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Расчет цены" sheetId="1" r:id="rId1"/>
  </sheets>
  <definedNames>
    <definedName name="_xlfn.T.TEST" hidden="1">#NAME?</definedName>
    <definedName name="OLE_LINK4" localSheetId="0">'Расчет цены'!#REF!</definedName>
    <definedName name="_xlnm.Print_Area" localSheetId="0">'Расчет цены'!$A$1:$M$48</definedName>
  </definedNames>
  <calcPr fullCalcOnLoad="1"/>
</workbook>
</file>

<file path=xl/sharedStrings.xml><?xml version="1.0" encoding="utf-8"?>
<sst xmlns="http://schemas.openxmlformats.org/spreadsheetml/2006/main" count="90" uniqueCount="58">
  <si>
    <t>№</t>
  </si>
  <si>
    <t>Наименование предмета контракта</t>
  </si>
  <si>
    <t>Ед. изм</t>
  </si>
  <si>
    <t>Кол-во</t>
  </si>
  <si>
    <t>Коммерческие предложения (руб./ед.изм.)</t>
  </si>
  <si>
    <t>Однородность совокупности значений выявленных цен, используемых в расчете НМЦК**</t>
  </si>
  <si>
    <t>НМЦК, определенная методом сопоставимых рыночных цен (анализа рынка)*</t>
  </si>
  <si>
    <t>Среднее квадратичное отклонение</t>
  </si>
  <si>
    <t xml:space="preserve">*Определение НМЦК произведено Заказчиком в соответствии с  Приказом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</t>
  </si>
  <si>
    <t>** В соответствии с п.3.20.1 Методических рекомендаций, утвержденных приказом Минэкономразвития РФ от 02.10.2013 №567 расчет произведен с помощью стандартных функций табличного редактора EXCEL.</t>
  </si>
  <si>
    <t>Дата подготовки обоснования НМЦК:</t>
  </si>
  <si>
    <t>Основные характеристики объекта:</t>
  </si>
  <si>
    <t>Используемый метод определения НМЦК с обоснованием:</t>
  </si>
  <si>
    <t>Расчет НМЦК:</t>
  </si>
  <si>
    <t>Средняя арифметическая цена за единицу     &lt;ц&gt; . При расчетах производится округление полученных значений до двух десятичных знаков после запятой по математическим правилам округления.</t>
  </si>
  <si>
    <t>В результате проведенного расчета НМЦК составила:</t>
  </si>
  <si>
    <t xml:space="preserve">Метод сопоставимых рыночных цен (анализа рынка) </t>
  </si>
  <si>
    <t xml:space="preserve">Обоснование начальной (максимальной) цены контракта </t>
  </si>
  <si>
    <t>"___" ______________2016г.</t>
  </si>
  <si>
    <t>Источник финансирования: выручка ГУП  РК "Крымтеплокоммунэнерго"</t>
  </si>
  <si>
    <t>Расчет НМЦК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</si>
  <si>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r>
      <t xml:space="preserve">коэффициент вариации цен V (%)           </t>
    </r>
    <r>
      <rPr>
        <b/>
        <i/>
        <sz val="10"/>
        <color indexed="8"/>
        <rFont val="Times New Roman"/>
        <family val="1"/>
      </rPr>
      <t xml:space="preserve">         (не должен превышать 33%)</t>
    </r>
  </si>
  <si>
    <t>Составил инженер ОМТС</t>
  </si>
  <si>
    <t>Согласовал инженер ПТО</t>
  </si>
  <si>
    <t>_________________________С.В. Приварский</t>
  </si>
  <si>
    <t>Светильник настенный 100Вт</t>
  </si>
  <si>
    <t xml:space="preserve">Светильник светодиодный 80Вт
</t>
  </si>
  <si>
    <t xml:space="preserve">Светильник светодиодный 100Вт
</t>
  </si>
  <si>
    <t xml:space="preserve">Светильник светодиодный 36Вт </t>
  </si>
  <si>
    <t xml:space="preserve">Светильник светодиодный 40Вт </t>
  </si>
  <si>
    <t>Светильник светодиодный антивандальный 8Вт</t>
  </si>
  <si>
    <t xml:space="preserve">Светодиодный светильник линейный 40Вт
</t>
  </si>
  <si>
    <t>Светильник для производственных помещений подвесной</t>
  </si>
  <si>
    <t>Консольный уличный светильник 80Вт</t>
  </si>
  <si>
    <t xml:space="preserve">Консольный уличный светильник 100Вт </t>
  </si>
  <si>
    <t>Аварийный светодиодный светильник</t>
  </si>
  <si>
    <t>Аварийный световой указатель "ВЫХОД"</t>
  </si>
  <si>
    <t>Прожектор 200Вт</t>
  </si>
  <si>
    <t>Прожектор 100Вт</t>
  </si>
  <si>
    <t>Прожектор 50Вт</t>
  </si>
  <si>
    <t>ЭПРА для люминисцентных ламп 1х36W</t>
  </si>
  <si>
    <t>ЭПРА для люминисцентных лампт1х18W</t>
  </si>
  <si>
    <t>ЭПРА для люминисцентных ламп 2х18W</t>
  </si>
  <si>
    <t xml:space="preserve">ЭПРА для люминисцентных ламп 2х36W </t>
  </si>
  <si>
    <t>Стартер для трубчатых люминисцентных ламп</t>
  </si>
  <si>
    <t>Лампа LED T8 1200</t>
  </si>
  <si>
    <t>Лампа ЛБ-80</t>
  </si>
  <si>
    <t>Лампа 36Вт</t>
  </si>
  <si>
    <t>Лампа 18Вт</t>
  </si>
  <si>
    <t>Лампа LED T8 600</t>
  </si>
  <si>
    <t>Светодиодная лампа 45Вт</t>
  </si>
  <si>
    <t>Светодиодная лампа 20Вт</t>
  </si>
  <si>
    <t>Светодиодная лампа 12Вт</t>
  </si>
  <si>
    <t>Лампа галогенная 500Вт</t>
  </si>
  <si>
    <t>Электропатрон E27</t>
  </si>
  <si>
    <t>Электропатрон E40</t>
  </si>
  <si>
    <t>шт</t>
  </si>
  <si>
    <t>светильники и прожекторы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</si>
</sst>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4" fontId="7" fillId="0" borderId="14" xfId="54" applyNumberFormat="1" applyFont="1" applyFill="1" applyBorder="1" applyAlignment="1">
      <alignment horizontal="center" vertical="center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5</xdr:row>
      <xdr:rowOff>952500</xdr:rowOff>
    </xdr:from>
    <xdr:to>
      <xdr:col>11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3162300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923925</xdr:rowOff>
    </xdr:from>
    <xdr:to>
      <xdr:col>9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31337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5</xdr:row>
      <xdr:rowOff>1600200</xdr:rowOff>
    </xdr:from>
    <xdr:to>
      <xdr:col>11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0" y="381000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304800</xdr:colOff>
      <xdr:row>5</xdr:row>
      <xdr:rowOff>1238250</xdr:rowOff>
    </xdr:from>
    <xdr:to>
      <xdr:col>11</xdr:col>
      <xdr:colOff>457200</xdr:colOff>
      <xdr:row>5</xdr:row>
      <xdr:rowOff>1466850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0" y="34480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SheetLayoutView="110" workbookViewId="0" topLeftCell="A1">
      <selection activeCell="I6" sqref="I6"/>
    </sheetView>
  </sheetViews>
  <sheetFormatPr defaultColWidth="9.140625" defaultRowHeight="15"/>
  <cols>
    <col min="1" max="1" width="3.140625" style="6" customWidth="1"/>
    <col min="2" max="2" width="40.7109375" style="1" customWidth="1"/>
    <col min="3" max="3" width="19.28125" style="1" customWidth="1"/>
    <col min="4" max="4" width="7.140625" style="1" customWidth="1"/>
    <col min="5" max="5" width="10.28125" style="1" customWidth="1"/>
    <col min="6" max="6" width="24.00390625" style="1" customWidth="1"/>
    <col min="7" max="7" width="16.57421875" style="1" customWidth="1"/>
    <col min="8" max="8" width="19.00390625" style="1" customWidth="1"/>
    <col min="9" max="9" width="15.57421875" style="1" customWidth="1"/>
    <col min="10" max="10" width="15.421875" style="1" customWidth="1"/>
    <col min="11" max="11" width="14.28125" style="1" customWidth="1"/>
    <col min="12" max="12" width="28.00390625" style="4" customWidth="1"/>
    <col min="13" max="13" width="14.00390625" style="1" hidden="1" customWidth="1"/>
    <col min="14" max="14" width="9.140625" style="1" customWidth="1"/>
    <col min="15" max="16" width="0" style="1" hidden="1" customWidth="1"/>
    <col min="17" max="16384" width="9.140625" style="1" customWidth="1"/>
  </cols>
  <sheetData>
    <row r="1" spans="1:13" ht="43.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3"/>
    </row>
    <row r="2" spans="1:13" ht="36" customHeight="1">
      <c r="A2" s="9"/>
      <c r="B2" s="43" t="s">
        <v>11</v>
      </c>
      <c r="C2" s="43"/>
      <c r="D2" s="44"/>
      <c r="E2" s="44"/>
      <c r="F2" s="43" t="s">
        <v>57</v>
      </c>
      <c r="G2" s="45"/>
      <c r="H2" s="45"/>
      <c r="I2" s="45"/>
      <c r="J2" s="45"/>
      <c r="K2" s="45"/>
      <c r="L2" s="45"/>
      <c r="M2" s="13"/>
    </row>
    <row r="3" spans="1:13" ht="36" customHeight="1">
      <c r="A3" s="9"/>
      <c r="B3" s="43" t="s">
        <v>12</v>
      </c>
      <c r="C3" s="43"/>
      <c r="D3" s="44"/>
      <c r="E3" s="44"/>
      <c r="F3" s="43" t="s">
        <v>16</v>
      </c>
      <c r="G3" s="45"/>
      <c r="H3" s="45"/>
      <c r="I3" s="45"/>
      <c r="J3" s="45"/>
      <c r="K3" s="45"/>
      <c r="L3" s="45"/>
      <c r="M3" s="13"/>
    </row>
    <row r="4" spans="1:13" s="7" customFormat="1" ht="20.25" customHeight="1">
      <c r="A4" s="9"/>
      <c r="B4" s="43" t="s">
        <v>13</v>
      </c>
      <c r="C4" s="43"/>
      <c r="D4" s="44"/>
      <c r="E4" s="44"/>
      <c r="F4" s="9"/>
      <c r="G4" s="9"/>
      <c r="H4" s="9"/>
      <c r="I4" s="9"/>
      <c r="J4" s="9"/>
      <c r="K4" s="9"/>
      <c r="L4" s="9"/>
      <c r="M4" s="13"/>
    </row>
    <row r="5" spans="1:13" ht="38.25" customHeight="1">
      <c r="A5" s="33" t="s">
        <v>0</v>
      </c>
      <c r="B5" s="37" t="s">
        <v>1</v>
      </c>
      <c r="C5" s="38"/>
      <c r="D5" s="33" t="s">
        <v>2</v>
      </c>
      <c r="E5" s="33" t="s">
        <v>3</v>
      </c>
      <c r="F5" s="34" t="s">
        <v>4</v>
      </c>
      <c r="G5" s="35"/>
      <c r="H5" s="22"/>
      <c r="I5" s="36" t="s">
        <v>5</v>
      </c>
      <c r="J5" s="36"/>
      <c r="K5" s="36"/>
      <c r="L5" s="5" t="s">
        <v>6</v>
      </c>
      <c r="M5" s="14"/>
    </row>
    <row r="6" spans="1:13" ht="198.75" customHeight="1" thickBot="1">
      <c r="A6" s="33"/>
      <c r="B6" s="39"/>
      <c r="C6" s="40"/>
      <c r="D6" s="33"/>
      <c r="E6" s="33"/>
      <c r="F6" s="2">
        <v>1</v>
      </c>
      <c r="G6" s="2">
        <v>2</v>
      </c>
      <c r="H6" s="2">
        <v>3</v>
      </c>
      <c r="I6" s="2" t="s">
        <v>14</v>
      </c>
      <c r="J6" s="2" t="s">
        <v>7</v>
      </c>
      <c r="K6" s="3" t="s">
        <v>21</v>
      </c>
      <c r="L6" s="5" t="s">
        <v>20</v>
      </c>
      <c r="M6" s="14"/>
    </row>
    <row r="7" spans="1:16" ht="29.25" customHeight="1" thickBot="1">
      <c r="A7" s="8">
        <v>1</v>
      </c>
      <c r="B7" s="28" t="s">
        <v>25</v>
      </c>
      <c r="C7" s="29"/>
      <c r="D7" s="8" t="s">
        <v>56</v>
      </c>
      <c r="E7" s="25">
        <v>180</v>
      </c>
      <c r="F7" s="10">
        <v>437.75</v>
      </c>
      <c r="G7" s="15">
        <v>412.25</v>
      </c>
      <c r="H7" s="15">
        <v>425</v>
      </c>
      <c r="I7" s="16">
        <f aca="true" t="shared" si="0" ref="I7:I38">AVERAGE(F7:H7)</f>
        <v>425</v>
      </c>
      <c r="J7" s="17">
        <f aca="true" t="shared" si="1" ref="J7:J38">STDEV(F7:H7)</f>
        <v>12.75</v>
      </c>
      <c r="K7" s="17">
        <f>J7/I7*100</f>
        <v>3</v>
      </c>
      <c r="L7" s="10">
        <f aca="true" t="shared" si="2" ref="L7:L38">I7*E7</f>
        <v>76500</v>
      </c>
      <c r="M7" s="15"/>
      <c r="O7" s="1">
        <v>38644.07</v>
      </c>
      <c r="P7" s="1">
        <v>29690</v>
      </c>
    </row>
    <row r="8" spans="1:16" ht="29.25" customHeight="1" thickBot="1">
      <c r="A8" s="8">
        <v>2</v>
      </c>
      <c r="B8" s="28" t="s">
        <v>26</v>
      </c>
      <c r="C8" s="29"/>
      <c r="D8" s="8" t="s">
        <v>56</v>
      </c>
      <c r="E8" s="26">
        <v>20</v>
      </c>
      <c r="F8" s="10">
        <v>5791.69</v>
      </c>
      <c r="G8" s="15">
        <v>5454.31</v>
      </c>
      <c r="H8" s="15">
        <v>5623</v>
      </c>
      <c r="I8" s="16">
        <f t="shared" si="0"/>
        <v>5623</v>
      </c>
      <c r="J8" s="17">
        <f t="shared" si="1"/>
        <v>168.6899999999996</v>
      </c>
      <c r="K8" s="17">
        <f aca="true" t="shared" si="3" ref="K8:K16">J8/I8*100</f>
        <v>2.999999999999993</v>
      </c>
      <c r="L8" s="10">
        <f t="shared" si="2"/>
        <v>112460</v>
      </c>
      <c r="M8" s="15"/>
      <c r="O8" s="1">
        <v>36779.66</v>
      </c>
      <c r="P8" s="1">
        <v>28890</v>
      </c>
    </row>
    <row r="9" spans="1:16" ht="29.25" customHeight="1" thickBot="1">
      <c r="A9" s="8">
        <v>3</v>
      </c>
      <c r="B9" s="28" t="s">
        <v>27</v>
      </c>
      <c r="C9" s="29"/>
      <c r="D9" s="8" t="s">
        <v>56</v>
      </c>
      <c r="E9" s="26">
        <v>20</v>
      </c>
      <c r="F9" s="10">
        <v>14205.04</v>
      </c>
      <c r="G9" s="15">
        <v>13377.56</v>
      </c>
      <c r="H9" s="10">
        <v>13791.3</v>
      </c>
      <c r="I9" s="16">
        <f t="shared" si="0"/>
        <v>13791.299999999997</v>
      </c>
      <c r="J9" s="17">
        <f t="shared" si="1"/>
        <v>413.7400000000007</v>
      </c>
      <c r="K9" s="17">
        <f t="shared" si="3"/>
        <v>3.000007250948067</v>
      </c>
      <c r="L9" s="10">
        <f t="shared" si="2"/>
        <v>275825.99999999994</v>
      </c>
      <c r="M9" s="10"/>
      <c r="O9" s="1">
        <v>35000</v>
      </c>
      <c r="P9" s="1">
        <v>28790</v>
      </c>
    </row>
    <row r="10" spans="1:16" ht="29.25" customHeight="1" thickBot="1">
      <c r="A10" s="8">
        <v>4</v>
      </c>
      <c r="B10" s="28" t="s">
        <v>28</v>
      </c>
      <c r="C10" s="29"/>
      <c r="D10" s="8" t="s">
        <v>56</v>
      </c>
      <c r="E10" s="26">
        <v>40</v>
      </c>
      <c r="F10" s="10">
        <v>1394.62</v>
      </c>
      <c r="G10" s="15">
        <v>1313.38</v>
      </c>
      <c r="H10" s="10">
        <v>1354</v>
      </c>
      <c r="I10" s="16">
        <f t="shared" si="0"/>
        <v>1354</v>
      </c>
      <c r="J10" s="17">
        <f t="shared" si="1"/>
        <v>40.61999999999989</v>
      </c>
      <c r="K10" s="17">
        <f t="shared" si="3"/>
        <v>2.999999999999992</v>
      </c>
      <c r="L10" s="10">
        <f t="shared" si="2"/>
        <v>54160</v>
      </c>
      <c r="M10" s="10"/>
      <c r="O10" s="1">
        <v>34915.25</v>
      </c>
      <c r="P10" s="1">
        <v>28790</v>
      </c>
    </row>
    <row r="11" spans="1:16" ht="29.25" customHeight="1" thickBot="1">
      <c r="A11" s="8">
        <v>5</v>
      </c>
      <c r="B11" s="28" t="s">
        <v>29</v>
      </c>
      <c r="C11" s="29"/>
      <c r="D11" s="8" t="s">
        <v>56</v>
      </c>
      <c r="E11" s="26">
        <v>40</v>
      </c>
      <c r="F11" s="10">
        <v>2287.94</v>
      </c>
      <c r="G11" s="15">
        <v>2154.66</v>
      </c>
      <c r="H11" s="10">
        <v>2221.3</v>
      </c>
      <c r="I11" s="16">
        <f t="shared" si="0"/>
        <v>2221.3</v>
      </c>
      <c r="J11" s="17">
        <f t="shared" si="1"/>
        <v>66.6400000000001</v>
      </c>
      <c r="K11" s="17">
        <f t="shared" si="3"/>
        <v>3.0000450186827576</v>
      </c>
      <c r="L11" s="10">
        <f t="shared" si="2"/>
        <v>88852</v>
      </c>
      <c r="M11" s="10"/>
      <c r="O11" s="1">
        <v>34491.53</v>
      </c>
      <c r="P11" s="1">
        <v>28690</v>
      </c>
    </row>
    <row r="12" spans="1:16" ht="29.25" customHeight="1" thickBot="1">
      <c r="A12" s="8">
        <v>6</v>
      </c>
      <c r="B12" s="28" t="s">
        <v>30</v>
      </c>
      <c r="C12" s="29"/>
      <c r="D12" s="8" t="s">
        <v>56</v>
      </c>
      <c r="E12" s="26">
        <v>50</v>
      </c>
      <c r="F12" s="10">
        <v>490.99</v>
      </c>
      <c r="G12" s="27">
        <v>462.39</v>
      </c>
      <c r="H12" s="10">
        <v>476.69</v>
      </c>
      <c r="I12" s="16">
        <f t="shared" si="0"/>
        <v>476.69</v>
      </c>
      <c r="J12" s="17">
        <f t="shared" si="1"/>
        <v>14.300000000000011</v>
      </c>
      <c r="K12" s="17">
        <f t="shared" si="3"/>
        <v>2.999853154041413</v>
      </c>
      <c r="L12" s="10">
        <f t="shared" si="2"/>
        <v>23834.5</v>
      </c>
      <c r="M12" s="10"/>
      <c r="O12" s="1">
        <v>32627.12</v>
      </c>
      <c r="P12" s="1">
        <v>28950</v>
      </c>
    </row>
    <row r="13" spans="1:16" ht="29.25" customHeight="1" thickBot="1">
      <c r="A13" s="8">
        <v>7</v>
      </c>
      <c r="B13" s="28" t="s">
        <v>31</v>
      </c>
      <c r="C13" s="29"/>
      <c r="D13" s="8" t="s">
        <v>56</v>
      </c>
      <c r="E13" s="26">
        <v>40</v>
      </c>
      <c r="F13" s="10">
        <v>1044.94</v>
      </c>
      <c r="G13" s="27">
        <v>984.07</v>
      </c>
      <c r="H13" s="10">
        <v>1014.5</v>
      </c>
      <c r="I13" s="16">
        <f t="shared" si="0"/>
        <v>1014.5033333333334</v>
      </c>
      <c r="J13" s="17">
        <f t="shared" si="1"/>
        <v>30.435000136903785</v>
      </c>
      <c r="K13" s="17">
        <f t="shared" si="3"/>
        <v>2.999990156454598</v>
      </c>
      <c r="L13" s="10">
        <f t="shared" si="2"/>
        <v>40580.13333333334</v>
      </c>
      <c r="M13" s="10"/>
      <c r="O13" s="1">
        <v>34322.03</v>
      </c>
      <c r="P13" s="1">
        <v>28950</v>
      </c>
    </row>
    <row r="14" spans="1:16" ht="29.25" customHeight="1" thickBot="1">
      <c r="A14" s="8">
        <v>8</v>
      </c>
      <c r="B14" s="28" t="s">
        <v>32</v>
      </c>
      <c r="C14" s="29"/>
      <c r="D14" s="8" t="s">
        <v>56</v>
      </c>
      <c r="E14" s="26">
        <v>500</v>
      </c>
      <c r="F14" s="10">
        <v>332.59</v>
      </c>
      <c r="G14" s="27">
        <v>313.21</v>
      </c>
      <c r="H14" s="10">
        <v>322.9</v>
      </c>
      <c r="I14" s="16">
        <f t="shared" si="0"/>
        <v>322.9</v>
      </c>
      <c r="J14" s="17">
        <f t="shared" si="1"/>
        <v>9.689999999999998</v>
      </c>
      <c r="K14" s="17">
        <f t="shared" si="3"/>
        <v>3.0009290802105912</v>
      </c>
      <c r="L14" s="10">
        <f t="shared" si="2"/>
        <v>161450</v>
      </c>
      <c r="M14" s="10"/>
      <c r="O14" s="1">
        <v>33135.59</v>
      </c>
      <c r="P14" s="1">
        <v>28950</v>
      </c>
    </row>
    <row r="15" spans="1:16" ht="29.25" customHeight="1" thickBot="1">
      <c r="A15" s="8">
        <v>9</v>
      </c>
      <c r="B15" s="28" t="s">
        <v>33</v>
      </c>
      <c r="C15" s="29"/>
      <c r="D15" s="8" t="s">
        <v>56</v>
      </c>
      <c r="E15" s="26">
        <v>15</v>
      </c>
      <c r="F15" s="10">
        <v>6348.56</v>
      </c>
      <c r="G15" s="27">
        <v>5978.74</v>
      </c>
      <c r="H15" s="10">
        <v>6163.65</v>
      </c>
      <c r="I15" s="16">
        <f t="shared" si="0"/>
        <v>6163.649999999999</v>
      </c>
      <c r="J15" s="17">
        <f t="shared" si="1"/>
        <v>184.91000000000034</v>
      </c>
      <c r="K15" s="17">
        <f t="shared" si="3"/>
        <v>3.000008112076454</v>
      </c>
      <c r="L15" s="10">
        <f t="shared" si="2"/>
        <v>92454.74999999999</v>
      </c>
      <c r="M15" s="10"/>
      <c r="O15" s="1">
        <v>34322.03</v>
      </c>
      <c r="P15" s="1">
        <v>28950</v>
      </c>
    </row>
    <row r="16" spans="1:16" ht="29.25" customHeight="1" thickBot="1">
      <c r="A16" s="8">
        <v>10</v>
      </c>
      <c r="B16" s="28" t="s">
        <v>34</v>
      </c>
      <c r="C16" s="29"/>
      <c r="D16" s="8" t="s">
        <v>56</v>
      </c>
      <c r="E16" s="26">
        <v>5</v>
      </c>
      <c r="F16" s="10">
        <v>10613.53</v>
      </c>
      <c r="G16" s="27">
        <v>9995.27</v>
      </c>
      <c r="H16" s="10">
        <v>10304.4</v>
      </c>
      <c r="I16" s="16">
        <f t="shared" si="0"/>
        <v>10304.400000000001</v>
      </c>
      <c r="J16" s="17">
        <f t="shared" si="1"/>
        <v>309.1300000000001</v>
      </c>
      <c r="K16" s="17">
        <f t="shared" si="3"/>
        <v>2.9999805908155746</v>
      </c>
      <c r="L16" s="10">
        <f t="shared" si="2"/>
        <v>51522.00000000001</v>
      </c>
      <c r="M16" s="10"/>
      <c r="O16" s="1">
        <v>34237.29</v>
      </c>
      <c r="P16" s="1">
        <v>34450</v>
      </c>
    </row>
    <row r="17" spans="1:16" ht="29.25" customHeight="1" thickBot="1">
      <c r="A17" s="8">
        <v>11</v>
      </c>
      <c r="B17" s="28" t="s">
        <v>35</v>
      </c>
      <c r="C17" s="29"/>
      <c r="D17" s="8" t="s">
        <v>56</v>
      </c>
      <c r="E17" s="26">
        <v>50</v>
      </c>
      <c r="F17" s="10">
        <v>8178.41</v>
      </c>
      <c r="G17" s="27">
        <v>7701.99</v>
      </c>
      <c r="H17" s="10">
        <v>7940.2</v>
      </c>
      <c r="I17" s="16">
        <f t="shared" si="0"/>
        <v>7940.2</v>
      </c>
      <c r="J17" s="17">
        <f t="shared" si="1"/>
        <v>238.21000000000004</v>
      </c>
      <c r="K17" s="17">
        <f aca="true" t="shared" si="4" ref="K17:K38">J17/I17*100</f>
        <v>3.0000503765648228</v>
      </c>
      <c r="L17" s="10">
        <f t="shared" si="2"/>
        <v>397010</v>
      </c>
      <c r="M17" s="10"/>
      <c r="O17" s="1">
        <v>34491.53</v>
      </c>
      <c r="P17" s="1">
        <v>30450</v>
      </c>
    </row>
    <row r="18" spans="1:16" ht="29.25" customHeight="1" thickBot="1">
      <c r="A18" s="8">
        <v>12</v>
      </c>
      <c r="B18" s="28" t="s">
        <v>36</v>
      </c>
      <c r="C18" s="29"/>
      <c r="D18" s="8" t="s">
        <v>56</v>
      </c>
      <c r="E18" s="26">
        <v>20</v>
      </c>
      <c r="F18" s="10">
        <v>695.35</v>
      </c>
      <c r="G18" s="27">
        <v>654.85</v>
      </c>
      <c r="H18" s="10">
        <v>675.1</v>
      </c>
      <c r="I18" s="16">
        <f t="shared" si="0"/>
        <v>675.1</v>
      </c>
      <c r="J18" s="17">
        <f t="shared" si="1"/>
        <v>20.25</v>
      </c>
      <c r="K18" s="17">
        <f t="shared" si="4"/>
        <v>2.9995556213894234</v>
      </c>
      <c r="L18" s="10">
        <f t="shared" si="2"/>
        <v>13502</v>
      </c>
      <c r="M18" s="10"/>
      <c r="O18" s="1">
        <v>40508.47</v>
      </c>
      <c r="P18" s="1">
        <v>33950</v>
      </c>
    </row>
    <row r="19" spans="1:16" ht="29.25" customHeight="1" thickBot="1">
      <c r="A19" s="8">
        <v>13</v>
      </c>
      <c r="B19" s="28" t="s">
        <v>36</v>
      </c>
      <c r="C19" s="29"/>
      <c r="D19" s="8" t="s">
        <v>56</v>
      </c>
      <c r="E19" s="26">
        <v>20</v>
      </c>
      <c r="F19" s="10">
        <v>695.35</v>
      </c>
      <c r="G19" s="27">
        <v>654.85</v>
      </c>
      <c r="H19" s="10">
        <v>675.1</v>
      </c>
      <c r="I19" s="16">
        <f t="shared" si="0"/>
        <v>675.1</v>
      </c>
      <c r="J19" s="17">
        <f t="shared" si="1"/>
        <v>20.25</v>
      </c>
      <c r="K19" s="17">
        <f t="shared" si="4"/>
        <v>2.9995556213894234</v>
      </c>
      <c r="L19" s="10">
        <f t="shared" si="2"/>
        <v>13502</v>
      </c>
      <c r="M19" s="10"/>
      <c r="O19" s="1">
        <v>43559.32</v>
      </c>
      <c r="P19" s="1">
        <v>42450</v>
      </c>
    </row>
    <row r="20" spans="1:13" ht="29.25" customHeight="1" thickBot="1">
      <c r="A20" s="8">
        <v>14</v>
      </c>
      <c r="B20" s="28" t="s">
        <v>37</v>
      </c>
      <c r="C20" s="29"/>
      <c r="D20" s="8" t="s">
        <v>56</v>
      </c>
      <c r="E20" s="26">
        <v>5</v>
      </c>
      <c r="F20" s="10">
        <v>10411.24</v>
      </c>
      <c r="G20" s="27">
        <v>9804.76</v>
      </c>
      <c r="H20" s="10">
        <v>10108</v>
      </c>
      <c r="I20" s="16">
        <f t="shared" si="0"/>
        <v>10108</v>
      </c>
      <c r="J20" s="17">
        <f t="shared" si="1"/>
        <v>303.2399999999998</v>
      </c>
      <c r="K20" s="17">
        <f t="shared" si="4"/>
        <v>2.999999999999998</v>
      </c>
      <c r="L20" s="10">
        <f t="shared" si="2"/>
        <v>50540</v>
      </c>
      <c r="M20" s="10"/>
    </row>
    <row r="21" spans="1:13" ht="29.25" customHeight="1" thickBot="1">
      <c r="A21" s="8">
        <v>15</v>
      </c>
      <c r="B21" s="28" t="s">
        <v>38</v>
      </c>
      <c r="C21" s="29"/>
      <c r="D21" s="8" t="s">
        <v>56</v>
      </c>
      <c r="E21" s="26">
        <v>12</v>
      </c>
      <c r="F21" s="10">
        <v>4571.96</v>
      </c>
      <c r="G21" s="27">
        <v>4305.64</v>
      </c>
      <c r="H21" s="10">
        <v>4438.8</v>
      </c>
      <c r="I21" s="16">
        <f t="shared" si="0"/>
        <v>4438.8</v>
      </c>
      <c r="J21" s="17">
        <f t="shared" si="1"/>
        <v>133.15999999999985</v>
      </c>
      <c r="K21" s="17">
        <f t="shared" si="4"/>
        <v>2.999909885554651</v>
      </c>
      <c r="L21" s="10">
        <f t="shared" si="2"/>
        <v>53265.600000000006</v>
      </c>
      <c r="M21" s="10"/>
    </row>
    <row r="22" spans="1:13" ht="29.25" customHeight="1" thickBot="1">
      <c r="A22" s="8">
        <v>16</v>
      </c>
      <c r="B22" s="28" t="s">
        <v>39</v>
      </c>
      <c r="C22" s="29"/>
      <c r="D22" s="8" t="s">
        <v>56</v>
      </c>
      <c r="E22" s="26">
        <v>50</v>
      </c>
      <c r="F22" s="10">
        <v>1947.11</v>
      </c>
      <c r="G22" s="27">
        <v>1833.69</v>
      </c>
      <c r="H22" s="10">
        <v>1890.4</v>
      </c>
      <c r="I22" s="16">
        <f t="shared" si="0"/>
        <v>1890.4000000000003</v>
      </c>
      <c r="J22" s="17">
        <f t="shared" si="1"/>
        <v>56.70999999999992</v>
      </c>
      <c r="K22" s="17">
        <f t="shared" si="4"/>
        <v>2.9998942022852257</v>
      </c>
      <c r="L22" s="10">
        <f t="shared" si="2"/>
        <v>94520.00000000001</v>
      </c>
      <c r="M22" s="10"/>
    </row>
    <row r="23" spans="1:13" ht="29.25" customHeight="1" thickBot="1">
      <c r="A23" s="8">
        <v>17</v>
      </c>
      <c r="B23" s="28" t="s">
        <v>54</v>
      </c>
      <c r="C23" s="29"/>
      <c r="D23" s="8" t="s">
        <v>56</v>
      </c>
      <c r="E23" s="26">
        <v>40</v>
      </c>
      <c r="F23" s="10">
        <v>30.49</v>
      </c>
      <c r="G23" s="27">
        <v>28.71</v>
      </c>
      <c r="H23" s="10">
        <v>29.6</v>
      </c>
      <c r="I23" s="16">
        <f t="shared" si="0"/>
        <v>29.600000000000005</v>
      </c>
      <c r="J23" s="17">
        <f t="shared" si="1"/>
        <v>0.8899999999999988</v>
      </c>
      <c r="K23" s="17">
        <f t="shared" si="4"/>
        <v>3.006756756756752</v>
      </c>
      <c r="L23" s="10">
        <f t="shared" si="2"/>
        <v>1184.0000000000002</v>
      </c>
      <c r="M23" s="10"/>
    </row>
    <row r="24" spans="1:13" ht="29.25" customHeight="1" thickBot="1">
      <c r="A24" s="8">
        <v>18</v>
      </c>
      <c r="B24" s="28" t="s">
        <v>55</v>
      </c>
      <c r="C24" s="29"/>
      <c r="D24" s="8" t="s">
        <v>56</v>
      </c>
      <c r="E24" s="26">
        <v>40</v>
      </c>
      <c r="F24" s="10">
        <v>71.07</v>
      </c>
      <c r="G24" s="27">
        <v>66.93</v>
      </c>
      <c r="H24" s="10">
        <v>69</v>
      </c>
      <c r="I24" s="16">
        <f t="shared" si="0"/>
        <v>69</v>
      </c>
      <c r="J24" s="17">
        <f t="shared" si="1"/>
        <v>2.069999999999993</v>
      </c>
      <c r="K24" s="17">
        <f t="shared" si="4"/>
        <v>2.9999999999999902</v>
      </c>
      <c r="L24" s="10">
        <f t="shared" si="2"/>
        <v>2760</v>
      </c>
      <c r="M24" s="10"/>
    </row>
    <row r="25" spans="1:13" ht="29.25" customHeight="1" thickBot="1">
      <c r="A25" s="8">
        <v>19</v>
      </c>
      <c r="B25" s="30" t="s">
        <v>40</v>
      </c>
      <c r="C25" s="31"/>
      <c r="D25" s="8" t="s">
        <v>56</v>
      </c>
      <c r="E25" s="26">
        <v>80</v>
      </c>
      <c r="F25" s="10">
        <v>496.05</v>
      </c>
      <c r="G25" s="27">
        <v>467.15</v>
      </c>
      <c r="H25" s="10">
        <v>481.6</v>
      </c>
      <c r="I25" s="16">
        <f t="shared" si="0"/>
        <v>481.6000000000001</v>
      </c>
      <c r="J25" s="17">
        <f t="shared" si="1"/>
        <v>14.450000000000017</v>
      </c>
      <c r="K25" s="17">
        <f t="shared" si="4"/>
        <v>3.0004152823920296</v>
      </c>
      <c r="L25" s="10">
        <f t="shared" si="2"/>
        <v>38528.00000000001</v>
      </c>
      <c r="M25" s="10"/>
    </row>
    <row r="26" spans="1:13" ht="29.25" customHeight="1" thickBot="1">
      <c r="A26" s="8">
        <v>20</v>
      </c>
      <c r="B26" s="30" t="s">
        <v>41</v>
      </c>
      <c r="C26" s="31"/>
      <c r="D26" s="8" t="s">
        <v>56</v>
      </c>
      <c r="E26" s="26">
        <v>80</v>
      </c>
      <c r="F26" s="10">
        <v>413.03</v>
      </c>
      <c r="G26" s="27">
        <v>388.97</v>
      </c>
      <c r="H26" s="10">
        <v>401</v>
      </c>
      <c r="I26" s="16">
        <f t="shared" si="0"/>
        <v>401</v>
      </c>
      <c r="J26" s="17">
        <f t="shared" si="1"/>
        <v>12.029999999999973</v>
      </c>
      <c r="K26" s="17">
        <f t="shared" si="4"/>
        <v>2.9999999999999933</v>
      </c>
      <c r="L26" s="10">
        <f t="shared" si="2"/>
        <v>32080</v>
      </c>
      <c r="M26" s="10"/>
    </row>
    <row r="27" spans="1:13" ht="29.25" customHeight="1" thickBot="1">
      <c r="A27" s="8">
        <v>21</v>
      </c>
      <c r="B27" s="30" t="s">
        <v>42</v>
      </c>
      <c r="C27" s="31"/>
      <c r="D27" s="8" t="s">
        <v>56</v>
      </c>
      <c r="E27" s="26">
        <v>80</v>
      </c>
      <c r="F27" s="10">
        <v>515.1</v>
      </c>
      <c r="G27" s="27">
        <v>485.1</v>
      </c>
      <c r="H27" s="10">
        <v>500.1</v>
      </c>
      <c r="I27" s="16">
        <f t="shared" si="0"/>
        <v>500.1000000000001</v>
      </c>
      <c r="J27" s="17">
        <f t="shared" si="1"/>
        <v>15</v>
      </c>
      <c r="K27" s="17">
        <f t="shared" si="4"/>
        <v>2.9994001199760043</v>
      </c>
      <c r="L27" s="10">
        <f t="shared" si="2"/>
        <v>40008.00000000001</v>
      </c>
      <c r="M27" s="10"/>
    </row>
    <row r="28" spans="1:13" ht="29.25" customHeight="1" thickBot="1">
      <c r="A28" s="8">
        <v>22</v>
      </c>
      <c r="B28" s="30" t="s">
        <v>43</v>
      </c>
      <c r="C28" s="31"/>
      <c r="D28" s="8" t="s">
        <v>56</v>
      </c>
      <c r="E28" s="26">
        <v>80</v>
      </c>
      <c r="F28" s="10">
        <v>629.43</v>
      </c>
      <c r="G28" s="27">
        <v>592.77</v>
      </c>
      <c r="H28" s="10">
        <v>611.1</v>
      </c>
      <c r="I28" s="16">
        <f t="shared" si="0"/>
        <v>611.0999999999999</v>
      </c>
      <c r="J28" s="17">
        <f t="shared" si="1"/>
        <v>18.329999999999984</v>
      </c>
      <c r="K28" s="17">
        <f t="shared" si="4"/>
        <v>2.9995090819833066</v>
      </c>
      <c r="L28" s="10">
        <f t="shared" si="2"/>
        <v>48887.99999999999</v>
      </c>
      <c r="M28" s="10"/>
    </row>
    <row r="29" spans="1:16" ht="29.25" customHeight="1" thickBot="1">
      <c r="A29" s="8">
        <v>23</v>
      </c>
      <c r="B29" s="28" t="s">
        <v>44</v>
      </c>
      <c r="C29" s="29"/>
      <c r="D29" s="8" t="s">
        <v>56</v>
      </c>
      <c r="E29" s="26">
        <v>500</v>
      </c>
      <c r="F29" s="10">
        <v>10.09</v>
      </c>
      <c r="G29" s="27">
        <v>9.51</v>
      </c>
      <c r="H29" s="10">
        <v>9.8</v>
      </c>
      <c r="I29" s="16">
        <f t="shared" si="0"/>
        <v>9.8</v>
      </c>
      <c r="J29" s="17">
        <f t="shared" si="1"/>
        <v>0.29000000000000004</v>
      </c>
      <c r="K29" s="17">
        <f t="shared" si="4"/>
        <v>2.9591836734693877</v>
      </c>
      <c r="L29" s="10">
        <f t="shared" si="2"/>
        <v>4900</v>
      </c>
      <c r="M29" s="10"/>
      <c r="O29" s="1">
        <v>43559.32</v>
      </c>
      <c r="P29" s="1">
        <v>42450</v>
      </c>
    </row>
    <row r="30" spans="1:13" ht="29.25" customHeight="1" thickBot="1">
      <c r="A30" s="8">
        <v>24</v>
      </c>
      <c r="B30" s="30" t="s">
        <v>45</v>
      </c>
      <c r="C30" s="31"/>
      <c r="D30" s="8" t="s">
        <v>56</v>
      </c>
      <c r="E30" s="26">
        <v>100</v>
      </c>
      <c r="F30" s="10">
        <v>97.34</v>
      </c>
      <c r="G30" s="27">
        <v>91.67</v>
      </c>
      <c r="H30" s="10">
        <v>94.5</v>
      </c>
      <c r="I30" s="16">
        <f t="shared" si="0"/>
        <v>94.50333333333333</v>
      </c>
      <c r="J30" s="17">
        <f t="shared" si="1"/>
        <v>2.835001469723312</v>
      </c>
      <c r="K30" s="17">
        <f t="shared" si="4"/>
        <v>2.9998957388345864</v>
      </c>
      <c r="L30" s="10">
        <f t="shared" si="2"/>
        <v>9450.333333333332</v>
      </c>
      <c r="M30" s="10"/>
    </row>
    <row r="31" spans="1:13" ht="29.25" customHeight="1" thickBot="1">
      <c r="A31" s="8">
        <v>25</v>
      </c>
      <c r="B31" s="30" t="s">
        <v>46</v>
      </c>
      <c r="C31" s="31"/>
      <c r="D31" s="8" t="s">
        <v>56</v>
      </c>
      <c r="E31" s="26">
        <v>1000</v>
      </c>
      <c r="F31" s="10">
        <v>64.07</v>
      </c>
      <c r="G31" s="27">
        <v>60.33</v>
      </c>
      <c r="H31" s="10">
        <v>62.2</v>
      </c>
      <c r="I31" s="16">
        <f t="shared" si="0"/>
        <v>62.199999999999996</v>
      </c>
      <c r="J31" s="17">
        <f t="shared" si="1"/>
        <v>1.8699999999999974</v>
      </c>
      <c r="K31" s="17">
        <f t="shared" si="4"/>
        <v>3.006430868167199</v>
      </c>
      <c r="L31" s="10">
        <f t="shared" si="2"/>
        <v>62199.99999999999</v>
      </c>
      <c r="M31" s="10"/>
    </row>
    <row r="32" spans="1:13" ht="29.25" customHeight="1" thickBot="1">
      <c r="A32" s="8">
        <v>26</v>
      </c>
      <c r="B32" s="28" t="s">
        <v>47</v>
      </c>
      <c r="C32" s="29"/>
      <c r="D32" s="8" t="s">
        <v>56</v>
      </c>
      <c r="E32" s="26">
        <v>400</v>
      </c>
      <c r="F32" s="10">
        <v>220.42</v>
      </c>
      <c r="G32" s="27">
        <v>207.58</v>
      </c>
      <c r="H32" s="10">
        <v>214</v>
      </c>
      <c r="I32" s="16">
        <f t="shared" si="0"/>
        <v>214</v>
      </c>
      <c r="J32" s="17">
        <f t="shared" si="1"/>
        <v>6.4199999999999875</v>
      </c>
      <c r="K32" s="17">
        <f t="shared" si="4"/>
        <v>2.999999999999994</v>
      </c>
      <c r="L32" s="10">
        <f t="shared" si="2"/>
        <v>85600</v>
      </c>
      <c r="M32" s="10"/>
    </row>
    <row r="33" spans="1:13" ht="29.25" customHeight="1" thickBot="1">
      <c r="A33" s="8">
        <v>27</v>
      </c>
      <c r="B33" s="28" t="s">
        <v>48</v>
      </c>
      <c r="C33" s="29"/>
      <c r="D33" s="8" t="s">
        <v>56</v>
      </c>
      <c r="E33" s="26">
        <v>1000</v>
      </c>
      <c r="F33" s="10">
        <v>47.28</v>
      </c>
      <c r="G33" s="27">
        <v>44.52</v>
      </c>
      <c r="H33" s="10">
        <v>45.9</v>
      </c>
      <c r="I33" s="16">
        <f t="shared" si="0"/>
        <v>45.900000000000006</v>
      </c>
      <c r="J33" s="17">
        <f t="shared" si="1"/>
        <v>1.379999999999999</v>
      </c>
      <c r="K33" s="17">
        <f t="shared" si="4"/>
        <v>3.0065359477124156</v>
      </c>
      <c r="L33" s="10">
        <f t="shared" si="2"/>
        <v>45900.00000000001</v>
      </c>
      <c r="M33" s="10"/>
    </row>
    <row r="34" spans="1:13" ht="29.25" customHeight="1" thickBot="1">
      <c r="A34" s="8">
        <v>28</v>
      </c>
      <c r="B34" s="30" t="s">
        <v>49</v>
      </c>
      <c r="C34" s="31"/>
      <c r="D34" s="8" t="s">
        <v>56</v>
      </c>
      <c r="E34" s="26">
        <v>250</v>
      </c>
      <c r="F34" s="10">
        <v>300.86</v>
      </c>
      <c r="G34" s="27">
        <v>283.34</v>
      </c>
      <c r="H34" s="10">
        <v>292.1</v>
      </c>
      <c r="I34" s="16">
        <f t="shared" si="0"/>
        <v>292.1</v>
      </c>
      <c r="J34" s="17">
        <f t="shared" si="1"/>
        <v>8.76000000000002</v>
      </c>
      <c r="K34" s="17">
        <f t="shared" si="4"/>
        <v>2.9989729544676544</v>
      </c>
      <c r="L34" s="10">
        <f t="shared" si="2"/>
        <v>73025</v>
      </c>
      <c r="M34" s="10"/>
    </row>
    <row r="35" spans="1:13" ht="29.25" customHeight="1" thickBot="1">
      <c r="A35" s="8">
        <v>29</v>
      </c>
      <c r="B35" s="28" t="s">
        <v>50</v>
      </c>
      <c r="C35" s="29"/>
      <c r="D35" s="8" t="s">
        <v>56</v>
      </c>
      <c r="E35" s="26">
        <v>500</v>
      </c>
      <c r="F35" s="10">
        <v>1638.01</v>
      </c>
      <c r="G35" s="27">
        <v>1542.59</v>
      </c>
      <c r="H35" s="10">
        <v>1590.3</v>
      </c>
      <c r="I35" s="16">
        <f t="shared" si="0"/>
        <v>1590.3</v>
      </c>
      <c r="J35" s="17">
        <f t="shared" si="1"/>
        <v>47.710000000000036</v>
      </c>
      <c r="K35" s="17">
        <f t="shared" si="4"/>
        <v>3.0000628812173824</v>
      </c>
      <c r="L35" s="10">
        <f t="shared" si="2"/>
        <v>795150</v>
      </c>
      <c r="M35" s="10"/>
    </row>
    <row r="36" spans="1:13" ht="29.25" customHeight="1" thickBot="1">
      <c r="A36" s="8">
        <v>30</v>
      </c>
      <c r="B36" s="28" t="s">
        <v>51</v>
      </c>
      <c r="C36" s="29"/>
      <c r="D36" s="8" t="s">
        <v>56</v>
      </c>
      <c r="E36" s="26">
        <v>700</v>
      </c>
      <c r="F36" s="10">
        <v>359.26</v>
      </c>
      <c r="G36" s="27">
        <v>338.34</v>
      </c>
      <c r="H36" s="10">
        <v>348.8</v>
      </c>
      <c r="I36" s="16">
        <f t="shared" si="0"/>
        <v>348.79999999999995</v>
      </c>
      <c r="J36" s="17">
        <f t="shared" si="1"/>
        <v>10.460000000000008</v>
      </c>
      <c r="K36" s="17">
        <f t="shared" si="4"/>
        <v>2.9988532110091772</v>
      </c>
      <c r="L36" s="10">
        <f t="shared" si="2"/>
        <v>244159.99999999997</v>
      </c>
      <c r="M36" s="10"/>
    </row>
    <row r="37" spans="1:13" ht="29.25" customHeight="1" thickBot="1">
      <c r="A37" s="8">
        <v>31</v>
      </c>
      <c r="B37" s="28" t="s">
        <v>52</v>
      </c>
      <c r="C37" s="29"/>
      <c r="D37" s="8" t="s">
        <v>56</v>
      </c>
      <c r="E37" s="26">
        <v>1000</v>
      </c>
      <c r="F37" s="10">
        <v>162.84</v>
      </c>
      <c r="G37" s="27">
        <v>153.36</v>
      </c>
      <c r="H37" s="10">
        <v>158.1</v>
      </c>
      <c r="I37" s="16">
        <f t="shared" si="0"/>
        <v>158.10000000000002</v>
      </c>
      <c r="J37" s="17">
        <f t="shared" si="1"/>
        <v>4.739999999999995</v>
      </c>
      <c r="K37" s="17">
        <f t="shared" si="4"/>
        <v>2.9981024667931653</v>
      </c>
      <c r="L37" s="10">
        <f t="shared" si="2"/>
        <v>158100.00000000003</v>
      </c>
      <c r="M37" s="10"/>
    </row>
    <row r="38" spans="1:13" ht="29.25" customHeight="1" thickBot="1">
      <c r="A38" s="8">
        <v>32</v>
      </c>
      <c r="B38" s="28" t="s">
        <v>53</v>
      </c>
      <c r="C38" s="29"/>
      <c r="D38" s="8" t="s">
        <v>56</v>
      </c>
      <c r="E38" s="26">
        <v>50</v>
      </c>
      <c r="F38" s="10">
        <v>48.41</v>
      </c>
      <c r="G38" s="27">
        <v>45.59</v>
      </c>
      <c r="H38" s="10">
        <v>47</v>
      </c>
      <c r="I38" s="16">
        <f t="shared" si="0"/>
        <v>47</v>
      </c>
      <c r="J38" s="17">
        <f t="shared" si="1"/>
        <v>1.4099999999999966</v>
      </c>
      <c r="K38" s="17">
        <f t="shared" si="4"/>
        <v>2.9999999999999925</v>
      </c>
      <c r="L38" s="10">
        <f t="shared" si="2"/>
        <v>2350</v>
      </c>
      <c r="M38" s="10"/>
    </row>
    <row r="39" spans="1:13" ht="15.75" customHeight="1">
      <c r="A39" s="46" t="s">
        <v>15</v>
      </c>
      <c r="B39" s="46"/>
      <c r="C39" s="47"/>
      <c r="D39" s="46"/>
      <c r="E39" s="46"/>
      <c r="F39" s="46"/>
      <c r="G39" s="46"/>
      <c r="H39" s="46"/>
      <c r="I39" s="11"/>
      <c r="J39" s="11"/>
      <c r="K39" s="11"/>
      <c r="L39" s="12">
        <f>SUM(L7:L38)</f>
        <v>3244262.3166666664</v>
      </c>
      <c r="M39" s="18"/>
    </row>
    <row r="40" spans="1:13" ht="44.25" customHeight="1">
      <c r="A40" s="48" t="s">
        <v>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14"/>
    </row>
    <row r="41" spans="1:13" ht="27" customHeight="1">
      <c r="A41" s="41" t="s">
        <v>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14"/>
    </row>
    <row r="42" spans="1:13" ht="12.75">
      <c r="A42" s="19"/>
      <c r="B42" s="14" t="s">
        <v>19</v>
      </c>
      <c r="C42" s="14"/>
      <c r="D42" s="14"/>
      <c r="E42" s="14"/>
      <c r="F42" s="14"/>
      <c r="G42" s="14"/>
      <c r="H42" s="14"/>
      <c r="I42" s="14"/>
      <c r="J42" s="14"/>
      <c r="K42" s="14"/>
      <c r="L42" s="20"/>
      <c r="M42" s="14"/>
    </row>
    <row r="43" spans="1:13" ht="12.75">
      <c r="A43" s="19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20"/>
      <c r="M43" s="14"/>
    </row>
    <row r="44" spans="1:13" ht="12.75">
      <c r="A44" s="19"/>
      <c r="B44" s="14" t="s">
        <v>10</v>
      </c>
      <c r="C44" s="14"/>
      <c r="D44" s="14"/>
      <c r="E44" s="14"/>
      <c r="F44" s="14" t="s">
        <v>18</v>
      </c>
      <c r="G44" s="14"/>
      <c r="H44" s="14"/>
      <c r="I44" s="14"/>
      <c r="J44" s="14"/>
      <c r="K44" s="14"/>
      <c r="L44" s="20"/>
      <c r="M44" s="14"/>
    </row>
    <row r="45" spans="1:13" ht="12.75">
      <c r="A45" s="19"/>
      <c r="B45" s="14"/>
      <c r="C45" s="14"/>
      <c r="D45" s="14"/>
      <c r="E45" s="14"/>
      <c r="F45" s="14"/>
      <c r="G45" s="14"/>
      <c r="H45" s="14"/>
      <c r="I45" s="14"/>
      <c r="J45" s="14"/>
      <c r="K45" s="21"/>
      <c r="L45" s="20"/>
      <c r="M45" s="14"/>
    </row>
    <row r="46" spans="1:13" ht="21" customHeight="1">
      <c r="A46" s="19"/>
      <c r="B46" s="14" t="s">
        <v>22</v>
      </c>
      <c r="C46" s="14"/>
      <c r="D46" s="14" t="s">
        <v>24</v>
      </c>
      <c r="E46" s="14"/>
      <c r="F46" s="14"/>
      <c r="G46" s="14"/>
      <c r="H46" s="14"/>
      <c r="I46" s="14"/>
      <c r="J46" s="14"/>
      <c r="K46" s="14"/>
      <c r="L46" s="20"/>
      <c r="M46" s="14"/>
    </row>
    <row r="48" spans="2:7" ht="12.75">
      <c r="B48" s="23" t="s">
        <v>23</v>
      </c>
      <c r="C48" s="23"/>
      <c r="D48" s="24"/>
      <c r="E48" s="24"/>
      <c r="F48" s="24"/>
      <c r="G48" s="14"/>
    </row>
  </sheetData>
  <sheetProtection selectLockedCells="1" selectUnlockedCells="1"/>
  <mergeCells count="47">
    <mergeCell ref="A41:L41"/>
    <mergeCell ref="B2:E2"/>
    <mergeCell ref="F2:L2"/>
    <mergeCell ref="B3:E3"/>
    <mergeCell ref="F3:L3"/>
    <mergeCell ref="B4:E4"/>
    <mergeCell ref="A39:H39"/>
    <mergeCell ref="A40:L40"/>
    <mergeCell ref="A5:A6"/>
    <mergeCell ref="A1:L1"/>
    <mergeCell ref="D5:D6"/>
    <mergeCell ref="F5:G5"/>
    <mergeCell ref="E5:E6"/>
    <mergeCell ref="I5:K5"/>
    <mergeCell ref="B5:C6"/>
    <mergeCell ref="B16:C16"/>
    <mergeCell ref="B17:C17"/>
    <mergeCell ref="B12:C12"/>
    <mergeCell ref="B13:C13"/>
    <mergeCell ref="B14:C14"/>
    <mergeCell ref="B15:C15"/>
    <mergeCell ref="B34:C34"/>
    <mergeCell ref="B35:C35"/>
    <mergeCell ref="B38:C38"/>
    <mergeCell ref="B37:C37"/>
    <mergeCell ref="B36:C36"/>
    <mergeCell ref="B7:C7"/>
    <mergeCell ref="B8:C8"/>
    <mergeCell ref="B9:C9"/>
    <mergeCell ref="B10:C10"/>
    <mergeCell ref="B11:C11"/>
    <mergeCell ref="B29:C29"/>
    <mergeCell ref="B30:C30"/>
    <mergeCell ref="B31:C31"/>
    <mergeCell ref="B19:C19"/>
    <mergeCell ref="B21:C21"/>
    <mergeCell ref="B33:C33"/>
    <mergeCell ref="B32:C32"/>
    <mergeCell ref="B28:C28"/>
    <mergeCell ref="B18:C18"/>
    <mergeCell ref="B20:C20"/>
    <mergeCell ref="B27:C27"/>
    <mergeCell ref="B23:C23"/>
    <mergeCell ref="B25:C25"/>
    <mergeCell ref="B26:C26"/>
    <mergeCell ref="B24:C24"/>
    <mergeCell ref="B22:C2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user90</dc:creator>
  <cp:keywords/>
  <dc:description/>
  <cp:lastModifiedBy>User</cp:lastModifiedBy>
  <cp:lastPrinted>2016-12-22T10:08:39Z</cp:lastPrinted>
  <dcterms:created xsi:type="dcterms:W3CDTF">2014-03-27T12:02:45Z</dcterms:created>
  <dcterms:modified xsi:type="dcterms:W3CDTF">2016-12-23T12:34:15Z</dcterms:modified>
  <cp:category/>
  <cp:version/>
  <cp:contentType/>
  <cp:contentStatus/>
</cp:coreProperties>
</file>