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RHRUSFS01\PublicNEW\13 Maintenance\02 Internal\Отдел инфраструктурных улучшений\Лоты по тендерам\2021\Лот №158 Реновация зала ресторана Азур\Финальные данные проекта\РД Дизайн\Спецификации\"/>
    </mc:Choice>
  </mc:AlternateContent>
  <xr:revisionPtr revIDLastSave="0" documentId="13_ncr:1_{FB8E7924-2A92-4C7D-B712-04221247D3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МР форма КП " sheetId="2" r:id="rId1"/>
    <sheet name="Инж. сети форма КП" sheetId="4" r:id="rId2"/>
  </sheets>
  <definedNames>
    <definedName name="_xlnm._FilterDatabase" localSheetId="1" hidden="1">'Инж. сети форма КП'!$A$15:$AJ$503</definedName>
    <definedName name="_xlnm._FilterDatabase" localSheetId="0" hidden="1">'СМР форма КП '!$A$15:$AI$419</definedName>
    <definedName name="_xlnm.Print_Titles" localSheetId="1">'Инж. сети форма КП'!$15:$15</definedName>
    <definedName name="_xlnm.Print_Titles" localSheetId="0">'СМР форма КП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G10" i="2" s="1"/>
  <c r="E9" i="2"/>
  <c r="G9" i="2" s="1"/>
  <c r="H10" i="4"/>
  <c r="F10" i="4"/>
  <c r="F9" i="4"/>
  <c r="H9" i="4" s="1"/>
  <c r="L849" i="4"/>
  <c r="K849" i="4"/>
  <c r="M849" i="4" s="1"/>
  <c r="J849" i="4"/>
  <c r="L839" i="4"/>
  <c r="K839" i="4"/>
  <c r="M839" i="4" s="1"/>
  <c r="J839" i="4"/>
  <c r="L811" i="4"/>
  <c r="K811" i="4"/>
  <c r="M811" i="4" s="1"/>
  <c r="J811" i="4"/>
  <c r="G806" i="4"/>
  <c r="L751" i="4"/>
  <c r="K751" i="4"/>
  <c r="M751" i="4" s="1"/>
  <c r="J751" i="4"/>
  <c r="G729" i="4"/>
  <c r="G702" i="4"/>
  <c r="G671" i="4"/>
  <c r="G637" i="4"/>
  <c r="G629" i="4"/>
  <c r="G591" i="4"/>
  <c r="G564" i="4"/>
  <c r="G553" i="4"/>
  <c r="G536" i="4"/>
  <c r="G534" i="4"/>
  <c r="G528" i="4"/>
  <c r="J557" i="4" l="1"/>
  <c r="K557" i="4"/>
  <c r="L557" i="4"/>
  <c r="M557" i="4"/>
  <c r="J558" i="4"/>
  <c r="K558" i="4"/>
  <c r="L558" i="4"/>
  <c r="M558" i="4"/>
  <c r="J559" i="4"/>
  <c r="K559" i="4"/>
  <c r="L559" i="4"/>
  <c r="M559" i="4"/>
  <c r="J560" i="4"/>
  <c r="K560" i="4"/>
  <c r="L560" i="4"/>
  <c r="M560" i="4"/>
  <c r="J561" i="4"/>
  <c r="K561" i="4"/>
  <c r="L561" i="4"/>
  <c r="M561" i="4"/>
  <c r="J562" i="4"/>
  <c r="K562" i="4"/>
  <c r="L562" i="4"/>
  <c r="M562" i="4"/>
  <c r="J563" i="4"/>
  <c r="K563" i="4"/>
  <c r="L563" i="4"/>
  <c r="M563" i="4"/>
  <c r="J564" i="4"/>
  <c r="K564" i="4"/>
  <c r="L564" i="4"/>
  <c r="M564" i="4"/>
  <c r="J565" i="4"/>
  <c r="K565" i="4"/>
  <c r="L565" i="4"/>
  <c r="M565" i="4"/>
  <c r="J566" i="4"/>
  <c r="K566" i="4"/>
  <c r="L566" i="4"/>
  <c r="M566" i="4"/>
  <c r="J567" i="4"/>
  <c r="K567" i="4"/>
  <c r="L567" i="4"/>
  <c r="M567" i="4"/>
  <c r="J568" i="4"/>
  <c r="K568" i="4"/>
  <c r="L568" i="4"/>
  <c r="M568" i="4"/>
  <c r="J569" i="4"/>
  <c r="K569" i="4"/>
  <c r="L569" i="4"/>
  <c r="M569" i="4"/>
  <c r="J570" i="4"/>
  <c r="K570" i="4"/>
  <c r="L570" i="4"/>
  <c r="M570" i="4"/>
  <c r="J571" i="4"/>
  <c r="K571" i="4"/>
  <c r="L571" i="4"/>
  <c r="M571" i="4"/>
  <c r="J572" i="4"/>
  <c r="K572" i="4"/>
  <c r="L572" i="4"/>
  <c r="M572" i="4"/>
  <c r="J573" i="4"/>
  <c r="K573" i="4"/>
  <c r="L573" i="4"/>
  <c r="M573" i="4"/>
  <c r="J574" i="4"/>
  <c r="K574" i="4"/>
  <c r="L574" i="4"/>
  <c r="M574" i="4"/>
  <c r="J575" i="4"/>
  <c r="K575" i="4"/>
  <c r="L575" i="4"/>
  <c r="M575" i="4"/>
  <c r="J576" i="4"/>
  <c r="K576" i="4"/>
  <c r="L576" i="4"/>
  <c r="M576" i="4"/>
  <c r="J577" i="4"/>
  <c r="K577" i="4"/>
  <c r="L577" i="4"/>
  <c r="M577" i="4"/>
  <c r="J578" i="4"/>
  <c r="K578" i="4"/>
  <c r="L578" i="4"/>
  <c r="M578" i="4"/>
  <c r="J579" i="4"/>
  <c r="K579" i="4"/>
  <c r="L579" i="4"/>
  <c r="M579" i="4"/>
  <c r="J580" i="4"/>
  <c r="K580" i="4"/>
  <c r="L580" i="4"/>
  <c r="M580" i="4"/>
  <c r="J581" i="4"/>
  <c r="K581" i="4"/>
  <c r="L581" i="4"/>
  <c r="M581" i="4"/>
  <c r="J582" i="4"/>
  <c r="K582" i="4"/>
  <c r="L582" i="4"/>
  <c r="M582" i="4"/>
  <c r="J583" i="4"/>
  <c r="K583" i="4"/>
  <c r="L583" i="4"/>
  <c r="M583" i="4"/>
  <c r="J584" i="4"/>
  <c r="K584" i="4"/>
  <c r="L584" i="4"/>
  <c r="M584" i="4"/>
  <c r="J585" i="4"/>
  <c r="K585" i="4"/>
  <c r="L585" i="4"/>
  <c r="M585" i="4"/>
  <c r="J586" i="4"/>
  <c r="K586" i="4"/>
  <c r="L586" i="4"/>
  <c r="M586" i="4"/>
  <c r="J587" i="4"/>
  <c r="K587" i="4"/>
  <c r="L587" i="4"/>
  <c r="M587" i="4"/>
  <c r="J588" i="4"/>
  <c r="K588" i="4"/>
  <c r="L588" i="4"/>
  <c r="M588" i="4"/>
  <c r="J589" i="4"/>
  <c r="K589" i="4"/>
  <c r="L589" i="4"/>
  <c r="M589" i="4"/>
  <c r="J590" i="4"/>
  <c r="K590" i="4"/>
  <c r="L590" i="4"/>
  <c r="M590" i="4"/>
  <c r="J591" i="4"/>
  <c r="K591" i="4"/>
  <c r="L591" i="4"/>
  <c r="M591" i="4"/>
  <c r="J592" i="4"/>
  <c r="K592" i="4"/>
  <c r="L592" i="4"/>
  <c r="M592" i="4"/>
  <c r="J593" i="4"/>
  <c r="K593" i="4"/>
  <c r="L593" i="4"/>
  <c r="M593" i="4"/>
  <c r="J594" i="4"/>
  <c r="K594" i="4"/>
  <c r="L594" i="4"/>
  <c r="M594" i="4"/>
  <c r="J595" i="4"/>
  <c r="K595" i="4"/>
  <c r="L595" i="4"/>
  <c r="M595" i="4"/>
  <c r="J596" i="4"/>
  <c r="K596" i="4"/>
  <c r="L596" i="4"/>
  <c r="M596" i="4"/>
  <c r="J597" i="4"/>
  <c r="K597" i="4"/>
  <c r="L597" i="4"/>
  <c r="M597" i="4"/>
  <c r="J598" i="4"/>
  <c r="K598" i="4"/>
  <c r="L598" i="4"/>
  <c r="M598" i="4"/>
  <c r="J599" i="4"/>
  <c r="K599" i="4"/>
  <c r="L599" i="4"/>
  <c r="M599" i="4"/>
  <c r="J600" i="4"/>
  <c r="K600" i="4"/>
  <c r="L600" i="4"/>
  <c r="M600" i="4"/>
  <c r="J601" i="4"/>
  <c r="K601" i="4"/>
  <c r="L601" i="4"/>
  <c r="M601" i="4"/>
  <c r="J602" i="4"/>
  <c r="K602" i="4"/>
  <c r="L602" i="4"/>
  <c r="M602" i="4"/>
  <c r="J603" i="4"/>
  <c r="K603" i="4"/>
  <c r="L603" i="4"/>
  <c r="M603" i="4"/>
  <c r="J604" i="4"/>
  <c r="K604" i="4"/>
  <c r="L604" i="4"/>
  <c r="M604" i="4"/>
  <c r="J605" i="4"/>
  <c r="K605" i="4"/>
  <c r="L605" i="4"/>
  <c r="M605" i="4"/>
  <c r="J606" i="4"/>
  <c r="K606" i="4"/>
  <c r="L606" i="4"/>
  <c r="M606" i="4"/>
  <c r="J607" i="4"/>
  <c r="K607" i="4"/>
  <c r="L607" i="4"/>
  <c r="M607" i="4"/>
  <c r="J608" i="4"/>
  <c r="K608" i="4"/>
  <c r="L608" i="4"/>
  <c r="M608" i="4"/>
  <c r="J609" i="4"/>
  <c r="K609" i="4"/>
  <c r="L609" i="4"/>
  <c r="M609" i="4"/>
  <c r="J610" i="4"/>
  <c r="K610" i="4"/>
  <c r="L610" i="4"/>
  <c r="M610" i="4"/>
  <c r="J611" i="4"/>
  <c r="K611" i="4"/>
  <c r="L611" i="4"/>
  <c r="M611" i="4"/>
  <c r="J612" i="4"/>
  <c r="K612" i="4"/>
  <c r="L612" i="4"/>
  <c r="M612" i="4"/>
  <c r="J613" i="4"/>
  <c r="K613" i="4"/>
  <c r="L613" i="4"/>
  <c r="M613" i="4"/>
  <c r="J614" i="4"/>
  <c r="K614" i="4"/>
  <c r="L614" i="4"/>
  <c r="M614" i="4"/>
  <c r="J615" i="4"/>
  <c r="K615" i="4"/>
  <c r="L615" i="4"/>
  <c r="M615" i="4"/>
  <c r="J616" i="4"/>
  <c r="K616" i="4"/>
  <c r="L616" i="4"/>
  <c r="M616" i="4"/>
  <c r="J617" i="4"/>
  <c r="K617" i="4"/>
  <c r="L617" i="4"/>
  <c r="M617" i="4"/>
  <c r="J618" i="4"/>
  <c r="K618" i="4"/>
  <c r="L618" i="4"/>
  <c r="M618" i="4"/>
  <c r="J619" i="4"/>
  <c r="K619" i="4"/>
  <c r="L619" i="4"/>
  <c r="M619" i="4"/>
  <c r="J620" i="4"/>
  <c r="K620" i="4"/>
  <c r="L620" i="4"/>
  <c r="M620" i="4"/>
  <c r="J621" i="4"/>
  <c r="K621" i="4"/>
  <c r="L621" i="4"/>
  <c r="M621" i="4"/>
  <c r="J622" i="4"/>
  <c r="K622" i="4"/>
  <c r="L622" i="4"/>
  <c r="M622" i="4"/>
  <c r="J623" i="4"/>
  <c r="K623" i="4"/>
  <c r="L623" i="4"/>
  <c r="M623" i="4"/>
  <c r="J624" i="4"/>
  <c r="K624" i="4"/>
  <c r="L624" i="4"/>
  <c r="M624" i="4"/>
  <c r="J625" i="4"/>
  <c r="K625" i="4"/>
  <c r="L625" i="4"/>
  <c r="M625" i="4"/>
  <c r="J626" i="4"/>
  <c r="K626" i="4"/>
  <c r="L626" i="4"/>
  <c r="M626" i="4"/>
  <c r="J627" i="4"/>
  <c r="K627" i="4"/>
  <c r="L627" i="4"/>
  <c r="M627" i="4"/>
  <c r="J628" i="4"/>
  <c r="K628" i="4"/>
  <c r="L628" i="4"/>
  <c r="M628" i="4"/>
  <c r="J629" i="4"/>
  <c r="K629" i="4"/>
  <c r="L629" i="4"/>
  <c r="M629" i="4"/>
  <c r="J630" i="4"/>
  <c r="K630" i="4"/>
  <c r="L630" i="4"/>
  <c r="M630" i="4"/>
  <c r="J631" i="4"/>
  <c r="K631" i="4"/>
  <c r="L631" i="4"/>
  <c r="M631" i="4"/>
  <c r="J632" i="4"/>
  <c r="K632" i="4"/>
  <c r="L632" i="4"/>
  <c r="M632" i="4"/>
  <c r="J633" i="4"/>
  <c r="K633" i="4"/>
  <c r="L633" i="4"/>
  <c r="M633" i="4"/>
  <c r="J634" i="4"/>
  <c r="K634" i="4"/>
  <c r="L634" i="4"/>
  <c r="M634" i="4"/>
  <c r="J635" i="4"/>
  <c r="K635" i="4"/>
  <c r="L635" i="4"/>
  <c r="M635" i="4"/>
  <c r="J636" i="4"/>
  <c r="K636" i="4"/>
  <c r="L636" i="4"/>
  <c r="M636" i="4"/>
  <c r="J637" i="4"/>
  <c r="K637" i="4"/>
  <c r="L637" i="4"/>
  <c r="M637" i="4"/>
  <c r="J638" i="4"/>
  <c r="K638" i="4"/>
  <c r="L638" i="4"/>
  <c r="M638" i="4"/>
  <c r="J639" i="4"/>
  <c r="K639" i="4"/>
  <c r="L639" i="4"/>
  <c r="M639" i="4"/>
  <c r="J640" i="4"/>
  <c r="K640" i="4"/>
  <c r="L640" i="4"/>
  <c r="M640" i="4"/>
  <c r="J641" i="4"/>
  <c r="K641" i="4"/>
  <c r="L641" i="4"/>
  <c r="M641" i="4"/>
  <c r="J642" i="4"/>
  <c r="K642" i="4"/>
  <c r="L642" i="4"/>
  <c r="M642" i="4"/>
  <c r="J643" i="4"/>
  <c r="K643" i="4"/>
  <c r="M643" i="4" s="1"/>
  <c r="L643" i="4"/>
  <c r="J644" i="4"/>
  <c r="K644" i="4"/>
  <c r="L644" i="4"/>
  <c r="M644" i="4" s="1"/>
  <c r="J645" i="4"/>
  <c r="K645" i="4"/>
  <c r="L645" i="4"/>
  <c r="M645" i="4"/>
  <c r="J646" i="4"/>
  <c r="K646" i="4"/>
  <c r="L646" i="4"/>
  <c r="M646" i="4"/>
  <c r="J647" i="4"/>
  <c r="K647" i="4"/>
  <c r="L647" i="4"/>
  <c r="M647" i="4"/>
  <c r="J648" i="4"/>
  <c r="K648" i="4"/>
  <c r="L648" i="4"/>
  <c r="M648" i="4"/>
  <c r="J649" i="4"/>
  <c r="K649" i="4"/>
  <c r="L649" i="4"/>
  <c r="M649" i="4"/>
  <c r="J650" i="4"/>
  <c r="K650" i="4"/>
  <c r="L650" i="4"/>
  <c r="M650" i="4"/>
  <c r="J651" i="4"/>
  <c r="K651" i="4"/>
  <c r="L651" i="4"/>
  <c r="M651" i="4"/>
  <c r="J652" i="4"/>
  <c r="K652" i="4"/>
  <c r="L652" i="4"/>
  <c r="M652" i="4"/>
  <c r="J653" i="4"/>
  <c r="K653" i="4"/>
  <c r="L653" i="4"/>
  <c r="M653" i="4"/>
  <c r="J654" i="4"/>
  <c r="K654" i="4"/>
  <c r="L654" i="4"/>
  <c r="M654" i="4"/>
  <c r="J655" i="4"/>
  <c r="K655" i="4"/>
  <c r="L655" i="4"/>
  <c r="M655" i="4"/>
  <c r="J656" i="4"/>
  <c r="K656" i="4"/>
  <c r="L656" i="4"/>
  <c r="M656" i="4"/>
  <c r="J657" i="4"/>
  <c r="K657" i="4"/>
  <c r="L657" i="4"/>
  <c r="M657" i="4"/>
  <c r="J658" i="4"/>
  <c r="K658" i="4"/>
  <c r="L658" i="4"/>
  <c r="M658" i="4"/>
  <c r="J659" i="4"/>
  <c r="K659" i="4"/>
  <c r="L659" i="4"/>
  <c r="M659" i="4"/>
  <c r="J660" i="4"/>
  <c r="K660" i="4"/>
  <c r="L660" i="4"/>
  <c r="M660" i="4"/>
  <c r="J661" i="4"/>
  <c r="K661" i="4"/>
  <c r="L661" i="4"/>
  <c r="M661" i="4"/>
  <c r="J662" i="4"/>
  <c r="K662" i="4"/>
  <c r="L662" i="4"/>
  <c r="M662" i="4"/>
  <c r="J663" i="4"/>
  <c r="K663" i="4"/>
  <c r="L663" i="4"/>
  <c r="M663" i="4"/>
  <c r="J664" i="4"/>
  <c r="K664" i="4"/>
  <c r="L664" i="4"/>
  <c r="M664" i="4"/>
  <c r="J665" i="4"/>
  <c r="K665" i="4"/>
  <c r="L665" i="4"/>
  <c r="M665" i="4"/>
  <c r="J666" i="4"/>
  <c r="K666" i="4"/>
  <c r="L666" i="4"/>
  <c r="M666" i="4"/>
  <c r="J667" i="4"/>
  <c r="K667" i="4"/>
  <c r="L667" i="4"/>
  <c r="M667" i="4"/>
  <c r="J668" i="4"/>
  <c r="K668" i="4"/>
  <c r="L668" i="4"/>
  <c r="M668" i="4"/>
  <c r="J669" i="4"/>
  <c r="K669" i="4"/>
  <c r="L669" i="4"/>
  <c r="M669" i="4"/>
  <c r="J670" i="4"/>
  <c r="K670" i="4"/>
  <c r="L670" i="4"/>
  <c r="M670" i="4"/>
  <c r="J671" i="4"/>
  <c r="K671" i="4"/>
  <c r="L671" i="4"/>
  <c r="M671" i="4"/>
  <c r="J672" i="4"/>
  <c r="K672" i="4"/>
  <c r="L672" i="4"/>
  <c r="M672" i="4"/>
  <c r="J673" i="4"/>
  <c r="K673" i="4"/>
  <c r="L673" i="4"/>
  <c r="M673" i="4"/>
  <c r="J674" i="4"/>
  <c r="K674" i="4"/>
  <c r="L674" i="4"/>
  <c r="M674" i="4"/>
  <c r="J675" i="4"/>
  <c r="K675" i="4"/>
  <c r="L675" i="4"/>
  <c r="M675" i="4"/>
  <c r="J676" i="4"/>
  <c r="K676" i="4"/>
  <c r="L676" i="4"/>
  <c r="M676" i="4"/>
  <c r="J677" i="4"/>
  <c r="K677" i="4"/>
  <c r="L677" i="4"/>
  <c r="M677" i="4"/>
  <c r="J678" i="4"/>
  <c r="K678" i="4"/>
  <c r="L678" i="4"/>
  <c r="M678" i="4" s="1"/>
  <c r="J679" i="4"/>
  <c r="K679" i="4"/>
  <c r="L679" i="4"/>
  <c r="M679" i="4" s="1"/>
  <c r="J680" i="4"/>
  <c r="K680" i="4"/>
  <c r="L680" i="4"/>
  <c r="M680" i="4" s="1"/>
  <c r="J681" i="4"/>
  <c r="K681" i="4"/>
  <c r="L681" i="4"/>
  <c r="M681" i="4" s="1"/>
  <c r="J682" i="4"/>
  <c r="K682" i="4"/>
  <c r="L682" i="4"/>
  <c r="M682" i="4" s="1"/>
  <c r="J683" i="4"/>
  <c r="K683" i="4"/>
  <c r="L683" i="4"/>
  <c r="M683" i="4" s="1"/>
  <c r="J684" i="4"/>
  <c r="K684" i="4"/>
  <c r="L684" i="4"/>
  <c r="M684" i="4" s="1"/>
  <c r="J685" i="4"/>
  <c r="K685" i="4"/>
  <c r="L685" i="4"/>
  <c r="M685" i="4" s="1"/>
  <c r="J686" i="4"/>
  <c r="K686" i="4"/>
  <c r="L686" i="4"/>
  <c r="M686" i="4"/>
  <c r="J687" i="4"/>
  <c r="K687" i="4"/>
  <c r="L687" i="4"/>
  <c r="M687" i="4" s="1"/>
  <c r="J688" i="4"/>
  <c r="K688" i="4"/>
  <c r="L688" i="4"/>
  <c r="M688" i="4" s="1"/>
  <c r="J689" i="4"/>
  <c r="K689" i="4"/>
  <c r="L689" i="4"/>
  <c r="M689" i="4" s="1"/>
  <c r="J690" i="4"/>
  <c r="K690" i="4"/>
  <c r="L690" i="4"/>
  <c r="M690" i="4" s="1"/>
  <c r="J691" i="4"/>
  <c r="K691" i="4"/>
  <c r="L691" i="4"/>
  <c r="M691" i="4" s="1"/>
  <c r="J692" i="4"/>
  <c r="K692" i="4"/>
  <c r="L692" i="4"/>
  <c r="M692" i="4" s="1"/>
  <c r="J693" i="4"/>
  <c r="K693" i="4"/>
  <c r="L693" i="4"/>
  <c r="M693" i="4" s="1"/>
  <c r="J694" i="4"/>
  <c r="K694" i="4"/>
  <c r="M694" i="4" s="1"/>
  <c r="L694" i="4"/>
  <c r="J695" i="4"/>
  <c r="K695" i="4"/>
  <c r="M695" i="4" s="1"/>
  <c r="L695" i="4"/>
  <c r="J696" i="4"/>
  <c r="K696" i="4"/>
  <c r="M696" i="4" s="1"/>
  <c r="L696" i="4"/>
  <c r="J697" i="4"/>
  <c r="K697" i="4"/>
  <c r="M697" i="4" s="1"/>
  <c r="L697" i="4"/>
  <c r="J698" i="4"/>
  <c r="K698" i="4"/>
  <c r="M698" i="4" s="1"/>
  <c r="L698" i="4"/>
  <c r="J699" i="4"/>
  <c r="K699" i="4"/>
  <c r="M699" i="4" s="1"/>
  <c r="L699" i="4"/>
  <c r="J700" i="4"/>
  <c r="K700" i="4"/>
  <c r="M700" i="4" s="1"/>
  <c r="L700" i="4"/>
  <c r="J701" i="4"/>
  <c r="K701" i="4"/>
  <c r="M701" i="4" s="1"/>
  <c r="L701" i="4"/>
  <c r="J702" i="4"/>
  <c r="K702" i="4"/>
  <c r="M702" i="4" s="1"/>
  <c r="L702" i="4"/>
  <c r="J703" i="4"/>
  <c r="K703" i="4"/>
  <c r="M703" i="4" s="1"/>
  <c r="L703" i="4"/>
  <c r="J704" i="4"/>
  <c r="K704" i="4"/>
  <c r="M704" i="4" s="1"/>
  <c r="L704" i="4"/>
  <c r="J705" i="4"/>
  <c r="K705" i="4"/>
  <c r="L705" i="4"/>
  <c r="J706" i="4"/>
  <c r="K706" i="4"/>
  <c r="M706" i="4" s="1"/>
  <c r="L706" i="4"/>
  <c r="J707" i="4"/>
  <c r="K707" i="4"/>
  <c r="L707" i="4"/>
  <c r="J708" i="4"/>
  <c r="K708" i="4"/>
  <c r="M708" i="4" s="1"/>
  <c r="L708" i="4"/>
  <c r="J709" i="4"/>
  <c r="K709" i="4"/>
  <c r="L709" i="4"/>
  <c r="J710" i="4"/>
  <c r="K710" i="4"/>
  <c r="M710" i="4" s="1"/>
  <c r="L710" i="4"/>
  <c r="J711" i="4"/>
  <c r="K711" i="4"/>
  <c r="L711" i="4"/>
  <c r="M711" i="4" s="1"/>
  <c r="J712" i="4"/>
  <c r="K712" i="4"/>
  <c r="L712" i="4"/>
  <c r="J713" i="4"/>
  <c r="K713" i="4"/>
  <c r="M713" i="4" s="1"/>
  <c r="L713" i="4"/>
  <c r="J714" i="4"/>
  <c r="K714" i="4"/>
  <c r="L714" i="4"/>
  <c r="J715" i="4"/>
  <c r="K715" i="4"/>
  <c r="M715" i="4" s="1"/>
  <c r="L715" i="4"/>
  <c r="J716" i="4"/>
  <c r="K716" i="4"/>
  <c r="L716" i="4"/>
  <c r="J717" i="4"/>
  <c r="K717" i="4"/>
  <c r="M717" i="4" s="1"/>
  <c r="L717" i="4"/>
  <c r="J718" i="4"/>
  <c r="K718" i="4"/>
  <c r="L718" i="4"/>
  <c r="J719" i="4"/>
  <c r="K719" i="4"/>
  <c r="M719" i="4" s="1"/>
  <c r="L719" i="4"/>
  <c r="J720" i="4"/>
  <c r="K720" i="4"/>
  <c r="L720" i="4"/>
  <c r="J721" i="4"/>
  <c r="K721" i="4"/>
  <c r="M721" i="4" s="1"/>
  <c r="L721" i="4"/>
  <c r="J722" i="4"/>
  <c r="K722" i="4"/>
  <c r="L722" i="4"/>
  <c r="J723" i="4"/>
  <c r="K723" i="4"/>
  <c r="M723" i="4" s="1"/>
  <c r="L723" i="4"/>
  <c r="J724" i="4"/>
  <c r="K724" i="4"/>
  <c r="L724" i="4"/>
  <c r="J725" i="4"/>
  <c r="K725" i="4"/>
  <c r="M725" i="4" s="1"/>
  <c r="L725" i="4"/>
  <c r="J726" i="4"/>
  <c r="K726" i="4"/>
  <c r="L726" i="4"/>
  <c r="J727" i="4"/>
  <c r="K727" i="4"/>
  <c r="M727" i="4" s="1"/>
  <c r="L727" i="4"/>
  <c r="J728" i="4"/>
  <c r="K728" i="4"/>
  <c r="L728" i="4"/>
  <c r="J729" i="4"/>
  <c r="K729" i="4"/>
  <c r="M729" i="4" s="1"/>
  <c r="L729" i="4"/>
  <c r="J730" i="4"/>
  <c r="K730" i="4"/>
  <c r="M730" i="4" s="1"/>
  <c r="L730" i="4"/>
  <c r="J731" i="4"/>
  <c r="K731" i="4"/>
  <c r="M731" i="4" s="1"/>
  <c r="L731" i="4"/>
  <c r="J732" i="4"/>
  <c r="K732" i="4"/>
  <c r="L732" i="4"/>
  <c r="J733" i="4"/>
  <c r="K733" i="4"/>
  <c r="M733" i="4" s="1"/>
  <c r="L733" i="4"/>
  <c r="J734" i="4"/>
  <c r="K734" i="4"/>
  <c r="M734" i="4" s="1"/>
  <c r="L734" i="4"/>
  <c r="J735" i="4"/>
  <c r="K735" i="4"/>
  <c r="M735" i="4" s="1"/>
  <c r="L735" i="4"/>
  <c r="J736" i="4"/>
  <c r="K736" i="4"/>
  <c r="L736" i="4"/>
  <c r="J737" i="4"/>
  <c r="K737" i="4"/>
  <c r="M737" i="4" s="1"/>
  <c r="L737" i="4"/>
  <c r="J738" i="4"/>
  <c r="K738" i="4"/>
  <c r="M738" i="4" s="1"/>
  <c r="L738" i="4"/>
  <c r="J739" i="4"/>
  <c r="K739" i="4"/>
  <c r="M739" i="4" s="1"/>
  <c r="L739" i="4"/>
  <c r="J740" i="4"/>
  <c r="K740" i="4"/>
  <c r="L740" i="4"/>
  <c r="J741" i="4"/>
  <c r="K741" i="4"/>
  <c r="M741" i="4" s="1"/>
  <c r="L741" i="4"/>
  <c r="J742" i="4"/>
  <c r="K742" i="4"/>
  <c r="M742" i="4" s="1"/>
  <c r="L742" i="4"/>
  <c r="J743" i="4"/>
  <c r="K743" i="4"/>
  <c r="M743" i="4" s="1"/>
  <c r="L743" i="4"/>
  <c r="J744" i="4"/>
  <c r="K744" i="4"/>
  <c r="L744" i="4"/>
  <c r="J745" i="4"/>
  <c r="K745" i="4"/>
  <c r="M745" i="4" s="1"/>
  <c r="L745" i="4"/>
  <c r="J746" i="4"/>
  <c r="K746" i="4"/>
  <c r="M746" i="4" s="1"/>
  <c r="L746" i="4"/>
  <c r="J747" i="4"/>
  <c r="K747" i="4"/>
  <c r="M747" i="4" s="1"/>
  <c r="L747" i="4"/>
  <c r="J748" i="4"/>
  <c r="K748" i="4"/>
  <c r="M748" i="4" s="1"/>
  <c r="L748" i="4"/>
  <c r="J749" i="4"/>
  <c r="K749" i="4"/>
  <c r="L749" i="4"/>
  <c r="J750" i="4"/>
  <c r="K750" i="4"/>
  <c r="M750" i="4" s="1"/>
  <c r="L750" i="4"/>
  <c r="J752" i="4"/>
  <c r="K752" i="4"/>
  <c r="M752" i="4" s="1"/>
  <c r="L752" i="4"/>
  <c r="J753" i="4"/>
  <c r="K753" i="4"/>
  <c r="M753" i="4" s="1"/>
  <c r="L753" i="4"/>
  <c r="J754" i="4"/>
  <c r="K754" i="4"/>
  <c r="L754" i="4"/>
  <c r="J755" i="4"/>
  <c r="K755" i="4"/>
  <c r="M755" i="4" s="1"/>
  <c r="L755" i="4"/>
  <c r="J756" i="4"/>
  <c r="K756" i="4"/>
  <c r="M756" i="4" s="1"/>
  <c r="L756" i="4"/>
  <c r="J757" i="4"/>
  <c r="K757" i="4"/>
  <c r="M757" i="4" s="1"/>
  <c r="L757" i="4"/>
  <c r="J758" i="4"/>
  <c r="K758" i="4"/>
  <c r="L758" i="4"/>
  <c r="J759" i="4"/>
  <c r="K759" i="4"/>
  <c r="M759" i="4" s="1"/>
  <c r="L759" i="4"/>
  <c r="J760" i="4"/>
  <c r="K760" i="4"/>
  <c r="M760" i="4" s="1"/>
  <c r="L760" i="4"/>
  <c r="J761" i="4"/>
  <c r="K761" i="4"/>
  <c r="M761" i="4" s="1"/>
  <c r="L761" i="4"/>
  <c r="J762" i="4"/>
  <c r="K762" i="4"/>
  <c r="L762" i="4"/>
  <c r="J763" i="4"/>
  <c r="K763" i="4"/>
  <c r="M763" i="4" s="1"/>
  <c r="L763" i="4"/>
  <c r="J764" i="4"/>
  <c r="K764" i="4"/>
  <c r="M764" i="4" s="1"/>
  <c r="L764" i="4"/>
  <c r="J765" i="4"/>
  <c r="K765" i="4"/>
  <c r="M765" i="4" s="1"/>
  <c r="L765" i="4"/>
  <c r="J766" i="4"/>
  <c r="K766" i="4"/>
  <c r="L766" i="4"/>
  <c r="J767" i="4"/>
  <c r="K767" i="4"/>
  <c r="M767" i="4" s="1"/>
  <c r="L767" i="4"/>
  <c r="J768" i="4"/>
  <c r="K768" i="4"/>
  <c r="M768" i="4" s="1"/>
  <c r="L768" i="4"/>
  <c r="J769" i="4"/>
  <c r="K769" i="4"/>
  <c r="M769" i="4" s="1"/>
  <c r="L769" i="4"/>
  <c r="J770" i="4"/>
  <c r="K770" i="4"/>
  <c r="L770" i="4"/>
  <c r="J771" i="4"/>
  <c r="K771" i="4"/>
  <c r="M771" i="4" s="1"/>
  <c r="L771" i="4"/>
  <c r="J772" i="4"/>
  <c r="K772" i="4"/>
  <c r="M772" i="4" s="1"/>
  <c r="L772" i="4"/>
  <c r="J773" i="4"/>
  <c r="K773" i="4"/>
  <c r="M773" i="4" s="1"/>
  <c r="L773" i="4"/>
  <c r="J774" i="4"/>
  <c r="K774" i="4"/>
  <c r="L774" i="4"/>
  <c r="J775" i="4"/>
  <c r="K775" i="4"/>
  <c r="M775" i="4" s="1"/>
  <c r="L775" i="4"/>
  <c r="J776" i="4"/>
  <c r="K776" i="4"/>
  <c r="M776" i="4" s="1"/>
  <c r="L776" i="4"/>
  <c r="J777" i="4"/>
  <c r="K777" i="4"/>
  <c r="M777" i="4" s="1"/>
  <c r="L777" i="4"/>
  <c r="J778" i="4"/>
  <c r="K778" i="4"/>
  <c r="L778" i="4"/>
  <c r="J779" i="4"/>
  <c r="K779" i="4"/>
  <c r="M779" i="4" s="1"/>
  <c r="L779" i="4"/>
  <c r="J780" i="4"/>
  <c r="K780" i="4"/>
  <c r="M780" i="4" s="1"/>
  <c r="L780" i="4"/>
  <c r="J781" i="4"/>
  <c r="K781" i="4"/>
  <c r="M781" i="4" s="1"/>
  <c r="L781" i="4"/>
  <c r="J782" i="4"/>
  <c r="K782" i="4"/>
  <c r="L782" i="4"/>
  <c r="J783" i="4"/>
  <c r="K783" i="4"/>
  <c r="M783" i="4" s="1"/>
  <c r="L783" i="4"/>
  <c r="J784" i="4"/>
  <c r="K784" i="4"/>
  <c r="M784" i="4" s="1"/>
  <c r="L784" i="4"/>
  <c r="J785" i="4"/>
  <c r="K785" i="4"/>
  <c r="M785" i="4" s="1"/>
  <c r="L785" i="4"/>
  <c r="J786" i="4"/>
  <c r="K786" i="4"/>
  <c r="L786" i="4"/>
  <c r="J787" i="4"/>
  <c r="K787" i="4"/>
  <c r="M787" i="4" s="1"/>
  <c r="L787" i="4"/>
  <c r="J788" i="4"/>
  <c r="K788" i="4"/>
  <c r="M788" i="4" s="1"/>
  <c r="L788" i="4"/>
  <c r="J789" i="4"/>
  <c r="K789" i="4"/>
  <c r="M789" i="4" s="1"/>
  <c r="L789" i="4"/>
  <c r="J790" i="4"/>
  <c r="K790" i="4"/>
  <c r="L790" i="4"/>
  <c r="J791" i="4"/>
  <c r="K791" i="4"/>
  <c r="M791" i="4" s="1"/>
  <c r="L791" i="4"/>
  <c r="J792" i="4"/>
  <c r="K792" i="4"/>
  <c r="L792" i="4"/>
  <c r="J793" i="4"/>
  <c r="K793" i="4"/>
  <c r="L793" i="4"/>
  <c r="J794" i="4"/>
  <c r="K794" i="4"/>
  <c r="L794" i="4"/>
  <c r="M794" i="4" s="1"/>
  <c r="J795" i="4"/>
  <c r="K795" i="4"/>
  <c r="L795" i="4"/>
  <c r="J796" i="4"/>
  <c r="K796" i="4"/>
  <c r="L796" i="4"/>
  <c r="J797" i="4"/>
  <c r="K797" i="4"/>
  <c r="L797" i="4"/>
  <c r="J798" i="4"/>
  <c r="K798" i="4"/>
  <c r="L798" i="4"/>
  <c r="M798" i="4" s="1"/>
  <c r="J799" i="4"/>
  <c r="K799" i="4"/>
  <c r="L799" i="4"/>
  <c r="J800" i="4"/>
  <c r="K800" i="4"/>
  <c r="L800" i="4"/>
  <c r="J801" i="4"/>
  <c r="K801" i="4"/>
  <c r="L801" i="4"/>
  <c r="J802" i="4"/>
  <c r="K802" i="4"/>
  <c r="L802" i="4"/>
  <c r="M802" i="4" s="1"/>
  <c r="J803" i="4"/>
  <c r="K803" i="4"/>
  <c r="L803" i="4"/>
  <c r="J804" i="4"/>
  <c r="K804" i="4"/>
  <c r="L804" i="4"/>
  <c r="J805" i="4"/>
  <c r="K805" i="4"/>
  <c r="L805" i="4"/>
  <c r="J806" i="4"/>
  <c r="K806" i="4"/>
  <c r="L806" i="4"/>
  <c r="J807" i="4"/>
  <c r="K807" i="4"/>
  <c r="L807" i="4"/>
  <c r="J808" i="4"/>
  <c r="K808" i="4"/>
  <c r="L808" i="4"/>
  <c r="J809" i="4"/>
  <c r="K809" i="4"/>
  <c r="L809" i="4"/>
  <c r="J810" i="4"/>
  <c r="K810" i="4"/>
  <c r="L810" i="4"/>
  <c r="M810" i="4" s="1"/>
  <c r="J812" i="4"/>
  <c r="K812" i="4"/>
  <c r="L812" i="4"/>
  <c r="M812" i="4"/>
  <c r="J813" i="4"/>
  <c r="K813" i="4"/>
  <c r="L813" i="4"/>
  <c r="M813" i="4"/>
  <c r="J814" i="4"/>
  <c r="K814" i="4"/>
  <c r="L814" i="4"/>
  <c r="M814" i="4"/>
  <c r="J815" i="4"/>
  <c r="K815" i="4"/>
  <c r="L815" i="4"/>
  <c r="M815" i="4"/>
  <c r="J816" i="4"/>
  <c r="K816" i="4"/>
  <c r="L816" i="4"/>
  <c r="M816" i="4"/>
  <c r="J817" i="4"/>
  <c r="K817" i="4"/>
  <c r="L817" i="4"/>
  <c r="M817" i="4"/>
  <c r="J818" i="4"/>
  <c r="K818" i="4"/>
  <c r="L818" i="4"/>
  <c r="M818" i="4"/>
  <c r="J819" i="4"/>
  <c r="K819" i="4"/>
  <c r="L819" i="4"/>
  <c r="M819" i="4"/>
  <c r="J820" i="4"/>
  <c r="K820" i="4"/>
  <c r="L820" i="4"/>
  <c r="M820" i="4"/>
  <c r="J821" i="4"/>
  <c r="K821" i="4"/>
  <c r="L821" i="4"/>
  <c r="M821" i="4"/>
  <c r="J822" i="4"/>
  <c r="K822" i="4"/>
  <c r="L822" i="4"/>
  <c r="M822" i="4"/>
  <c r="J823" i="4"/>
  <c r="K823" i="4"/>
  <c r="L823" i="4"/>
  <c r="M823" i="4"/>
  <c r="J824" i="4"/>
  <c r="K824" i="4"/>
  <c r="L824" i="4"/>
  <c r="M824" i="4"/>
  <c r="J825" i="4"/>
  <c r="K825" i="4"/>
  <c r="L825" i="4"/>
  <c r="M825" i="4"/>
  <c r="J826" i="4"/>
  <c r="K826" i="4"/>
  <c r="L826" i="4"/>
  <c r="M826" i="4"/>
  <c r="J827" i="4"/>
  <c r="K827" i="4"/>
  <c r="L827" i="4"/>
  <c r="M827" i="4"/>
  <c r="J828" i="4"/>
  <c r="K828" i="4"/>
  <c r="L828" i="4"/>
  <c r="M828" i="4"/>
  <c r="J829" i="4"/>
  <c r="K829" i="4"/>
  <c r="L829" i="4"/>
  <c r="M829" i="4"/>
  <c r="J830" i="4"/>
  <c r="K830" i="4"/>
  <c r="L830" i="4"/>
  <c r="M830" i="4"/>
  <c r="J831" i="4"/>
  <c r="K831" i="4"/>
  <c r="L831" i="4"/>
  <c r="M831" i="4"/>
  <c r="J832" i="4"/>
  <c r="K832" i="4"/>
  <c r="L832" i="4"/>
  <c r="M832" i="4"/>
  <c r="J833" i="4"/>
  <c r="K833" i="4"/>
  <c r="L833" i="4"/>
  <c r="M833" i="4"/>
  <c r="J834" i="4"/>
  <c r="K834" i="4"/>
  <c r="L834" i="4"/>
  <c r="M834" i="4"/>
  <c r="J835" i="4"/>
  <c r="K835" i="4"/>
  <c r="L835" i="4"/>
  <c r="M835" i="4"/>
  <c r="J836" i="4"/>
  <c r="K836" i="4"/>
  <c r="L836" i="4"/>
  <c r="M836" i="4"/>
  <c r="J837" i="4"/>
  <c r="K837" i="4"/>
  <c r="L837" i="4"/>
  <c r="M837" i="4"/>
  <c r="J838" i="4"/>
  <c r="K838" i="4"/>
  <c r="L838" i="4"/>
  <c r="M838" i="4"/>
  <c r="J840" i="4"/>
  <c r="K840" i="4"/>
  <c r="L840" i="4"/>
  <c r="M840" i="4"/>
  <c r="J841" i="4"/>
  <c r="K841" i="4"/>
  <c r="L841" i="4"/>
  <c r="M841" i="4"/>
  <c r="J842" i="4"/>
  <c r="K842" i="4"/>
  <c r="L842" i="4"/>
  <c r="M842" i="4"/>
  <c r="J843" i="4"/>
  <c r="K843" i="4"/>
  <c r="L843" i="4"/>
  <c r="M843" i="4"/>
  <c r="J844" i="4"/>
  <c r="K844" i="4"/>
  <c r="L844" i="4"/>
  <c r="M844" i="4"/>
  <c r="J845" i="4"/>
  <c r="K845" i="4"/>
  <c r="L845" i="4"/>
  <c r="M845" i="4"/>
  <c r="J846" i="4"/>
  <c r="K846" i="4"/>
  <c r="L846" i="4"/>
  <c r="M846" i="4"/>
  <c r="J847" i="4"/>
  <c r="K847" i="4"/>
  <c r="L847" i="4"/>
  <c r="M847" i="4"/>
  <c r="J848" i="4"/>
  <c r="K848" i="4"/>
  <c r="L848" i="4"/>
  <c r="M848" i="4"/>
  <c r="J850" i="4"/>
  <c r="K850" i="4"/>
  <c r="M850" i="4" s="1"/>
  <c r="L850" i="4"/>
  <c r="J851" i="4"/>
  <c r="K851" i="4"/>
  <c r="M851" i="4" s="1"/>
  <c r="L851" i="4"/>
  <c r="J852" i="4"/>
  <c r="K852" i="4"/>
  <c r="M852" i="4" s="1"/>
  <c r="L852" i="4"/>
  <c r="J853" i="4"/>
  <c r="K853" i="4"/>
  <c r="M853" i="4" s="1"/>
  <c r="L853" i="4"/>
  <c r="J854" i="4"/>
  <c r="K854" i="4"/>
  <c r="M854" i="4" s="1"/>
  <c r="L854" i="4"/>
  <c r="J855" i="4"/>
  <c r="K855" i="4"/>
  <c r="M855" i="4" s="1"/>
  <c r="L855" i="4"/>
  <c r="J856" i="4"/>
  <c r="K856" i="4"/>
  <c r="M856" i="4" s="1"/>
  <c r="L856" i="4"/>
  <c r="J857" i="4"/>
  <c r="K857" i="4"/>
  <c r="M857" i="4" s="1"/>
  <c r="L857" i="4"/>
  <c r="J858" i="4"/>
  <c r="K858" i="4"/>
  <c r="M858" i="4" s="1"/>
  <c r="L858" i="4"/>
  <c r="J859" i="4"/>
  <c r="K859" i="4"/>
  <c r="M859" i="4" s="1"/>
  <c r="L859" i="4"/>
  <c r="J860" i="4"/>
  <c r="K860" i="4"/>
  <c r="M860" i="4" s="1"/>
  <c r="L860" i="4"/>
  <c r="J525" i="4"/>
  <c r="K525" i="4"/>
  <c r="M525" i="4" s="1"/>
  <c r="L525" i="4"/>
  <c r="J526" i="4"/>
  <c r="K526" i="4"/>
  <c r="L526" i="4"/>
  <c r="J527" i="4"/>
  <c r="K527" i="4"/>
  <c r="M527" i="4" s="1"/>
  <c r="L527" i="4"/>
  <c r="J528" i="4"/>
  <c r="K528" i="4"/>
  <c r="L528" i="4"/>
  <c r="J529" i="4"/>
  <c r="K529" i="4"/>
  <c r="L529" i="4"/>
  <c r="J530" i="4"/>
  <c r="K530" i="4"/>
  <c r="L530" i="4"/>
  <c r="J531" i="4"/>
  <c r="K531" i="4"/>
  <c r="M531" i="4" s="1"/>
  <c r="L531" i="4"/>
  <c r="J532" i="4"/>
  <c r="K532" i="4"/>
  <c r="L532" i="4"/>
  <c r="J533" i="4"/>
  <c r="K533" i="4"/>
  <c r="M533" i="4" s="1"/>
  <c r="L533" i="4"/>
  <c r="J534" i="4"/>
  <c r="K534" i="4"/>
  <c r="L534" i="4"/>
  <c r="J535" i="4"/>
  <c r="K535" i="4"/>
  <c r="M535" i="4" s="1"/>
  <c r="L535" i="4"/>
  <c r="J536" i="4"/>
  <c r="K536" i="4"/>
  <c r="L536" i="4"/>
  <c r="J537" i="4"/>
  <c r="K537" i="4"/>
  <c r="M537" i="4" s="1"/>
  <c r="L537" i="4"/>
  <c r="J538" i="4"/>
  <c r="K538" i="4"/>
  <c r="L538" i="4"/>
  <c r="J539" i="4"/>
  <c r="K539" i="4"/>
  <c r="M539" i="4" s="1"/>
  <c r="L539" i="4"/>
  <c r="J540" i="4"/>
  <c r="K540" i="4"/>
  <c r="L540" i="4"/>
  <c r="J541" i="4"/>
  <c r="K541" i="4"/>
  <c r="M541" i="4" s="1"/>
  <c r="L541" i="4"/>
  <c r="J542" i="4"/>
  <c r="K542" i="4"/>
  <c r="L542" i="4"/>
  <c r="J543" i="4"/>
  <c r="K543" i="4"/>
  <c r="M543" i="4" s="1"/>
  <c r="L543" i="4"/>
  <c r="J544" i="4"/>
  <c r="K544" i="4"/>
  <c r="L544" i="4"/>
  <c r="J545" i="4"/>
  <c r="K545" i="4"/>
  <c r="M545" i="4" s="1"/>
  <c r="L545" i="4"/>
  <c r="J546" i="4"/>
  <c r="K546" i="4"/>
  <c r="M546" i="4" s="1"/>
  <c r="L546" i="4"/>
  <c r="J547" i="4"/>
  <c r="K547" i="4"/>
  <c r="M547" i="4" s="1"/>
  <c r="L547" i="4"/>
  <c r="J548" i="4"/>
  <c r="K548" i="4"/>
  <c r="L548" i="4"/>
  <c r="J549" i="4"/>
  <c r="K549" i="4"/>
  <c r="L549" i="4"/>
  <c r="J550" i="4"/>
  <c r="K550" i="4"/>
  <c r="L550" i="4"/>
  <c r="J551" i="4"/>
  <c r="K551" i="4"/>
  <c r="M551" i="4" s="1"/>
  <c r="L551" i="4"/>
  <c r="J552" i="4"/>
  <c r="K552" i="4"/>
  <c r="L552" i="4"/>
  <c r="J553" i="4"/>
  <c r="K553" i="4"/>
  <c r="L553" i="4"/>
  <c r="J554" i="4"/>
  <c r="K554" i="4"/>
  <c r="L554" i="4"/>
  <c r="J555" i="4"/>
  <c r="K555" i="4"/>
  <c r="M555" i="4" s="1"/>
  <c r="L555" i="4"/>
  <c r="J556" i="4"/>
  <c r="K556" i="4"/>
  <c r="L556" i="4"/>
  <c r="M503" i="4"/>
  <c r="L503" i="4"/>
  <c r="K503" i="4"/>
  <c r="J503" i="4"/>
  <c r="J504" i="4"/>
  <c r="K504" i="4"/>
  <c r="L504" i="4"/>
  <c r="M504" i="4"/>
  <c r="J505" i="4"/>
  <c r="K505" i="4"/>
  <c r="L505" i="4"/>
  <c r="M505" i="4"/>
  <c r="J506" i="4"/>
  <c r="K506" i="4"/>
  <c r="L506" i="4"/>
  <c r="M506" i="4"/>
  <c r="J507" i="4"/>
  <c r="K507" i="4"/>
  <c r="L507" i="4"/>
  <c r="M507" i="4"/>
  <c r="J508" i="4"/>
  <c r="K508" i="4"/>
  <c r="L508" i="4"/>
  <c r="M508" i="4"/>
  <c r="J509" i="4"/>
  <c r="K509" i="4"/>
  <c r="L509" i="4"/>
  <c r="M509" i="4"/>
  <c r="J510" i="4"/>
  <c r="K510" i="4"/>
  <c r="L510" i="4"/>
  <c r="J511" i="4"/>
  <c r="K511" i="4"/>
  <c r="M511" i="4" s="1"/>
  <c r="L511" i="4"/>
  <c r="J513" i="4"/>
  <c r="K513" i="4"/>
  <c r="L513" i="4"/>
  <c r="J514" i="4"/>
  <c r="K514" i="4"/>
  <c r="L514" i="4"/>
  <c r="J515" i="4"/>
  <c r="K515" i="4"/>
  <c r="L515" i="4"/>
  <c r="J516" i="4"/>
  <c r="K516" i="4"/>
  <c r="L516" i="4"/>
  <c r="J517" i="4"/>
  <c r="K517" i="4"/>
  <c r="L517" i="4"/>
  <c r="J518" i="4"/>
  <c r="K518" i="4"/>
  <c r="L518" i="4"/>
  <c r="J519" i="4"/>
  <c r="K519" i="4"/>
  <c r="L519" i="4"/>
  <c r="J520" i="4"/>
  <c r="K520" i="4"/>
  <c r="L520" i="4"/>
  <c r="J521" i="4"/>
  <c r="K521" i="4"/>
  <c r="L521" i="4"/>
  <c r="J522" i="4"/>
  <c r="K522" i="4"/>
  <c r="L522" i="4"/>
  <c r="J524" i="4"/>
  <c r="K524" i="4"/>
  <c r="L524" i="4"/>
  <c r="J428" i="4"/>
  <c r="K428" i="4"/>
  <c r="L428" i="4"/>
  <c r="J429" i="4"/>
  <c r="K429" i="4"/>
  <c r="L429" i="4"/>
  <c r="J430" i="4"/>
  <c r="K430" i="4"/>
  <c r="L430" i="4"/>
  <c r="J431" i="4"/>
  <c r="K431" i="4"/>
  <c r="L431" i="4"/>
  <c r="J432" i="4"/>
  <c r="K432" i="4"/>
  <c r="L432" i="4"/>
  <c r="J453" i="4"/>
  <c r="K453" i="4"/>
  <c r="L453" i="4"/>
  <c r="J454" i="4"/>
  <c r="K454" i="4"/>
  <c r="L454" i="4"/>
  <c r="J455" i="4"/>
  <c r="K455" i="4"/>
  <c r="L455" i="4"/>
  <c r="M807" i="4" l="1"/>
  <c r="M806" i="4"/>
  <c r="M803" i="4"/>
  <c r="M799" i="4"/>
  <c r="M795" i="4"/>
  <c r="M790" i="4"/>
  <c r="M786" i="4"/>
  <c r="M782" i="4"/>
  <c r="M778" i="4"/>
  <c r="M774" i="4"/>
  <c r="M770" i="4"/>
  <c r="M766" i="4"/>
  <c r="M762" i="4"/>
  <c r="M758" i="4"/>
  <c r="M754" i="4"/>
  <c r="M749" i="4"/>
  <c r="M744" i="4"/>
  <c r="M740" i="4"/>
  <c r="M736" i="4"/>
  <c r="M732" i="4"/>
  <c r="M728" i="4"/>
  <c r="M724" i="4"/>
  <c r="M720" i="4"/>
  <c r="M716" i="4"/>
  <c r="M712" i="4"/>
  <c r="M707" i="4"/>
  <c r="M808" i="4"/>
  <c r="M804" i="4"/>
  <c r="M800" i="4"/>
  <c r="M796" i="4"/>
  <c r="M792" i="4"/>
  <c r="M809" i="4"/>
  <c r="M805" i="4"/>
  <c r="M801" i="4"/>
  <c r="M797" i="4"/>
  <c r="M793" i="4"/>
  <c r="M726" i="4"/>
  <c r="M722" i="4"/>
  <c r="M718" i="4"/>
  <c r="M714" i="4"/>
  <c r="M709" i="4"/>
  <c r="M705" i="4"/>
  <c r="M556" i="4"/>
  <c r="M552" i="4"/>
  <c r="M548" i="4"/>
  <c r="M553" i="4"/>
  <c r="M549" i="4"/>
  <c r="M554" i="4"/>
  <c r="M550" i="4"/>
  <c r="M544" i="4"/>
  <c r="M540" i="4"/>
  <c r="M536" i="4"/>
  <c r="M532" i="4"/>
  <c r="M528" i="4"/>
  <c r="M529" i="4"/>
  <c r="M542" i="4"/>
  <c r="M538" i="4"/>
  <c r="M534" i="4"/>
  <c r="M530" i="4"/>
  <c r="M526" i="4"/>
  <c r="M513" i="4"/>
  <c r="M520" i="4"/>
  <c r="M521" i="4"/>
  <c r="M517" i="4"/>
  <c r="M514" i="4"/>
  <c r="M522" i="4"/>
  <c r="M518" i="4"/>
  <c r="M515" i="4"/>
  <c r="M519" i="4"/>
  <c r="M516" i="4"/>
  <c r="M524" i="4"/>
  <c r="M510" i="4"/>
  <c r="M428" i="4"/>
  <c r="M429" i="4"/>
  <c r="M430" i="4"/>
  <c r="M455" i="4"/>
  <c r="M431" i="4"/>
  <c r="M432" i="4"/>
  <c r="M454" i="4"/>
  <c r="M453" i="4"/>
  <c r="L411" i="4"/>
  <c r="K411" i="4"/>
  <c r="J411" i="4"/>
  <c r="L409" i="4"/>
  <c r="K409" i="4"/>
  <c r="J409" i="4"/>
  <c r="L407" i="4"/>
  <c r="K407" i="4"/>
  <c r="J407" i="4"/>
  <c r="L390" i="4"/>
  <c r="K390" i="4"/>
  <c r="J390" i="4"/>
  <c r="J383" i="4"/>
  <c r="K383" i="4"/>
  <c r="L383" i="4"/>
  <c r="G366" i="4"/>
  <c r="L366" i="4" s="1"/>
  <c r="G352" i="4"/>
  <c r="G336" i="4"/>
  <c r="G323" i="4"/>
  <c r="L380" i="4"/>
  <c r="K380" i="4"/>
  <c r="J380" i="4"/>
  <c r="L379" i="4"/>
  <c r="K379" i="4"/>
  <c r="J379" i="4"/>
  <c r="L373" i="4"/>
  <c r="K373" i="4"/>
  <c r="J373" i="4"/>
  <c r="J366" i="4"/>
  <c r="L357" i="4"/>
  <c r="K357" i="4"/>
  <c r="J357" i="4"/>
  <c r="L350" i="4"/>
  <c r="K350" i="4"/>
  <c r="J350" i="4"/>
  <c r="L349" i="4"/>
  <c r="K349" i="4"/>
  <c r="J349" i="4"/>
  <c r="G310" i="4"/>
  <c r="G296" i="4"/>
  <c r="G272" i="4"/>
  <c r="M411" i="4" l="1"/>
  <c r="M383" i="4"/>
  <c r="M407" i="4"/>
  <c r="M349" i="4"/>
  <c r="K366" i="4"/>
  <c r="M373" i="4"/>
  <c r="M390" i="4"/>
  <c r="M409" i="4"/>
  <c r="M366" i="4"/>
  <c r="M380" i="4"/>
  <c r="M357" i="4"/>
  <c r="M350" i="4"/>
  <c r="M379" i="4"/>
  <c r="L283" i="4"/>
  <c r="K283" i="4"/>
  <c r="J283" i="4"/>
  <c r="M283" i="4" l="1"/>
  <c r="L173" i="4"/>
  <c r="K173" i="4"/>
  <c r="J173" i="4"/>
  <c r="L172" i="4"/>
  <c r="K172" i="4"/>
  <c r="J172" i="4"/>
  <c r="L171" i="4"/>
  <c r="K171" i="4"/>
  <c r="J171" i="4"/>
  <c r="L189" i="4"/>
  <c r="K189" i="4"/>
  <c r="J189" i="4"/>
  <c r="L174" i="4"/>
  <c r="K174" i="4"/>
  <c r="J174" i="4"/>
  <c r="J159" i="4"/>
  <c r="K159" i="4"/>
  <c r="L159" i="4"/>
  <c r="J160" i="4"/>
  <c r="K160" i="4"/>
  <c r="L160" i="4"/>
  <c r="J161" i="4"/>
  <c r="K161" i="4"/>
  <c r="L161" i="4"/>
  <c r="J162" i="4"/>
  <c r="K162" i="4"/>
  <c r="L162" i="4"/>
  <c r="J163" i="4"/>
  <c r="K163" i="4"/>
  <c r="L163" i="4"/>
  <c r="J164" i="4"/>
  <c r="K164" i="4"/>
  <c r="L164" i="4"/>
  <c r="J165" i="4"/>
  <c r="K165" i="4"/>
  <c r="L165" i="4"/>
  <c r="J166" i="4"/>
  <c r="K166" i="4"/>
  <c r="L166" i="4"/>
  <c r="J167" i="4"/>
  <c r="K167" i="4"/>
  <c r="L167" i="4"/>
  <c r="J168" i="4"/>
  <c r="K168" i="4"/>
  <c r="L168" i="4"/>
  <c r="J169" i="4"/>
  <c r="K169" i="4"/>
  <c r="L169" i="4"/>
  <c r="J170" i="4"/>
  <c r="K170" i="4"/>
  <c r="L170" i="4"/>
  <c r="J175" i="4"/>
  <c r="K175" i="4"/>
  <c r="L175" i="4"/>
  <c r="L233" i="4"/>
  <c r="K233" i="4"/>
  <c r="J233" i="4"/>
  <c r="L148" i="4"/>
  <c r="K148" i="4"/>
  <c r="J148" i="4"/>
  <c r="G64" i="4"/>
  <c r="J44" i="4"/>
  <c r="M233" i="4" l="1"/>
  <c r="M171" i="4"/>
  <c r="M170" i="4"/>
  <c r="M166" i="4"/>
  <c r="M162" i="4"/>
  <c r="M159" i="4"/>
  <c r="M173" i="4"/>
  <c r="M174" i="4"/>
  <c r="M172" i="4"/>
  <c r="M189" i="4"/>
  <c r="M160" i="4"/>
  <c r="M175" i="4"/>
  <c r="M169" i="4"/>
  <c r="M165" i="4"/>
  <c r="M161" i="4"/>
  <c r="M167" i="4"/>
  <c r="M163" i="4"/>
  <c r="M168" i="4"/>
  <c r="M164" i="4"/>
  <c r="M148" i="4"/>
  <c r="G36" i="4"/>
  <c r="G34" i="4"/>
  <c r="G32" i="4"/>
  <c r="L48" i="4" l="1"/>
  <c r="K48" i="4"/>
  <c r="J48" i="4"/>
  <c r="L47" i="4"/>
  <c r="K47" i="4"/>
  <c r="J47" i="4"/>
  <c r="L502" i="4"/>
  <c r="K502" i="4"/>
  <c r="J502" i="4"/>
  <c r="L501" i="4"/>
  <c r="K501" i="4"/>
  <c r="J501" i="4"/>
  <c r="L500" i="4"/>
  <c r="K500" i="4"/>
  <c r="J500" i="4"/>
  <c r="L499" i="4"/>
  <c r="K499" i="4"/>
  <c r="J499" i="4"/>
  <c r="L498" i="4"/>
  <c r="K498" i="4"/>
  <c r="J498" i="4"/>
  <c r="L497" i="4"/>
  <c r="K497" i="4"/>
  <c r="J497" i="4"/>
  <c r="L496" i="4"/>
  <c r="K496" i="4"/>
  <c r="J496" i="4"/>
  <c r="L494" i="4"/>
  <c r="K494" i="4"/>
  <c r="J494" i="4"/>
  <c r="L493" i="4"/>
  <c r="K493" i="4"/>
  <c r="J493" i="4"/>
  <c r="L492" i="4"/>
  <c r="K492" i="4"/>
  <c r="J492" i="4"/>
  <c r="L491" i="4"/>
  <c r="K491" i="4"/>
  <c r="J491" i="4"/>
  <c r="L490" i="4"/>
  <c r="K490" i="4"/>
  <c r="J490" i="4"/>
  <c r="L489" i="4"/>
  <c r="K489" i="4"/>
  <c r="J489" i="4"/>
  <c r="L488" i="4"/>
  <c r="K488" i="4"/>
  <c r="J488" i="4"/>
  <c r="L487" i="4"/>
  <c r="K487" i="4"/>
  <c r="J487" i="4"/>
  <c r="L486" i="4"/>
  <c r="K486" i="4"/>
  <c r="J486" i="4"/>
  <c r="L485" i="4"/>
  <c r="K485" i="4"/>
  <c r="J485" i="4"/>
  <c r="L484" i="4"/>
  <c r="K484" i="4"/>
  <c r="J484" i="4"/>
  <c r="L483" i="4"/>
  <c r="K483" i="4"/>
  <c r="J483" i="4"/>
  <c r="L482" i="4"/>
  <c r="K482" i="4"/>
  <c r="J482" i="4"/>
  <c r="L481" i="4"/>
  <c r="K481" i="4"/>
  <c r="J481" i="4"/>
  <c r="L480" i="4"/>
  <c r="K480" i="4"/>
  <c r="J480" i="4"/>
  <c r="L479" i="4"/>
  <c r="K479" i="4"/>
  <c r="J479" i="4"/>
  <c r="L478" i="4"/>
  <c r="K478" i="4"/>
  <c r="J478" i="4"/>
  <c r="L477" i="4"/>
  <c r="K477" i="4"/>
  <c r="J477" i="4"/>
  <c r="L476" i="4"/>
  <c r="K476" i="4"/>
  <c r="J476" i="4"/>
  <c r="L475" i="4"/>
  <c r="K475" i="4"/>
  <c r="J475" i="4"/>
  <c r="L474" i="4"/>
  <c r="K474" i="4"/>
  <c r="J474" i="4"/>
  <c r="L473" i="4"/>
  <c r="K473" i="4"/>
  <c r="J473" i="4"/>
  <c r="L472" i="4"/>
  <c r="K472" i="4"/>
  <c r="J472" i="4"/>
  <c r="L471" i="4"/>
  <c r="K471" i="4"/>
  <c r="J471" i="4"/>
  <c r="L470" i="4"/>
  <c r="K470" i="4"/>
  <c r="J470" i="4"/>
  <c r="L469" i="4"/>
  <c r="K469" i="4"/>
  <c r="J469" i="4"/>
  <c r="L468" i="4"/>
  <c r="K468" i="4"/>
  <c r="J468" i="4"/>
  <c r="L467" i="4"/>
  <c r="K467" i="4"/>
  <c r="J467" i="4"/>
  <c r="L466" i="4"/>
  <c r="K466" i="4"/>
  <c r="J466" i="4"/>
  <c r="L465" i="4"/>
  <c r="K465" i="4"/>
  <c r="J465" i="4"/>
  <c r="L464" i="4"/>
  <c r="K464" i="4"/>
  <c r="J464" i="4"/>
  <c r="L462" i="4"/>
  <c r="K462" i="4"/>
  <c r="J462" i="4"/>
  <c r="L461" i="4"/>
  <c r="K461" i="4"/>
  <c r="J461" i="4"/>
  <c r="L460" i="4"/>
  <c r="K460" i="4"/>
  <c r="J460" i="4"/>
  <c r="L459" i="4"/>
  <c r="K459" i="4"/>
  <c r="J459" i="4"/>
  <c r="L458" i="4"/>
  <c r="K458" i="4"/>
  <c r="J458" i="4"/>
  <c r="L456" i="4"/>
  <c r="K456" i="4"/>
  <c r="J456" i="4"/>
  <c r="L452" i="4"/>
  <c r="K452" i="4"/>
  <c r="J452" i="4"/>
  <c r="L451" i="4"/>
  <c r="K451" i="4"/>
  <c r="J451" i="4"/>
  <c r="L450" i="4"/>
  <c r="K450" i="4"/>
  <c r="J450" i="4"/>
  <c r="L449" i="4"/>
  <c r="K449" i="4"/>
  <c r="J449" i="4"/>
  <c r="L447" i="4"/>
  <c r="K447" i="4"/>
  <c r="J447" i="4"/>
  <c r="L446" i="4"/>
  <c r="K446" i="4"/>
  <c r="J446" i="4"/>
  <c r="L445" i="4"/>
  <c r="K445" i="4"/>
  <c r="J445" i="4"/>
  <c r="L444" i="4"/>
  <c r="K444" i="4"/>
  <c r="J444" i="4"/>
  <c r="L443" i="4"/>
  <c r="K443" i="4"/>
  <c r="J443" i="4"/>
  <c r="L442" i="4"/>
  <c r="K442" i="4"/>
  <c r="J442" i="4"/>
  <c r="L441" i="4"/>
  <c r="K441" i="4"/>
  <c r="J441" i="4"/>
  <c r="L440" i="4"/>
  <c r="K440" i="4"/>
  <c r="J440" i="4"/>
  <c r="L439" i="4"/>
  <c r="K439" i="4"/>
  <c r="J439" i="4"/>
  <c r="L438" i="4"/>
  <c r="K438" i="4"/>
  <c r="J438" i="4"/>
  <c r="L437" i="4"/>
  <c r="K437" i="4"/>
  <c r="J437" i="4"/>
  <c r="L436" i="4"/>
  <c r="K436" i="4"/>
  <c r="J436" i="4"/>
  <c r="L435" i="4"/>
  <c r="K435" i="4"/>
  <c r="J435" i="4"/>
  <c r="L434" i="4"/>
  <c r="K434" i="4"/>
  <c r="J434" i="4"/>
  <c r="L424" i="4"/>
  <c r="K424" i="4"/>
  <c r="J424" i="4"/>
  <c r="L423" i="4"/>
  <c r="K423" i="4"/>
  <c r="J423" i="4"/>
  <c r="L422" i="4"/>
  <c r="K422" i="4"/>
  <c r="J422" i="4"/>
  <c r="L421" i="4"/>
  <c r="K421" i="4"/>
  <c r="J421" i="4"/>
  <c r="L420" i="4"/>
  <c r="K420" i="4"/>
  <c r="J420" i="4"/>
  <c r="L419" i="4"/>
  <c r="K419" i="4"/>
  <c r="J419" i="4"/>
  <c r="L418" i="4"/>
  <c r="K418" i="4"/>
  <c r="J418" i="4"/>
  <c r="L417" i="4"/>
  <c r="K417" i="4"/>
  <c r="J417" i="4"/>
  <c r="L416" i="4"/>
  <c r="K416" i="4"/>
  <c r="J416" i="4"/>
  <c r="L414" i="4"/>
  <c r="K414" i="4"/>
  <c r="J414" i="4"/>
  <c r="L413" i="4"/>
  <c r="K413" i="4"/>
  <c r="J413" i="4"/>
  <c r="L412" i="4"/>
  <c r="K412" i="4"/>
  <c r="J412" i="4"/>
  <c r="L410" i="4"/>
  <c r="K410" i="4"/>
  <c r="J410" i="4"/>
  <c r="L406" i="4"/>
  <c r="K406" i="4"/>
  <c r="J406" i="4"/>
  <c r="L405" i="4"/>
  <c r="K405" i="4"/>
  <c r="J405" i="4"/>
  <c r="L404" i="4"/>
  <c r="K404" i="4"/>
  <c r="J404" i="4"/>
  <c r="L403" i="4"/>
  <c r="K403" i="4"/>
  <c r="J403" i="4"/>
  <c r="L402" i="4"/>
  <c r="K402" i="4"/>
  <c r="J402" i="4"/>
  <c r="L401" i="4"/>
  <c r="K401" i="4"/>
  <c r="J401" i="4"/>
  <c r="L400" i="4"/>
  <c r="K400" i="4"/>
  <c r="J400" i="4"/>
  <c r="L399" i="4"/>
  <c r="K399" i="4"/>
  <c r="J399" i="4"/>
  <c r="L398" i="4"/>
  <c r="K398" i="4"/>
  <c r="J398" i="4"/>
  <c r="L397" i="4"/>
  <c r="K397" i="4"/>
  <c r="J397" i="4"/>
  <c r="L396" i="4"/>
  <c r="K396" i="4"/>
  <c r="J396" i="4"/>
  <c r="L395" i="4"/>
  <c r="K395" i="4"/>
  <c r="J395" i="4"/>
  <c r="L394" i="4"/>
  <c r="K394" i="4"/>
  <c r="J394" i="4"/>
  <c r="L393" i="4"/>
  <c r="K393" i="4"/>
  <c r="J393" i="4"/>
  <c r="L392" i="4"/>
  <c r="K392" i="4"/>
  <c r="J392" i="4"/>
  <c r="L391" i="4"/>
  <c r="K391" i="4"/>
  <c r="J391" i="4"/>
  <c r="L389" i="4"/>
  <c r="K389" i="4"/>
  <c r="J389" i="4"/>
  <c r="L388" i="4"/>
  <c r="K388" i="4"/>
  <c r="J388" i="4"/>
  <c r="L387" i="4"/>
  <c r="K387" i="4"/>
  <c r="J387" i="4"/>
  <c r="L386" i="4"/>
  <c r="K386" i="4"/>
  <c r="J386" i="4"/>
  <c r="L385" i="4"/>
  <c r="K385" i="4"/>
  <c r="J385" i="4"/>
  <c r="L384" i="4"/>
  <c r="K384" i="4"/>
  <c r="J384" i="4"/>
  <c r="L381" i="4"/>
  <c r="K381" i="4"/>
  <c r="J381" i="4"/>
  <c r="L378" i="4"/>
  <c r="K378" i="4"/>
  <c r="J378" i="4"/>
  <c r="L377" i="4"/>
  <c r="K377" i="4"/>
  <c r="J377" i="4"/>
  <c r="L376" i="4"/>
  <c r="K376" i="4"/>
  <c r="J376" i="4"/>
  <c r="L375" i="4"/>
  <c r="K375" i="4"/>
  <c r="J375" i="4"/>
  <c r="L374" i="4"/>
  <c r="K374" i="4"/>
  <c r="J374" i="4"/>
  <c r="L372" i="4"/>
  <c r="K372" i="4"/>
  <c r="J372" i="4"/>
  <c r="L371" i="4"/>
  <c r="K371" i="4"/>
  <c r="J371" i="4"/>
  <c r="L370" i="4"/>
  <c r="K370" i="4"/>
  <c r="J370" i="4"/>
  <c r="L369" i="4"/>
  <c r="K369" i="4"/>
  <c r="J369" i="4"/>
  <c r="L368" i="4"/>
  <c r="K368" i="4"/>
  <c r="J368" i="4"/>
  <c r="L367" i="4"/>
  <c r="K367" i="4"/>
  <c r="J367" i="4"/>
  <c r="L364" i="4"/>
  <c r="K364" i="4"/>
  <c r="J364" i="4"/>
  <c r="L363" i="4"/>
  <c r="K363" i="4"/>
  <c r="J363" i="4"/>
  <c r="L362" i="4"/>
  <c r="K362" i="4"/>
  <c r="J362" i="4"/>
  <c r="L361" i="4"/>
  <c r="K361" i="4"/>
  <c r="J361" i="4"/>
  <c r="L360" i="4"/>
  <c r="K360" i="4"/>
  <c r="J360" i="4"/>
  <c r="L359" i="4"/>
  <c r="K359" i="4"/>
  <c r="J359" i="4"/>
  <c r="L358" i="4"/>
  <c r="K358" i="4"/>
  <c r="J358" i="4"/>
  <c r="L356" i="4"/>
  <c r="K356" i="4"/>
  <c r="J356" i="4"/>
  <c r="L355" i="4"/>
  <c r="K355" i="4"/>
  <c r="J355" i="4"/>
  <c r="L354" i="4"/>
  <c r="K354" i="4"/>
  <c r="J354" i="4"/>
  <c r="L353" i="4"/>
  <c r="K353" i="4"/>
  <c r="J353" i="4"/>
  <c r="L352" i="4"/>
  <c r="K352" i="4"/>
  <c r="J352" i="4"/>
  <c r="L348" i="4"/>
  <c r="K348" i="4"/>
  <c r="J348" i="4"/>
  <c r="L347" i="4"/>
  <c r="K347" i="4"/>
  <c r="J347" i="4"/>
  <c r="L346" i="4"/>
  <c r="K346" i="4"/>
  <c r="J346" i="4"/>
  <c r="L345" i="4"/>
  <c r="K345" i="4"/>
  <c r="J345" i="4"/>
  <c r="L344" i="4"/>
  <c r="K344" i="4"/>
  <c r="J344" i="4"/>
  <c r="L343" i="4"/>
  <c r="K343" i="4"/>
  <c r="J343" i="4"/>
  <c r="L342" i="4"/>
  <c r="K342" i="4"/>
  <c r="J342" i="4"/>
  <c r="L341" i="4"/>
  <c r="K341" i="4"/>
  <c r="J341" i="4"/>
  <c r="L340" i="4"/>
  <c r="K340" i="4"/>
  <c r="J340" i="4"/>
  <c r="L339" i="4"/>
  <c r="K339" i="4"/>
  <c r="J339" i="4"/>
  <c r="L338" i="4"/>
  <c r="K338" i="4"/>
  <c r="J338" i="4"/>
  <c r="L337" i="4"/>
  <c r="K337" i="4"/>
  <c r="J337" i="4"/>
  <c r="L336" i="4"/>
  <c r="K336" i="4"/>
  <c r="J336" i="4"/>
  <c r="L334" i="4"/>
  <c r="K334" i="4"/>
  <c r="J334" i="4"/>
  <c r="L333" i="4"/>
  <c r="K333" i="4"/>
  <c r="J333" i="4"/>
  <c r="L332" i="4"/>
  <c r="K332" i="4"/>
  <c r="J332" i="4"/>
  <c r="L331" i="4"/>
  <c r="K331" i="4"/>
  <c r="J331" i="4"/>
  <c r="L330" i="4"/>
  <c r="K330" i="4"/>
  <c r="J330" i="4"/>
  <c r="L329" i="4"/>
  <c r="K329" i="4"/>
  <c r="J329" i="4"/>
  <c r="L328" i="4"/>
  <c r="K328" i="4"/>
  <c r="J328" i="4"/>
  <c r="L327" i="4"/>
  <c r="K327" i="4"/>
  <c r="J327" i="4"/>
  <c r="L326" i="4"/>
  <c r="K326" i="4"/>
  <c r="J326" i="4"/>
  <c r="L325" i="4"/>
  <c r="K325" i="4"/>
  <c r="J325" i="4"/>
  <c r="L324" i="4"/>
  <c r="K324" i="4"/>
  <c r="J324" i="4"/>
  <c r="L323" i="4"/>
  <c r="K323" i="4"/>
  <c r="J323" i="4"/>
  <c r="L321" i="4"/>
  <c r="K321" i="4"/>
  <c r="J321" i="4"/>
  <c r="L320" i="4"/>
  <c r="K320" i="4"/>
  <c r="J320" i="4"/>
  <c r="L319" i="4"/>
  <c r="K319" i="4"/>
  <c r="J319" i="4"/>
  <c r="L318" i="4"/>
  <c r="K318" i="4"/>
  <c r="J318" i="4"/>
  <c r="L317" i="4"/>
  <c r="K317" i="4"/>
  <c r="J317" i="4"/>
  <c r="L316" i="4"/>
  <c r="K316" i="4"/>
  <c r="J316" i="4"/>
  <c r="L315" i="4"/>
  <c r="K315" i="4"/>
  <c r="J315" i="4"/>
  <c r="L314" i="4"/>
  <c r="K314" i="4"/>
  <c r="J314" i="4"/>
  <c r="L313" i="4"/>
  <c r="K313" i="4"/>
  <c r="J313" i="4"/>
  <c r="L312" i="4"/>
  <c r="K312" i="4"/>
  <c r="J312" i="4"/>
  <c r="L311" i="4"/>
  <c r="K311" i="4"/>
  <c r="J311" i="4"/>
  <c r="L310" i="4"/>
  <c r="K310" i="4"/>
  <c r="J310" i="4"/>
  <c r="L308" i="4"/>
  <c r="K308" i="4"/>
  <c r="J308" i="4"/>
  <c r="L307" i="4"/>
  <c r="K307" i="4"/>
  <c r="J307" i="4"/>
  <c r="L306" i="4"/>
  <c r="K306" i="4"/>
  <c r="J306" i="4"/>
  <c r="L305" i="4"/>
  <c r="K305" i="4"/>
  <c r="J305" i="4"/>
  <c r="L304" i="4"/>
  <c r="K304" i="4"/>
  <c r="J304" i="4"/>
  <c r="L303" i="4"/>
  <c r="K303" i="4"/>
  <c r="J303" i="4"/>
  <c r="L302" i="4"/>
  <c r="K302" i="4"/>
  <c r="J302" i="4"/>
  <c r="L301" i="4"/>
  <c r="K301" i="4"/>
  <c r="J301" i="4"/>
  <c r="L300" i="4"/>
  <c r="K300" i="4"/>
  <c r="J300" i="4"/>
  <c r="L299" i="4"/>
  <c r="K299" i="4"/>
  <c r="J299" i="4"/>
  <c r="L298" i="4"/>
  <c r="K298" i="4"/>
  <c r="J298" i="4"/>
  <c r="L297" i="4"/>
  <c r="K297" i="4"/>
  <c r="J297" i="4"/>
  <c r="L296" i="4"/>
  <c r="K296" i="4"/>
  <c r="J296" i="4"/>
  <c r="L294" i="4"/>
  <c r="K294" i="4"/>
  <c r="J294" i="4"/>
  <c r="L293" i="4"/>
  <c r="K293" i="4"/>
  <c r="J293" i="4"/>
  <c r="L292" i="4"/>
  <c r="K292" i="4"/>
  <c r="J292" i="4"/>
  <c r="L291" i="4"/>
  <c r="K291" i="4"/>
  <c r="J291" i="4"/>
  <c r="L290" i="4"/>
  <c r="K290" i="4"/>
  <c r="J290" i="4"/>
  <c r="L289" i="4"/>
  <c r="K289" i="4"/>
  <c r="J289" i="4"/>
  <c r="L288" i="4"/>
  <c r="K288" i="4"/>
  <c r="J288" i="4"/>
  <c r="L287" i="4"/>
  <c r="K287" i="4"/>
  <c r="J287" i="4"/>
  <c r="L286" i="4"/>
  <c r="K286" i="4"/>
  <c r="J286" i="4"/>
  <c r="L285" i="4"/>
  <c r="K285" i="4"/>
  <c r="J285" i="4"/>
  <c r="L284" i="4"/>
  <c r="K284" i="4"/>
  <c r="J284" i="4"/>
  <c r="L282" i="4"/>
  <c r="K282" i="4"/>
  <c r="J282" i="4"/>
  <c r="L281" i="4"/>
  <c r="K281" i="4"/>
  <c r="J281" i="4"/>
  <c r="L280" i="4"/>
  <c r="K280" i="4"/>
  <c r="J280" i="4"/>
  <c r="L279" i="4"/>
  <c r="K279" i="4"/>
  <c r="J279" i="4"/>
  <c r="L278" i="4"/>
  <c r="K278" i="4"/>
  <c r="J278" i="4"/>
  <c r="L277" i="4"/>
  <c r="K277" i="4"/>
  <c r="J277" i="4"/>
  <c r="L276" i="4"/>
  <c r="K276" i="4"/>
  <c r="J276" i="4"/>
  <c r="L275" i="4"/>
  <c r="K275" i="4"/>
  <c r="J275" i="4"/>
  <c r="L274" i="4"/>
  <c r="K274" i="4"/>
  <c r="J274" i="4"/>
  <c r="L273" i="4"/>
  <c r="K273" i="4"/>
  <c r="J273" i="4"/>
  <c r="L272" i="4"/>
  <c r="K272" i="4"/>
  <c r="J272" i="4"/>
  <c r="L269" i="4"/>
  <c r="K269" i="4"/>
  <c r="J269" i="4"/>
  <c r="L268" i="4"/>
  <c r="K268" i="4"/>
  <c r="J268" i="4"/>
  <c r="L267" i="4"/>
  <c r="K267" i="4"/>
  <c r="J267" i="4"/>
  <c r="L266" i="4"/>
  <c r="K266" i="4"/>
  <c r="J266" i="4"/>
  <c r="L265" i="4"/>
  <c r="K265" i="4"/>
  <c r="J265" i="4"/>
  <c r="L264" i="4"/>
  <c r="K264" i="4"/>
  <c r="J264" i="4"/>
  <c r="L263" i="4"/>
  <c r="K263" i="4"/>
  <c r="J263" i="4"/>
  <c r="L262" i="4"/>
  <c r="K262" i="4"/>
  <c r="J262" i="4"/>
  <c r="L261" i="4"/>
  <c r="K261" i="4"/>
  <c r="J261" i="4"/>
  <c r="L260" i="4"/>
  <c r="K260" i="4"/>
  <c r="J260" i="4"/>
  <c r="L259" i="4"/>
  <c r="K259" i="4"/>
  <c r="J259" i="4"/>
  <c r="L258" i="4"/>
  <c r="K258" i="4"/>
  <c r="J258" i="4"/>
  <c r="L257" i="4"/>
  <c r="K257" i="4"/>
  <c r="J257" i="4"/>
  <c r="L256" i="4"/>
  <c r="K256" i="4"/>
  <c r="J256" i="4"/>
  <c r="L255" i="4"/>
  <c r="K255" i="4"/>
  <c r="J255" i="4"/>
  <c r="L254" i="4"/>
  <c r="K254" i="4"/>
  <c r="J254" i="4"/>
  <c r="L253" i="4"/>
  <c r="K253" i="4"/>
  <c r="J253" i="4"/>
  <c r="L252" i="4"/>
  <c r="K252" i="4"/>
  <c r="J252" i="4"/>
  <c r="L251" i="4"/>
  <c r="K251" i="4"/>
  <c r="J251" i="4"/>
  <c r="L250" i="4"/>
  <c r="K250" i="4"/>
  <c r="J250" i="4"/>
  <c r="L248" i="4"/>
  <c r="K248" i="4"/>
  <c r="J248" i="4"/>
  <c r="L247" i="4"/>
  <c r="K247" i="4"/>
  <c r="J247" i="4"/>
  <c r="L246" i="4"/>
  <c r="K246" i="4"/>
  <c r="J246" i="4"/>
  <c r="L245" i="4"/>
  <c r="K245" i="4"/>
  <c r="J245" i="4"/>
  <c r="L244" i="4"/>
  <c r="K244" i="4"/>
  <c r="J244" i="4"/>
  <c r="L243" i="4"/>
  <c r="K243" i="4"/>
  <c r="J243" i="4"/>
  <c r="L242" i="4"/>
  <c r="K242" i="4"/>
  <c r="J242" i="4"/>
  <c r="L241" i="4"/>
  <c r="K241" i="4"/>
  <c r="J241" i="4"/>
  <c r="L240" i="4"/>
  <c r="K240" i="4"/>
  <c r="J240" i="4"/>
  <c r="L239" i="4"/>
  <c r="K239" i="4"/>
  <c r="J239" i="4"/>
  <c r="L238" i="4"/>
  <c r="K238" i="4"/>
  <c r="J238" i="4"/>
  <c r="L237" i="4"/>
  <c r="K237" i="4"/>
  <c r="J237" i="4"/>
  <c r="L236" i="4"/>
  <c r="K236" i="4"/>
  <c r="J236" i="4"/>
  <c r="L235" i="4"/>
  <c r="K235" i="4"/>
  <c r="J235" i="4"/>
  <c r="L234" i="4"/>
  <c r="K234" i="4"/>
  <c r="J234" i="4"/>
  <c r="L232" i="4"/>
  <c r="K232" i="4"/>
  <c r="J232" i="4"/>
  <c r="L231" i="4"/>
  <c r="K231" i="4"/>
  <c r="J231" i="4"/>
  <c r="L230" i="4"/>
  <c r="K230" i="4"/>
  <c r="J230" i="4"/>
  <c r="L229" i="4"/>
  <c r="K229" i="4"/>
  <c r="J229" i="4"/>
  <c r="L228" i="4"/>
  <c r="K228" i="4"/>
  <c r="J228" i="4"/>
  <c r="L227" i="4"/>
  <c r="K227" i="4"/>
  <c r="J227" i="4"/>
  <c r="L225" i="4"/>
  <c r="K225" i="4"/>
  <c r="J225" i="4"/>
  <c r="L224" i="4"/>
  <c r="K224" i="4"/>
  <c r="J224" i="4"/>
  <c r="L223" i="4"/>
  <c r="K223" i="4"/>
  <c r="J223" i="4"/>
  <c r="L222" i="4"/>
  <c r="K222" i="4"/>
  <c r="J222" i="4"/>
  <c r="L221" i="4"/>
  <c r="K221" i="4"/>
  <c r="J221" i="4"/>
  <c r="L220" i="4"/>
  <c r="K220" i="4"/>
  <c r="J220" i="4"/>
  <c r="L219" i="4"/>
  <c r="K219" i="4"/>
  <c r="J219" i="4"/>
  <c r="L218" i="4"/>
  <c r="K218" i="4"/>
  <c r="J218" i="4"/>
  <c r="L217" i="4"/>
  <c r="K217" i="4"/>
  <c r="J217" i="4"/>
  <c r="L216" i="4"/>
  <c r="K216" i="4"/>
  <c r="J216" i="4"/>
  <c r="L215" i="4"/>
  <c r="K215" i="4"/>
  <c r="J215" i="4"/>
  <c r="L214" i="4"/>
  <c r="K214" i="4"/>
  <c r="J214" i="4"/>
  <c r="L213" i="4"/>
  <c r="K213" i="4"/>
  <c r="J213" i="4"/>
  <c r="L212" i="4"/>
  <c r="K212" i="4"/>
  <c r="J212" i="4"/>
  <c r="L211" i="4"/>
  <c r="K211" i="4"/>
  <c r="J211" i="4"/>
  <c r="L210" i="4"/>
  <c r="K210" i="4"/>
  <c r="J210" i="4"/>
  <c r="L209" i="4"/>
  <c r="K209" i="4"/>
  <c r="J209" i="4"/>
  <c r="L208" i="4"/>
  <c r="K208" i="4"/>
  <c r="J208" i="4"/>
  <c r="L207" i="4"/>
  <c r="K207" i="4"/>
  <c r="J207" i="4"/>
  <c r="L206" i="4"/>
  <c r="K206" i="4"/>
  <c r="J206" i="4"/>
  <c r="L205" i="4"/>
  <c r="K205" i="4"/>
  <c r="J205" i="4"/>
  <c r="L204" i="4"/>
  <c r="K204" i="4"/>
  <c r="J204" i="4"/>
  <c r="L203" i="4"/>
  <c r="K203" i="4"/>
  <c r="J203" i="4"/>
  <c r="L202" i="4"/>
  <c r="K202" i="4"/>
  <c r="J202" i="4"/>
  <c r="L201" i="4"/>
  <c r="K201" i="4"/>
  <c r="J201" i="4"/>
  <c r="L200" i="4"/>
  <c r="K200" i="4"/>
  <c r="J200" i="4"/>
  <c r="L199" i="4"/>
  <c r="K199" i="4"/>
  <c r="J199" i="4"/>
  <c r="L198" i="4"/>
  <c r="K198" i="4"/>
  <c r="J198" i="4"/>
  <c r="L195" i="4"/>
  <c r="K195" i="4"/>
  <c r="J195" i="4"/>
  <c r="L194" i="4"/>
  <c r="K194" i="4"/>
  <c r="J194" i="4"/>
  <c r="L193" i="4"/>
  <c r="K193" i="4"/>
  <c r="J193" i="4"/>
  <c r="L192" i="4"/>
  <c r="K192" i="4"/>
  <c r="J192" i="4"/>
  <c r="L191" i="4"/>
  <c r="K191" i="4"/>
  <c r="J191" i="4"/>
  <c r="L190" i="4"/>
  <c r="K190" i="4"/>
  <c r="J190" i="4"/>
  <c r="L188" i="4"/>
  <c r="K188" i="4"/>
  <c r="J188" i="4"/>
  <c r="L187" i="4"/>
  <c r="K187" i="4"/>
  <c r="J187" i="4"/>
  <c r="L186" i="4"/>
  <c r="K186" i="4"/>
  <c r="J186" i="4"/>
  <c r="L185" i="4"/>
  <c r="K185" i="4"/>
  <c r="J185" i="4"/>
  <c r="L184" i="4"/>
  <c r="K184" i="4"/>
  <c r="J184" i="4"/>
  <c r="L183" i="4"/>
  <c r="K183" i="4"/>
  <c r="J183" i="4"/>
  <c r="L182" i="4"/>
  <c r="K182" i="4"/>
  <c r="J182" i="4"/>
  <c r="L181" i="4"/>
  <c r="K181" i="4"/>
  <c r="J181" i="4"/>
  <c r="L180" i="4"/>
  <c r="K180" i="4"/>
  <c r="J180" i="4"/>
  <c r="L179" i="4"/>
  <c r="K179" i="4"/>
  <c r="J179" i="4"/>
  <c r="L178" i="4"/>
  <c r="K178" i="4"/>
  <c r="J178" i="4"/>
  <c r="L177" i="4"/>
  <c r="K177" i="4"/>
  <c r="J177" i="4"/>
  <c r="L176" i="4"/>
  <c r="K176" i="4"/>
  <c r="J176" i="4"/>
  <c r="L157" i="4"/>
  <c r="K157" i="4"/>
  <c r="J157" i="4"/>
  <c r="L156" i="4"/>
  <c r="K156" i="4"/>
  <c r="J156" i="4"/>
  <c r="L155" i="4"/>
  <c r="K155" i="4"/>
  <c r="J155" i="4"/>
  <c r="L154" i="4"/>
  <c r="K154" i="4"/>
  <c r="J154" i="4"/>
  <c r="L153" i="4"/>
  <c r="K153" i="4"/>
  <c r="J153" i="4"/>
  <c r="L149" i="4"/>
  <c r="K149" i="4"/>
  <c r="J149" i="4"/>
  <c r="L147" i="4"/>
  <c r="K147" i="4"/>
  <c r="J147" i="4"/>
  <c r="L146" i="4"/>
  <c r="K146" i="4"/>
  <c r="J146" i="4"/>
  <c r="L145" i="4"/>
  <c r="K145" i="4"/>
  <c r="J145" i="4"/>
  <c r="L144" i="4"/>
  <c r="K144" i="4"/>
  <c r="J144" i="4"/>
  <c r="L143" i="4"/>
  <c r="K143" i="4"/>
  <c r="J143" i="4"/>
  <c r="L141" i="4"/>
  <c r="K141" i="4"/>
  <c r="J141" i="4"/>
  <c r="L140" i="4"/>
  <c r="K140" i="4"/>
  <c r="J140" i="4"/>
  <c r="L139" i="4"/>
  <c r="K139" i="4"/>
  <c r="J139" i="4"/>
  <c r="L138" i="4"/>
  <c r="K138" i="4"/>
  <c r="J138" i="4"/>
  <c r="L137" i="4"/>
  <c r="K137" i="4"/>
  <c r="J137" i="4"/>
  <c r="L136" i="4"/>
  <c r="K136" i="4"/>
  <c r="J136" i="4"/>
  <c r="L135" i="4"/>
  <c r="K135" i="4"/>
  <c r="J135" i="4"/>
  <c r="L134" i="4"/>
  <c r="K134" i="4"/>
  <c r="J134" i="4"/>
  <c r="L133" i="4"/>
  <c r="K133" i="4"/>
  <c r="J133" i="4"/>
  <c r="L132" i="4"/>
  <c r="K132" i="4"/>
  <c r="J132" i="4"/>
  <c r="L131" i="4"/>
  <c r="K131" i="4"/>
  <c r="J131" i="4"/>
  <c r="L130" i="4"/>
  <c r="K130" i="4"/>
  <c r="J130" i="4"/>
  <c r="L129" i="4"/>
  <c r="K129" i="4"/>
  <c r="J129" i="4"/>
  <c r="L128" i="4"/>
  <c r="K128" i="4"/>
  <c r="J128" i="4"/>
  <c r="L127" i="4"/>
  <c r="K127" i="4"/>
  <c r="J127" i="4"/>
  <c r="L126" i="4"/>
  <c r="K126" i="4"/>
  <c r="J126" i="4"/>
  <c r="L125" i="4"/>
  <c r="K125" i="4"/>
  <c r="J125" i="4"/>
  <c r="L124" i="4"/>
  <c r="K124" i="4"/>
  <c r="J124" i="4"/>
  <c r="L123" i="4"/>
  <c r="K123" i="4"/>
  <c r="J123" i="4"/>
  <c r="L122" i="4"/>
  <c r="K122" i="4"/>
  <c r="J122" i="4"/>
  <c r="L121" i="4"/>
  <c r="K121" i="4"/>
  <c r="J121" i="4"/>
  <c r="L120" i="4"/>
  <c r="K120" i="4"/>
  <c r="J120" i="4"/>
  <c r="L119" i="4"/>
  <c r="K119" i="4"/>
  <c r="J119" i="4"/>
  <c r="L118" i="4"/>
  <c r="K118" i="4"/>
  <c r="J118" i="4"/>
  <c r="L117" i="4"/>
  <c r="K117" i="4"/>
  <c r="J117" i="4"/>
  <c r="L116" i="4"/>
  <c r="K116" i="4"/>
  <c r="J116" i="4"/>
  <c r="L115" i="4"/>
  <c r="K115" i="4"/>
  <c r="J115" i="4"/>
  <c r="L114" i="4"/>
  <c r="K114" i="4"/>
  <c r="J114" i="4"/>
  <c r="L113" i="4"/>
  <c r="K113" i="4"/>
  <c r="J113" i="4"/>
  <c r="L112" i="4"/>
  <c r="K112" i="4"/>
  <c r="J112" i="4"/>
  <c r="L111" i="4"/>
  <c r="K111" i="4"/>
  <c r="J111" i="4"/>
  <c r="L110" i="4"/>
  <c r="K110" i="4"/>
  <c r="J110" i="4"/>
  <c r="L109" i="4"/>
  <c r="K109" i="4"/>
  <c r="J109" i="4"/>
  <c r="L108" i="4"/>
  <c r="K108" i="4"/>
  <c r="J108" i="4"/>
  <c r="L107" i="4"/>
  <c r="K107" i="4"/>
  <c r="J107" i="4"/>
  <c r="L106" i="4"/>
  <c r="K106" i="4"/>
  <c r="J106" i="4"/>
  <c r="L105" i="4"/>
  <c r="K105" i="4"/>
  <c r="J105" i="4"/>
  <c r="L104" i="4"/>
  <c r="K104" i="4"/>
  <c r="J104" i="4"/>
  <c r="L103" i="4"/>
  <c r="K103" i="4"/>
  <c r="J103" i="4"/>
  <c r="L102" i="4"/>
  <c r="K102" i="4"/>
  <c r="J102" i="4"/>
  <c r="L101" i="4"/>
  <c r="K101" i="4"/>
  <c r="J101" i="4"/>
  <c r="L100" i="4"/>
  <c r="K100" i="4"/>
  <c r="J100" i="4"/>
  <c r="L99" i="4"/>
  <c r="K99" i="4"/>
  <c r="J99" i="4"/>
  <c r="L98" i="4"/>
  <c r="K98" i="4"/>
  <c r="J98" i="4"/>
  <c r="L97" i="4"/>
  <c r="K97" i="4"/>
  <c r="J97" i="4"/>
  <c r="L96" i="4"/>
  <c r="K96" i="4"/>
  <c r="J96" i="4"/>
  <c r="L95" i="4"/>
  <c r="K95" i="4"/>
  <c r="J95" i="4"/>
  <c r="L94" i="4"/>
  <c r="K94" i="4"/>
  <c r="J94" i="4"/>
  <c r="L93" i="4"/>
  <c r="K93" i="4"/>
  <c r="J93" i="4"/>
  <c r="L92" i="4"/>
  <c r="K92" i="4"/>
  <c r="J92" i="4"/>
  <c r="L91" i="4"/>
  <c r="K91" i="4"/>
  <c r="J91" i="4"/>
  <c r="L90" i="4"/>
  <c r="K90" i="4"/>
  <c r="J90" i="4"/>
  <c r="L89" i="4"/>
  <c r="K89" i="4"/>
  <c r="J89" i="4"/>
  <c r="L88" i="4"/>
  <c r="K88" i="4"/>
  <c r="J88" i="4"/>
  <c r="L87" i="4"/>
  <c r="K87" i="4"/>
  <c r="J87" i="4"/>
  <c r="L86" i="4"/>
  <c r="K86" i="4"/>
  <c r="J86" i="4"/>
  <c r="L85" i="4"/>
  <c r="K85" i="4"/>
  <c r="J85" i="4"/>
  <c r="L84" i="4"/>
  <c r="K84" i="4"/>
  <c r="J84" i="4"/>
  <c r="L83" i="4"/>
  <c r="K83" i="4"/>
  <c r="J83" i="4"/>
  <c r="L82" i="4"/>
  <c r="K82" i="4"/>
  <c r="J82" i="4"/>
  <c r="L81" i="4"/>
  <c r="K81" i="4"/>
  <c r="J81" i="4"/>
  <c r="L80" i="4"/>
  <c r="K80" i="4"/>
  <c r="J80" i="4"/>
  <c r="L79" i="4"/>
  <c r="K79" i="4"/>
  <c r="J79" i="4"/>
  <c r="L78" i="4"/>
  <c r="K78" i="4"/>
  <c r="J78" i="4"/>
  <c r="L77" i="4"/>
  <c r="K77" i="4"/>
  <c r="J77" i="4"/>
  <c r="L76" i="4"/>
  <c r="K76" i="4"/>
  <c r="J76" i="4"/>
  <c r="L75" i="4"/>
  <c r="K75" i="4"/>
  <c r="J75" i="4"/>
  <c r="L74" i="4"/>
  <c r="K74" i="4"/>
  <c r="J74" i="4"/>
  <c r="L73" i="4"/>
  <c r="K73" i="4"/>
  <c r="J73" i="4"/>
  <c r="L71" i="4"/>
  <c r="K71" i="4"/>
  <c r="J71" i="4"/>
  <c r="L70" i="4"/>
  <c r="K70" i="4"/>
  <c r="J70" i="4"/>
  <c r="L69" i="4"/>
  <c r="K69" i="4"/>
  <c r="J69" i="4"/>
  <c r="L68" i="4"/>
  <c r="K68" i="4"/>
  <c r="J68" i="4"/>
  <c r="L67" i="4"/>
  <c r="K67" i="4"/>
  <c r="J67" i="4"/>
  <c r="L65" i="4"/>
  <c r="K65" i="4"/>
  <c r="J65" i="4"/>
  <c r="L64" i="4"/>
  <c r="K64" i="4"/>
  <c r="J64" i="4"/>
  <c r="L63" i="4"/>
  <c r="K63" i="4"/>
  <c r="J63" i="4"/>
  <c r="L62" i="4"/>
  <c r="K62" i="4"/>
  <c r="J62" i="4"/>
  <c r="L61" i="4"/>
  <c r="K61" i="4"/>
  <c r="J61" i="4"/>
  <c r="L60" i="4"/>
  <c r="K60" i="4"/>
  <c r="J60" i="4"/>
  <c r="L59" i="4"/>
  <c r="K59" i="4"/>
  <c r="J59" i="4"/>
  <c r="L58" i="4"/>
  <c r="K58" i="4"/>
  <c r="J58" i="4"/>
  <c r="L57" i="4"/>
  <c r="K57" i="4"/>
  <c r="J57" i="4"/>
  <c r="L56" i="4"/>
  <c r="K56" i="4"/>
  <c r="J56" i="4"/>
  <c r="L55" i="4"/>
  <c r="K55" i="4"/>
  <c r="J55" i="4"/>
  <c r="L54" i="4"/>
  <c r="K54" i="4"/>
  <c r="J54" i="4"/>
  <c r="L53" i="4"/>
  <c r="K53" i="4"/>
  <c r="J53" i="4"/>
  <c r="L52" i="4"/>
  <c r="K52" i="4"/>
  <c r="J52" i="4"/>
  <c r="L51" i="4"/>
  <c r="K51" i="4"/>
  <c r="J51" i="4"/>
  <c r="L50" i="4"/>
  <c r="K50" i="4"/>
  <c r="J50" i="4"/>
  <c r="L49" i="4"/>
  <c r="K49" i="4"/>
  <c r="J49" i="4"/>
  <c r="L46" i="4"/>
  <c r="K46" i="4"/>
  <c r="J46" i="4"/>
  <c r="L45" i="4"/>
  <c r="K45" i="4"/>
  <c r="J45" i="4"/>
  <c r="L44" i="4"/>
  <c r="K44" i="4"/>
  <c r="L43" i="4"/>
  <c r="K43" i="4"/>
  <c r="J43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L15" i="4" s="1"/>
  <c r="K20" i="4"/>
  <c r="K15" i="4" s="1"/>
  <c r="H15" i="4" s="1"/>
  <c r="G7" i="4" s="1"/>
  <c r="J20" i="4"/>
  <c r="L19" i="4"/>
  <c r="K19" i="4"/>
  <c r="J19" i="4"/>
  <c r="F8" i="4"/>
  <c r="F7" i="4"/>
  <c r="F6" i="4"/>
  <c r="M501" i="4" l="1"/>
  <c r="M478" i="4"/>
  <c r="M498" i="4"/>
  <c r="M467" i="4"/>
  <c r="M475" i="4"/>
  <c r="M496" i="4"/>
  <c r="M500" i="4"/>
  <c r="M482" i="4"/>
  <c r="M486" i="4"/>
  <c r="M490" i="4"/>
  <c r="M494" i="4"/>
  <c r="M480" i="4"/>
  <c r="M484" i="4"/>
  <c r="M488" i="4"/>
  <c r="M492" i="4"/>
  <c r="M434" i="4"/>
  <c r="M438" i="4"/>
  <c r="M456" i="4"/>
  <c r="M135" i="4"/>
  <c r="M479" i="4"/>
  <c r="M48" i="4"/>
  <c r="M436" i="4"/>
  <c r="M444" i="4"/>
  <c r="M447" i="4"/>
  <c r="M451" i="4"/>
  <c r="M458" i="4"/>
  <c r="M461" i="4"/>
  <c r="M465" i="4"/>
  <c r="M469" i="4"/>
  <c r="M473" i="4"/>
  <c r="M477" i="4"/>
  <c r="M439" i="4"/>
  <c r="M443" i="4"/>
  <c r="M446" i="4"/>
  <c r="M450" i="4"/>
  <c r="M460" i="4"/>
  <c r="M464" i="4"/>
  <c r="M468" i="4"/>
  <c r="M472" i="4"/>
  <c r="M476" i="4"/>
  <c r="M23" i="4"/>
  <c r="M27" i="4"/>
  <c r="M31" i="4"/>
  <c r="M49" i="4"/>
  <c r="M471" i="4"/>
  <c r="M384" i="4"/>
  <c r="M388" i="4"/>
  <c r="M393" i="4"/>
  <c r="M397" i="4"/>
  <c r="M401" i="4"/>
  <c r="M405" i="4"/>
  <c r="M441" i="4"/>
  <c r="M445" i="4"/>
  <c r="M452" i="4"/>
  <c r="M419" i="4"/>
  <c r="M423" i="4"/>
  <c r="M413" i="4"/>
  <c r="M417" i="4"/>
  <c r="M421" i="4"/>
  <c r="M386" i="4"/>
  <c r="M391" i="4"/>
  <c r="M395" i="4"/>
  <c r="M399" i="4"/>
  <c r="M403" i="4"/>
  <c r="M33" i="4"/>
  <c r="M41" i="4"/>
  <c r="M222" i="4"/>
  <c r="M235" i="4"/>
  <c r="M239" i="4"/>
  <c r="M243" i="4"/>
  <c r="M416" i="4"/>
  <c r="M420" i="4"/>
  <c r="M424" i="4"/>
  <c r="M437" i="4"/>
  <c r="M440" i="4"/>
  <c r="M483" i="4"/>
  <c r="M487" i="4"/>
  <c r="M491" i="4"/>
  <c r="M499" i="4"/>
  <c r="M502" i="4"/>
  <c r="M293" i="4"/>
  <c r="M414" i="4"/>
  <c r="M418" i="4"/>
  <c r="M422" i="4"/>
  <c r="M435" i="4"/>
  <c r="M442" i="4"/>
  <c r="M449" i="4"/>
  <c r="M459" i="4"/>
  <c r="M462" i="4"/>
  <c r="M466" i="4"/>
  <c r="M470" i="4"/>
  <c r="M474" i="4"/>
  <c r="M481" i="4"/>
  <c r="M485" i="4"/>
  <c r="M489" i="4"/>
  <c r="M493" i="4"/>
  <c r="M497" i="4"/>
  <c r="M186" i="4"/>
  <c r="M147" i="4"/>
  <c r="M155" i="4"/>
  <c r="M412" i="4"/>
  <c r="M36" i="4"/>
  <c r="M58" i="4"/>
  <c r="M62" i="4"/>
  <c r="M292" i="4"/>
  <c r="M296" i="4"/>
  <c r="M300" i="4"/>
  <c r="M304" i="4"/>
  <c r="M308" i="4"/>
  <c r="M312" i="4"/>
  <c r="M316" i="4"/>
  <c r="M320" i="4"/>
  <c r="M324" i="4"/>
  <c r="M328" i="4"/>
  <c r="M332" i="4"/>
  <c r="M336" i="4"/>
  <c r="M340" i="4"/>
  <c r="M344" i="4"/>
  <c r="M348" i="4"/>
  <c r="M354" i="4"/>
  <c r="M359" i="4"/>
  <c r="M363" i="4"/>
  <c r="M368" i="4"/>
  <c r="M372" i="4"/>
  <c r="M297" i="4"/>
  <c r="M301" i="4"/>
  <c r="M305" i="4"/>
  <c r="M313" i="4"/>
  <c r="M317" i="4"/>
  <c r="M321" i="4"/>
  <c r="M325" i="4"/>
  <c r="M329" i="4"/>
  <c r="M333" i="4"/>
  <c r="M337" i="4"/>
  <c r="M341" i="4"/>
  <c r="M345" i="4"/>
  <c r="M355" i="4"/>
  <c r="M360" i="4"/>
  <c r="M364" i="4"/>
  <c r="M381" i="4"/>
  <c r="M385" i="4"/>
  <c r="M389" i="4"/>
  <c r="M394" i="4"/>
  <c r="M398" i="4"/>
  <c r="M402" i="4"/>
  <c r="M406" i="4"/>
  <c r="M78" i="4"/>
  <c r="M94" i="4"/>
  <c r="M98" i="4"/>
  <c r="M102" i="4"/>
  <c r="M177" i="4"/>
  <c r="M181" i="4"/>
  <c r="M205" i="4"/>
  <c r="M209" i="4"/>
  <c r="M213" i="4"/>
  <c r="M217" i="4"/>
  <c r="M221" i="4"/>
  <c r="M225" i="4"/>
  <c r="M229" i="4"/>
  <c r="M234" i="4"/>
  <c r="M238" i="4"/>
  <c r="M246" i="4"/>
  <c r="M250" i="4"/>
  <c r="M254" i="4"/>
  <c r="M258" i="4"/>
  <c r="M262" i="4"/>
  <c r="M265" i="4"/>
  <c r="M269" i="4"/>
  <c r="M273" i="4"/>
  <c r="M277" i="4"/>
  <c r="M281" i="4"/>
  <c r="M286" i="4"/>
  <c r="M290" i="4"/>
  <c r="M294" i="4"/>
  <c r="M298" i="4"/>
  <c r="M302" i="4"/>
  <c r="M306" i="4"/>
  <c r="M310" i="4"/>
  <c r="M314" i="4"/>
  <c r="M318" i="4"/>
  <c r="M326" i="4"/>
  <c r="M330" i="4"/>
  <c r="M334" i="4"/>
  <c r="M338" i="4"/>
  <c r="M342" i="4"/>
  <c r="M346" i="4"/>
  <c r="M387" i="4"/>
  <c r="M392" i="4"/>
  <c r="M396" i="4"/>
  <c r="M400" i="4"/>
  <c r="M404" i="4"/>
  <c r="M410" i="4"/>
  <c r="M139" i="4"/>
  <c r="M82" i="4"/>
  <c r="M86" i="4"/>
  <c r="M90" i="4"/>
  <c r="M74" i="4"/>
  <c r="M70" i="4"/>
  <c r="M202" i="4"/>
  <c r="M134" i="4"/>
  <c r="M138" i="4"/>
  <c r="M146" i="4"/>
  <c r="M154" i="4"/>
  <c r="M185" i="4"/>
  <c r="M193" i="4"/>
  <c r="M201" i="4"/>
  <c r="M242" i="4"/>
  <c r="K18" i="4"/>
  <c r="L18" i="4"/>
  <c r="M51" i="4"/>
  <c r="M55" i="4"/>
  <c r="M59" i="4"/>
  <c r="M63" i="4"/>
  <c r="M71" i="4"/>
  <c r="M75" i="4"/>
  <c r="M79" i="4"/>
  <c r="M91" i="4"/>
  <c r="M115" i="4"/>
  <c r="M127" i="4"/>
  <c r="M131" i="4"/>
  <c r="M44" i="4"/>
  <c r="M50" i="4"/>
  <c r="M54" i="4"/>
  <c r="M106" i="4"/>
  <c r="M110" i="4"/>
  <c r="M114" i="4"/>
  <c r="M118" i="4"/>
  <c r="M122" i="4"/>
  <c r="M126" i="4"/>
  <c r="M130" i="4"/>
  <c r="M47" i="4"/>
  <c r="M22" i="4"/>
  <c r="M26" i="4"/>
  <c r="M30" i="4"/>
  <c r="M40" i="4"/>
  <c r="M21" i="4"/>
  <c r="M25" i="4"/>
  <c r="M29" i="4"/>
  <c r="M20" i="4"/>
  <c r="M15" i="4" s="1"/>
  <c r="M24" i="4"/>
  <c r="M28" i="4"/>
  <c r="M32" i="4"/>
  <c r="M37" i="4"/>
  <c r="M45" i="4"/>
  <c r="M67" i="4"/>
  <c r="M83" i="4"/>
  <c r="M87" i="4"/>
  <c r="M95" i="4"/>
  <c r="M99" i="4"/>
  <c r="M103" i="4"/>
  <c r="M107" i="4"/>
  <c r="M111" i="4"/>
  <c r="M119" i="4"/>
  <c r="M123" i="4"/>
  <c r="M143" i="4"/>
  <c r="M178" i="4"/>
  <c r="M182" i="4"/>
  <c r="M190" i="4"/>
  <c r="M194" i="4"/>
  <c r="M198" i="4"/>
  <c r="M206" i="4"/>
  <c r="M210" i="4"/>
  <c r="M214" i="4"/>
  <c r="M218" i="4"/>
  <c r="M230" i="4"/>
  <c r="M247" i="4"/>
  <c r="M251" i="4"/>
  <c r="M255" i="4"/>
  <c r="M259" i="4"/>
  <c r="M266" i="4"/>
  <c r="M274" i="4"/>
  <c r="M278" i="4"/>
  <c r="M282" i="4"/>
  <c r="M287" i="4"/>
  <c r="M291" i="4"/>
  <c r="M299" i="4"/>
  <c r="M303" i="4"/>
  <c r="M307" i="4"/>
  <c r="M311" i="4"/>
  <c r="M315" i="4"/>
  <c r="M319" i="4"/>
  <c r="M323" i="4"/>
  <c r="M327" i="4"/>
  <c r="M331" i="4"/>
  <c r="M339" i="4"/>
  <c r="M343" i="4"/>
  <c r="M347" i="4"/>
  <c r="M35" i="4"/>
  <c r="M39" i="4"/>
  <c r="M43" i="4"/>
  <c r="M53" i="4"/>
  <c r="M57" i="4"/>
  <c r="M61" i="4"/>
  <c r="M65" i="4"/>
  <c r="M69" i="4"/>
  <c r="M73" i="4"/>
  <c r="M77" i="4"/>
  <c r="M81" i="4"/>
  <c r="M85" i="4"/>
  <c r="M89" i="4"/>
  <c r="M93" i="4"/>
  <c r="M97" i="4"/>
  <c r="M101" i="4"/>
  <c r="M105" i="4"/>
  <c r="M109" i="4"/>
  <c r="M113" i="4"/>
  <c r="M117" i="4"/>
  <c r="M121" i="4"/>
  <c r="M125" i="4"/>
  <c r="M129" i="4"/>
  <c r="M133" i="4"/>
  <c r="M137" i="4"/>
  <c r="M141" i="4"/>
  <c r="M145" i="4"/>
  <c r="M153" i="4"/>
  <c r="M157" i="4"/>
  <c r="M176" i="4"/>
  <c r="M180" i="4"/>
  <c r="M184" i="4"/>
  <c r="M188" i="4"/>
  <c r="M192" i="4"/>
  <c r="M200" i="4"/>
  <c r="M204" i="4"/>
  <c r="M208" i="4"/>
  <c r="M212" i="4"/>
  <c r="M216" i="4"/>
  <c r="M220" i="4"/>
  <c r="M224" i="4"/>
  <c r="M228" i="4"/>
  <c r="M232" i="4"/>
  <c r="M237" i="4"/>
  <c r="M241" i="4"/>
  <c r="M245" i="4"/>
  <c r="M253" i="4"/>
  <c r="M257" i="4"/>
  <c r="M261" i="4"/>
  <c r="M369" i="4"/>
  <c r="M374" i="4"/>
  <c r="M378" i="4"/>
  <c r="M34" i="4"/>
  <c r="M38" i="4"/>
  <c r="M46" i="4"/>
  <c r="M52" i="4"/>
  <c r="M56" i="4"/>
  <c r="M60" i="4"/>
  <c r="M64" i="4"/>
  <c r="M68" i="4"/>
  <c r="M76" i="4"/>
  <c r="M80" i="4"/>
  <c r="M84" i="4"/>
  <c r="M88" i="4"/>
  <c r="M92" i="4"/>
  <c r="M96" i="4"/>
  <c r="M100" i="4"/>
  <c r="M104" i="4"/>
  <c r="M108" i="4"/>
  <c r="M112" i="4"/>
  <c r="M116" i="4"/>
  <c r="M120" i="4"/>
  <c r="M124" i="4"/>
  <c r="M128" i="4"/>
  <c r="M132" i="4"/>
  <c r="M136" i="4"/>
  <c r="M140" i="4"/>
  <c r="M144" i="4"/>
  <c r="M149" i="4"/>
  <c r="M156" i="4"/>
  <c r="M179" i="4"/>
  <c r="M183" i="4"/>
  <c r="M187" i="4"/>
  <c r="M191" i="4"/>
  <c r="M195" i="4"/>
  <c r="M199" i="4"/>
  <c r="M203" i="4"/>
  <c r="M207" i="4"/>
  <c r="M211" i="4"/>
  <c r="M215" i="4"/>
  <c r="M219" i="4"/>
  <c r="M223" i="4"/>
  <c r="M227" i="4"/>
  <c r="M231" i="4"/>
  <c r="M236" i="4"/>
  <c r="M240" i="4"/>
  <c r="M244" i="4"/>
  <c r="M248" i="4"/>
  <c r="M252" i="4"/>
  <c r="M256" i="4"/>
  <c r="M260" i="4"/>
  <c r="M377" i="4"/>
  <c r="M19" i="4"/>
  <c r="M264" i="4"/>
  <c r="M268" i="4"/>
  <c r="M272" i="4"/>
  <c r="M276" i="4"/>
  <c r="M280" i="4"/>
  <c r="M285" i="4"/>
  <c r="M289" i="4"/>
  <c r="M353" i="4"/>
  <c r="M358" i="4"/>
  <c r="M362" i="4"/>
  <c r="M367" i="4"/>
  <c r="M371" i="4"/>
  <c r="M376" i="4"/>
  <c r="M263" i="4"/>
  <c r="M267" i="4"/>
  <c r="M275" i="4"/>
  <c r="M279" i="4"/>
  <c r="M284" i="4"/>
  <c r="M288" i="4"/>
  <c r="M352" i="4"/>
  <c r="M356" i="4"/>
  <c r="M361" i="4"/>
  <c r="M370" i="4"/>
  <c r="M375" i="4"/>
  <c r="H7" i="4" l="1"/>
  <c r="M18" i="4"/>
  <c r="L16" i="4"/>
  <c r="I15" i="4" l="1"/>
  <c r="G8" i="4" s="1"/>
  <c r="H8" i="4" s="1"/>
  <c r="K16" i="4"/>
  <c r="M16" i="4"/>
  <c r="J15" i="4"/>
  <c r="G6" i="4" s="1"/>
  <c r="H6" i="4" s="1"/>
  <c r="K20" i="2" l="1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50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50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50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K349" i="2"/>
  <c r="K350" i="2"/>
  <c r="K351" i="2"/>
  <c r="K352" i="2"/>
  <c r="K353" i="2"/>
  <c r="K354" i="2"/>
  <c r="K356" i="2"/>
  <c r="K357" i="2"/>
  <c r="K358" i="2"/>
  <c r="K359" i="2"/>
  <c r="K360" i="2"/>
  <c r="K361" i="2"/>
  <c r="K362" i="2"/>
  <c r="K363" i="2"/>
  <c r="K365" i="2"/>
  <c r="K366" i="2"/>
  <c r="K367" i="2"/>
  <c r="K368" i="2"/>
  <c r="K369" i="2"/>
  <c r="K370" i="2"/>
  <c r="K372" i="2"/>
  <c r="K373" i="2"/>
  <c r="K374" i="2"/>
  <c r="K375" i="2"/>
  <c r="K376" i="2"/>
  <c r="K379" i="2"/>
  <c r="K380" i="2"/>
  <c r="K381" i="2"/>
  <c r="K382" i="2"/>
  <c r="K383" i="2"/>
  <c r="K384" i="2"/>
  <c r="K385" i="2"/>
  <c r="K386" i="2"/>
  <c r="K387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6" i="2"/>
  <c r="K408" i="2"/>
  <c r="K410" i="2"/>
  <c r="K411" i="2"/>
  <c r="K412" i="2"/>
  <c r="K413" i="2"/>
  <c r="K414" i="2"/>
  <c r="K415" i="2"/>
  <c r="K416" i="2"/>
  <c r="K417" i="2"/>
  <c r="K418" i="2"/>
  <c r="K419" i="2"/>
  <c r="J349" i="2"/>
  <c r="J350" i="2"/>
  <c r="J351" i="2"/>
  <c r="J352" i="2"/>
  <c r="J353" i="2"/>
  <c r="J354" i="2"/>
  <c r="J356" i="2"/>
  <c r="J357" i="2"/>
  <c r="J358" i="2"/>
  <c r="J359" i="2"/>
  <c r="J360" i="2"/>
  <c r="J361" i="2"/>
  <c r="J362" i="2"/>
  <c r="J363" i="2"/>
  <c r="J365" i="2"/>
  <c r="J366" i="2"/>
  <c r="J367" i="2"/>
  <c r="J368" i="2"/>
  <c r="J369" i="2"/>
  <c r="J370" i="2"/>
  <c r="J372" i="2"/>
  <c r="J373" i="2"/>
  <c r="J374" i="2"/>
  <c r="J375" i="2"/>
  <c r="J376" i="2"/>
  <c r="J379" i="2"/>
  <c r="J380" i="2"/>
  <c r="J381" i="2"/>
  <c r="J382" i="2"/>
  <c r="J383" i="2"/>
  <c r="J384" i="2"/>
  <c r="J385" i="2"/>
  <c r="J386" i="2"/>
  <c r="J387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6" i="2"/>
  <c r="J408" i="2"/>
  <c r="J410" i="2"/>
  <c r="J411" i="2"/>
  <c r="J412" i="2"/>
  <c r="J413" i="2"/>
  <c r="J414" i="2"/>
  <c r="J415" i="2"/>
  <c r="J416" i="2"/>
  <c r="J417" i="2"/>
  <c r="J418" i="2"/>
  <c r="J419" i="2"/>
  <c r="I349" i="2"/>
  <c r="I350" i="2"/>
  <c r="I351" i="2"/>
  <c r="I352" i="2"/>
  <c r="I353" i="2"/>
  <c r="I354" i="2"/>
  <c r="I356" i="2"/>
  <c r="I357" i="2"/>
  <c r="I358" i="2"/>
  <c r="I359" i="2"/>
  <c r="I360" i="2"/>
  <c r="I361" i="2"/>
  <c r="I362" i="2"/>
  <c r="I363" i="2"/>
  <c r="I365" i="2"/>
  <c r="I366" i="2"/>
  <c r="I367" i="2"/>
  <c r="I368" i="2"/>
  <c r="I369" i="2"/>
  <c r="I370" i="2"/>
  <c r="I372" i="2"/>
  <c r="I373" i="2"/>
  <c r="I374" i="2"/>
  <c r="I375" i="2"/>
  <c r="I376" i="2"/>
  <c r="I379" i="2"/>
  <c r="I380" i="2"/>
  <c r="I381" i="2"/>
  <c r="I382" i="2"/>
  <c r="I383" i="2"/>
  <c r="I384" i="2"/>
  <c r="I385" i="2"/>
  <c r="I386" i="2"/>
  <c r="I387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6" i="2"/>
  <c r="I408" i="2"/>
  <c r="I410" i="2"/>
  <c r="I411" i="2"/>
  <c r="I412" i="2"/>
  <c r="I413" i="2"/>
  <c r="I414" i="2"/>
  <c r="I415" i="2"/>
  <c r="I416" i="2"/>
  <c r="I417" i="2"/>
  <c r="I418" i="2"/>
  <c r="I419" i="2"/>
  <c r="E7" i="2"/>
  <c r="E8" i="2"/>
  <c r="E6" i="2"/>
  <c r="L367" i="2" l="1"/>
  <c r="L370" i="2"/>
  <c r="L374" i="2"/>
  <c r="L339" i="2"/>
  <c r="L327" i="2"/>
  <c r="L319" i="2"/>
  <c r="L311" i="2"/>
  <c r="L299" i="2"/>
  <c r="L291" i="2"/>
  <c r="L283" i="2"/>
  <c r="L270" i="2"/>
  <c r="L262" i="2"/>
  <c r="L254" i="2"/>
  <c r="L246" i="2"/>
  <c r="L238" i="2"/>
  <c r="L229" i="2"/>
  <c r="L221" i="2"/>
  <c r="L213" i="2"/>
  <c r="L201" i="2"/>
  <c r="L193" i="2"/>
  <c r="L185" i="2"/>
  <c r="L177" i="2"/>
  <c r="L165" i="2"/>
  <c r="L157" i="2"/>
  <c r="L145" i="2"/>
  <c r="L137" i="2"/>
  <c r="L129" i="2"/>
  <c r="L121" i="2"/>
  <c r="L109" i="2"/>
  <c r="L101" i="2"/>
  <c r="L89" i="2"/>
  <c r="L81" i="2"/>
  <c r="L73" i="2"/>
  <c r="L65" i="2"/>
  <c r="L57" i="2"/>
  <c r="L47" i="2"/>
  <c r="L39" i="2"/>
  <c r="L31" i="2"/>
  <c r="L343" i="2"/>
  <c r="L335" i="2"/>
  <c r="L331" i="2"/>
  <c r="L323" i="2"/>
  <c r="L315" i="2"/>
  <c r="L307" i="2"/>
  <c r="L303" i="2"/>
  <c r="L295" i="2"/>
  <c r="L287" i="2"/>
  <c r="L278" i="2"/>
  <c r="L274" i="2"/>
  <c r="L266" i="2"/>
  <c r="L258" i="2"/>
  <c r="L250" i="2"/>
  <c r="L242" i="2"/>
  <c r="L234" i="2"/>
  <c r="L225" i="2"/>
  <c r="L217" i="2"/>
  <c r="L209" i="2"/>
  <c r="L205" i="2"/>
  <c r="L197" i="2"/>
  <c r="L189" i="2"/>
  <c r="L181" i="2"/>
  <c r="L173" i="2"/>
  <c r="L169" i="2"/>
  <c r="L161" i="2"/>
  <c r="L150" i="2"/>
  <c r="L141" i="2"/>
  <c r="L133" i="2"/>
  <c r="L125" i="2"/>
  <c r="L117" i="2"/>
  <c r="L113" i="2"/>
  <c r="L105" i="2"/>
  <c r="L97" i="2"/>
  <c r="L93" i="2"/>
  <c r="L85" i="2"/>
  <c r="L77" i="2"/>
  <c r="L69" i="2"/>
  <c r="L61" i="2"/>
  <c r="L53" i="2"/>
  <c r="L43" i="2"/>
  <c r="L35" i="2"/>
  <c r="L27" i="2"/>
  <c r="L344" i="2"/>
  <c r="L340" i="2"/>
  <c r="L336" i="2"/>
  <c r="L332" i="2"/>
  <c r="L328" i="2"/>
  <c r="L324" i="2"/>
  <c r="L320" i="2"/>
  <c r="L316" i="2"/>
  <c r="L312" i="2"/>
  <c r="L308" i="2"/>
  <c r="L304" i="2"/>
  <c r="L300" i="2"/>
  <c r="L296" i="2"/>
  <c r="L292" i="2"/>
  <c r="L288" i="2"/>
  <c r="L284" i="2"/>
  <c r="L279" i="2"/>
  <c r="L275" i="2"/>
  <c r="L271" i="2"/>
  <c r="L267" i="2"/>
  <c r="L263" i="2"/>
  <c r="L259" i="2"/>
  <c r="L255" i="2"/>
  <c r="L251" i="2"/>
  <c r="L247" i="2"/>
  <c r="L243" i="2"/>
  <c r="L239" i="2"/>
  <c r="L235" i="2"/>
  <c r="L230" i="2"/>
  <c r="L226" i="2"/>
  <c r="L222" i="2"/>
  <c r="L218" i="2"/>
  <c r="L214" i="2"/>
  <c r="L210" i="2"/>
  <c r="L206" i="2"/>
  <c r="L202" i="2"/>
  <c r="L198" i="2"/>
  <c r="L194" i="2"/>
  <c r="L190" i="2"/>
  <c r="L186" i="2"/>
  <c r="L182" i="2"/>
  <c r="L178" i="2"/>
  <c r="L174" i="2"/>
  <c r="L170" i="2"/>
  <c r="L166" i="2"/>
  <c r="L162" i="2"/>
  <c r="L158" i="2"/>
  <c r="L154" i="2"/>
  <c r="L146" i="2"/>
  <c r="L142" i="2"/>
  <c r="L138" i="2"/>
  <c r="L134" i="2"/>
  <c r="L130" i="2"/>
  <c r="L126" i="2"/>
  <c r="L122" i="2"/>
  <c r="L118" i="2"/>
  <c r="L114" i="2"/>
  <c r="L110" i="2"/>
  <c r="L106" i="2"/>
  <c r="L102" i="2"/>
  <c r="L98" i="2"/>
  <c r="L94" i="2"/>
  <c r="L90" i="2"/>
  <c r="L86" i="2"/>
  <c r="L82" i="2"/>
  <c r="L78" i="2"/>
  <c r="L74" i="2"/>
  <c r="L70" i="2"/>
  <c r="L66" i="2"/>
  <c r="L62" i="2"/>
  <c r="L58" i="2"/>
  <c r="L54" i="2"/>
  <c r="L50" i="2"/>
  <c r="L44" i="2"/>
  <c r="L40" i="2"/>
  <c r="L36" i="2"/>
  <c r="L32" i="2"/>
  <c r="L28" i="2"/>
  <c r="L24" i="2"/>
  <c r="L20" i="2"/>
  <c r="L383" i="2"/>
  <c r="L386" i="2"/>
  <c r="L403" i="2"/>
  <c r="L395" i="2"/>
  <c r="L382" i="2"/>
  <c r="L366" i="2"/>
  <c r="L362" i="2"/>
  <c r="L359" i="2"/>
  <c r="L351" i="2"/>
  <c r="L404" i="2"/>
  <c r="L376" i="2"/>
  <c r="L341" i="2"/>
  <c r="L337" i="2"/>
  <c r="L333" i="2"/>
  <c r="L329" i="2"/>
  <c r="L325" i="2"/>
  <c r="L321" i="2"/>
  <c r="L317" i="2"/>
  <c r="L313" i="2"/>
  <c r="L309" i="2"/>
  <c r="L305" i="2"/>
  <c r="L301" i="2"/>
  <c r="L297" i="2"/>
  <c r="L293" i="2"/>
  <c r="L289" i="2"/>
  <c r="L285" i="2"/>
  <c r="L280" i="2"/>
  <c r="L276" i="2"/>
  <c r="L272" i="2"/>
  <c r="L268" i="2"/>
  <c r="L264" i="2"/>
  <c r="L260" i="2"/>
  <c r="L256" i="2"/>
  <c r="L252" i="2"/>
  <c r="L248" i="2"/>
  <c r="L244" i="2"/>
  <c r="L240" i="2"/>
  <c r="L236" i="2"/>
  <c r="L232" i="2"/>
  <c r="L227" i="2"/>
  <c r="L223" i="2"/>
  <c r="L219" i="2"/>
  <c r="L215" i="2"/>
  <c r="L211" i="2"/>
  <c r="L207" i="2"/>
  <c r="L203" i="2"/>
  <c r="L199" i="2"/>
  <c r="L195" i="2"/>
  <c r="L191" i="2"/>
  <c r="L187" i="2"/>
  <c r="L183" i="2"/>
  <c r="L179" i="2"/>
  <c r="L175" i="2"/>
  <c r="L171" i="2"/>
  <c r="L167" i="2"/>
  <c r="L163" i="2"/>
  <c r="L159" i="2"/>
  <c r="L155" i="2"/>
  <c r="L147" i="2"/>
  <c r="L143" i="2"/>
  <c r="L139" i="2"/>
  <c r="L135" i="2"/>
  <c r="L131" i="2"/>
  <c r="L127" i="2"/>
  <c r="L123" i="2"/>
  <c r="L119" i="2"/>
  <c r="L115" i="2"/>
  <c r="L111" i="2"/>
  <c r="L107" i="2"/>
  <c r="L103" i="2"/>
  <c r="L99" i="2"/>
  <c r="L95" i="2"/>
  <c r="L91" i="2"/>
  <c r="L87" i="2"/>
  <c r="L83" i="2"/>
  <c r="L79" i="2"/>
  <c r="L75" i="2"/>
  <c r="L71" i="2"/>
  <c r="L67" i="2"/>
  <c r="L63" i="2"/>
  <c r="L59" i="2"/>
  <c r="L55" i="2"/>
  <c r="L51" i="2"/>
  <c r="L45" i="2"/>
  <c r="L41" i="2"/>
  <c r="L37" i="2"/>
  <c r="L33" i="2"/>
  <c r="L29" i="2"/>
  <c r="L25" i="2"/>
  <c r="L21" i="2"/>
  <c r="L345" i="2"/>
  <c r="K18" i="2"/>
  <c r="L23" i="2"/>
  <c r="J18" i="2"/>
  <c r="L346" i="2"/>
  <c r="L342" i="2"/>
  <c r="L338" i="2"/>
  <c r="L334" i="2"/>
  <c r="L330" i="2"/>
  <c r="L326" i="2"/>
  <c r="L322" i="2"/>
  <c r="L318" i="2"/>
  <c r="L314" i="2"/>
  <c r="L310" i="2"/>
  <c r="L306" i="2"/>
  <c r="L302" i="2"/>
  <c r="L298" i="2"/>
  <c r="L294" i="2"/>
  <c r="L290" i="2"/>
  <c r="L286" i="2"/>
  <c r="L282" i="2"/>
  <c r="L277" i="2"/>
  <c r="L273" i="2"/>
  <c r="L269" i="2"/>
  <c r="L265" i="2"/>
  <c r="L261" i="2"/>
  <c r="L257" i="2"/>
  <c r="L253" i="2"/>
  <c r="L249" i="2"/>
  <c r="L245" i="2"/>
  <c r="L241" i="2"/>
  <c r="L237" i="2"/>
  <c r="L233" i="2"/>
  <c r="L228" i="2"/>
  <c r="L224" i="2"/>
  <c r="L220" i="2"/>
  <c r="L216" i="2"/>
  <c r="L212" i="2"/>
  <c r="L208" i="2"/>
  <c r="L204" i="2"/>
  <c r="L200" i="2"/>
  <c r="L196" i="2"/>
  <c r="L192" i="2"/>
  <c r="L188" i="2"/>
  <c r="L184" i="2"/>
  <c r="L180" i="2"/>
  <c r="L176" i="2"/>
  <c r="L172" i="2"/>
  <c r="L168" i="2"/>
  <c r="L164" i="2"/>
  <c r="L160" i="2"/>
  <c r="L156" i="2"/>
  <c r="L148" i="2"/>
  <c r="L144" i="2"/>
  <c r="L140" i="2"/>
  <c r="L136" i="2"/>
  <c r="L132" i="2"/>
  <c r="L128" i="2"/>
  <c r="L124" i="2"/>
  <c r="L120" i="2"/>
  <c r="L116" i="2"/>
  <c r="L112" i="2"/>
  <c r="L108" i="2"/>
  <c r="L104" i="2"/>
  <c r="L100" i="2"/>
  <c r="L96" i="2"/>
  <c r="L92" i="2"/>
  <c r="L88" i="2"/>
  <c r="L84" i="2"/>
  <c r="L80" i="2"/>
  <c r="L76" i="2"/>
  <c r="L72" i="2"/>
  <c r="L68" i="2"/>
  <c r="L64" i="2"/>
  <c r="L60" i="2"/>
  <c r="L56" i="2"/>
  <c r="L52" i="2"/>
  <c r="L46" i="2"/>
  <c r="L42" i="2"/>
  <c r="L38" i="2"/>
  <c r="L34" i="2"/>
  <c r="L30" i="2"/>
  <c r="L26" i="2"/>
  <c r="L22" i="2"/>
  <c r="L419" i="2"/>
  <c r="L415" i="2"/>
  <c r="L411" i="2"/>
  <c r="L401" i="2"/>
  <c r="L397" i="2"/>
  <c r="L393" i="2"/>
  <c r="L389" i="2"/>
  <c r="L385" i="2"/>
  <c r="L381" i="2"/>
  <c r="L373" i="2"/>
  <c r="L369" i="2"/>
  <c r="L365" i="2"/>
  <c r="L358" i="2"/>
  <c r="L354" i="2"/>
  <c r="L350" i="2"/>
  <c r="L416" i="2"/>
  <c r="L412" i="2"/>
  <c r="L406" i="2"/>
  <c r="L402" i="2"/>
  <c r="L398" i="2"/>
  <c r="L394" i="2"/>
  <c r="L390" i="2"/>
  <c r="L368" i="2"/>
  <c r="L361" i="2"/>
  <c r="L418" i="2"/>
  <c r="L414" i="2"/>
  <c r="L408" i="2"/>
  <c r="L400" i="2"/>
  <c r="L392" i="2"/>
  <c r="L384" i="2"/>
  <c r="L372" i="2"/>
  <c r="L357" i="2"/>
  <c r="L349" i="2"/>
  <c r="L417" i="2"/>
  <c r="L413" i="2"/>
  <c r="L399" i="2"/>
  <c r="L391" i="2"/>
  <c r="L387" i="2"/>
  <c r="L379" i="2"/>
  <c r="L375" i="2"/>
  <c r="L363" i="2"/>
  <c r="L360" i="2"/>
  <c r="L356" i="2"/>
  <c r="L352" i="2"/>
  <c r="L410" i="2"/>
  <c r="L396" i="2"/>
  <c r="L380" i="2"/>
  <c r="L353" i="2"/>
  <c r="K15" i="2" l="1"/>
  <c r="H15" i="2" s="1"/>
  <c r="J15" i="2"/>
  <c r="G15" i="2" s="1"/>
  <c r="F7" i="2" s="1"/>
  <c r="G7" i="2" s="1"/>
  <c r="L18" i="2"/>
  <c r="F8" i="2" l="1"/>
  <c r="G8" i="2" s="1"/>
  <c r="K16" i="2"/>
  <c r="L15" i="2"/>
  <c r="L16" i="2" s="1"/>
  <c r="J16" i="2"/>
  <c r="I15" i="2" l="1"/>
  <c r="F6" i="2" s="1"/>
  <c r="G6" i="2" s="1"/>
</calcChain>
</file>

<file path=xl/sharedStrings.xml><?xml version="1.0" encoding="utf-8"?>
<sst xmlns="http://schemas.openxmlformats.org/spreadsheetml/2006/main" count="5523" uniqueCount="1693">
  <si>
    <t>Ремонтные работы ресторана "Azurr", Спальный корпус(Литер Б), Инвентарный номер ЦБ0000072, расположенного по адресу: Российская Федерация, Республика Крым, г. Ялта, поселок Оползневое, ул. Генерала Острякова, д.9</t>
  </si>
  <si>
    <t>Раздел 1. Основной зал, вестибюль, мезонин</t>
  </si>
  <si>
    <t>Демонтажные работы</t>
  </si>
  <si>
    <t>1</t>
  </si>
  <si>
    <t>Снятие фрагментов конструкций витражей. С сохранением материала. Основной зал / Демонтаж витражей, витрин: с двойным или одинарным остеклением для высотных зданий</t>
  </si>
  <si>
    <t>т</t>
  </si>
  <si>
    <t>2</t>
  </si>
  <si>
    <t>3</t>
  </si>
  <si>
    <t>4</t>
  </si>
  <si>
    <t>Демонтаж перегородки между Childfree и вестибюлем 9.3*5.2м. Основной зал /Демонтаж перегородок: из алюминиевых сплавов сборно-разборных с остеклением</t>
  </si>
  <si>
    <t>100 м2</t>
  </si>
  <si>
    <t>Демонтаж ГКЛ перегородки между welcome баром и вестибюлем. Основной зал / Демонтаж глухих перегородок из гипсокартонных листов (ГКЛ) по системе «КНАУФ» с двойным металлическим каркасом с пространством для пропуска коммуникаций и двухслойной обшивкой с обеих сторон (С 116)</t>
  </si>
  <si>
    <t>Расширение дверного проема из зала в бэк-зоны. Основной зал / Пробивка проемов в конструкциях: из ж/бетона</t>
  </si>
  <si>
    <t>м3</t>
  </si>
  <si>
    <t>5</t>
  </si>
  <si>
    <t>Демонтаж стен ГКЛ на каркасе из профильной трубы. Пилоны. Основной зал / Разборка облицовки из гипсокартонных листов: стен и перегородок</t>
  </si>
  <si>
    <t>6</t>
  </si>
  <si>
    <t>Демонтаж чистовых отделочных материалов на каркасе из профильной трубы. Отделка стен основного зала. Основной зал / Разборка облицовки из гипсокартонных листов: стен и перегородок</t>
  </si>
  <si>
    <t>7</t>
  </si>
  <si>
    <t>Демонтаж чистовых отделочных материалов на каркасе из профильной трубы. Отделка стен welcome и сервис баров. Основной зал / Разборка облицовки из гипсокартонных листов: стен и перегородок</t>
  </si>
  <si>
    <t>8</t>
  </si>
  <si>
    <t>Демонтаж напольного покрытия. Основной зал / Разборка покрытий полов: из керамических плиток</t>
  </si>
  <si>
    <t>9</t>
  </si>
  <si>
    <t>Демонтаж потолочного ГКЛ. Основной зал / Разборка облицовки из гипсокартонных листов: потолков</t>
  </si>
  <si>
    <t>10</t>
  </si>
  <si>
    <t>Расширение дверного проема в ресторан Olivio. Вестибюль / Пробивка проемов в конструкциях: из газобетона</t>
  </si>
  <si>
    <t>11</t>
  </si>
  <si>
    <t>Демонтаж чистовых отделочных материалов на каркасе из профильной трубы. Отделка стен вестибюля / Разборка облицовки из гипсокартонных листов: стен и перегородок</t>
  </si>
  <si>
    <t>12</t>
  </si>
  <si>
    <t>Демонтаж первого марша ступеней 3,2*3,6 м / Разборка деревянных: крылец с площадками и ступенями</t>
  </si>
  <si>
    <t>13</t>
  </si>
  <si>
    <t>Демонтаж ступеней второго марша.  / Разборка деревянных: крылец с площадками и ступенями</t>
  </si>
  <si>
    <t>14</t>
  </si>
  <si>
    <t>Демонтаж деревянной отделки лестницы / Разборка обшивки: неоштукатуренных деревянных стен</t>
  </si>
  <si>
    <t>15</t>
  </si>
  <si>
    <t>Демонтаж напольного покрытия вестибюля / Разборка покрытий полов: из керамических плиток</t>
  </si>
  <si>
    <t>16</t>
  </si>
  <si>
    <t>Демонтаж потолочного ГКЛ включая металлический каркас вестибюля / Разборка элементов облицовки потолков с разборкой каркаса: пластиковых панелей</t>
  </si>
  <si>
    <t>17</t>
  </si>
  <si>
    <t>Демонтаж безкаркасного стеклянного ограждения лестницы / Демонтаж перегородок: из алюминиевых сплавов сборно-разборных с остеклением</t>
  </si>
  <si>
    <t>18</t>
  </si>
  <si>
    <t>Устройство оргалитовых плит на входные группы ресторанов / Обшивка каркасных стен: плитами древесноволокнистыми твердыми 5 мм</t>
  </si>
  <si>
    <t>19</t>
  </si>
  <si>
    <t>Демонтаж люстр потолочных весом 50 кг / Демонтаж Люстры и подвесы с количеством ламп: до 100</t>
  </si>
  <si>
    <t>шт</t>
  </si>
  <si>
    <t>20</t>
  </si>
  <si>
    <t>Демонтаж мебельных полок смонтированных на витражах, ширина 300 мм / Демонтаж по месту шкафных и антресольных: полок</t>
  </si>
  <si>
    <t>21</t>
  </si>
  <si>
    <t>Демонтаж столешницы горячего острова из камня, включая каркас столешницы / Демонтаж подоконных мраморных полированных плит</t>
  </si>
  <si>
    <t>22</t>
  </si>
  <si>
    <t>Демонтаж безкаркасного стеклянного ограждения мезонина / Демонтаж перегородок: из алюминиевых сплавов сборно-разборных с остеклением</t>
  </si>
  <si>
    <t>23</t>
  </si>
  <si>
    <t>Демонтаж Потолочные конструкции коридоров мезонина / Разборка элементов облицовки потолков с разборкой каркаса: пластиковых панелей</t>
  </si>
  <si>
    <t>24</t>
  </si>
  <si>
    <t>Демонтаж Отделка стен мезонина / Разборка обшивки: неоштукатуренных деревянных стен</t>
  </si>
  <si>
    <t>25</t>
  </si>
  <si>
    <t>Демонтаж напольного покрытия. Керамогранит. Мезонин / Разборка покрытий полов: из керамических плиток</t>
  </si>
  <si>
    <t>26</t>
  </si>
  <si>
    <t>Демонтаж дверных коробок: в деревянных стенах каркасных и в перегородках</t>
  </si>
  <si>
    <t>100 шт</t>
  </si>
  <si>
    <t>27</t>
  </si>
  <si>
    <t>Снятие дверных полотен</t>
  </si>
  <si>
    <t>28</t>
  </si>
  <si>
    <t>Демонтаж безкаркасного остекления. Мезонин / Демонтаж перегородок: из алюминиевых сплавов сборно-разборных с остеклением</t>
  </si>
  <si>
    <t>Монтажные работы</t>
  </si>
  <si>
    <t>Основной зал + вестибюль, стены</t>
  </si>
  <si>
    <t>29</t>
  </si>
  <si>
    <t>Монтаж конструкций настенных панелей граненной формы из фибробетона / Облицовка стен фасадов зданий искусственными плитами типа &lt;ФАССТ&gt; на металлическом каркасе</t>
  </si>
  <si>
    <t>30</t>
  </si>
  <si>
    <t>м2</t>
  </si>
  <si>
    <t>31</t>
  </si>
  <si>
    <t>32</t>
  </si>
  <si>
    <t>33</t>
  </si>
  <si>
    <t>ТЦ_01.6.01.11_Форма из стеклопластика (граненая) Пластик</t>
  </si>
  <si>
    <t>34</t>
  </si>
  <si>
    <t>37</t>
  </si>
  <si>
    <t>Монтаж стеновых панелей белых со встроенной подсветкой из фибробетона с отделкой / Облицовка стен фасадов зданий искусственными плитами типа &lt;ФАССТ&gt; на металлическом каркасе</t>
  </si>
  <si>
    <t>38</t>
  </si>
  <si>
    <t>39</t>
  </si>
  <si>
    <t>40</t>
  </si>
  <si>
    <t>41</t>
  </si>
  <si>
    <t>Форма из стеклопластика (волна)</t>
  </si>
  <si>
    <t>45</t>
  </si>
  <si>
    <t>Монтаж стеновых панелей светлых с фактурным рисунком из фибробетона / Облицовка стен фасадов зданий искусственными плитами типа &lt;ФАССТ&gt; на металлическом каркасе</t>
  </si>
  <si>
    <t>46</t>
  </si>
  <si>
    <t>47</t>
  </si>
  <si>
    <t>48</t>
  </si>
  <si>
    <t>49</t>
  </si>
  <si>
    <t>Форма из полиуретана (арка)</t>
  </si>
  <si>
    <t>53</t>
  </si>
  <si>
    <t>Монтаж перегородка Childfree/ вестибюль/ Устройство перегородок из гипсокартонных листов (ГКЛ) по системе «КНАУФ» с одинарным металлическим каркасом и однослойной обшивкой с обеих сторон (С 111): глухих</t>
  </si>
  <si>
    <t>57</t>
  </si>
  <si>
    <t>Устройство перегородок из армированных цементно-минеральных плит АКВАПАНЕЛЬ внутренняя по системе «КНАУФ» с одинарным металлическим каркасом и двухслойной обшивкой с обеих сторон (С 382)</t>
  </si>
  <si>
    <t>58</t>
  </si>
  <si>
    <t>Плита армированная цементно-минеральная АКВАПАНЕЛЬ внутренняя</t>
  </si>
  <si>
    <t>59</t>
  </si>
  <si>
    <t>60</t>
  </si>
  <si>
    <t>Лента армирующая стеклотканевая шириной 100 мм длинной 50 м (АКВАПАНЕЛЬ)</t>
  </si>
  <si>
    <t>61</t>
  </si>
  <si>
    <t>Профиль направляющий: ПН-2 50/30/0,6</t>
  </si>
  <si>
    <t>м</t>
  </si>
  <si>
    <t>62</t>
  </si>
  <si>
    <t>Профиль стоечный: ПС-2 50/35/0,55</t>
  </si>
  <si>
    <t>63</t>
  </si>
  <si>
    <t>АКВАПАНЕЛЬ Цементная плита Скайлайт, однослойная обшивка</t>
  </si>
  <si>
    <t>64</t>
  </si>
  <si>
    <t>Шпаклевка «Унифлот», КНАУФ</t>
  </si>
  <si>
    <t>кг</t>
  </si>
  <si>
    <t>65</t>
  </si>
  <si>
    <t>Оклейка поверхностей стеклотканью: на эпоксидной шпатлевке в 1 слой по бетонной поверхности</t>
  </si>
  <si>
    <t>66</t>
  </si>
  <si>
    <t>67</t>
  </si>
  <si>
    <t>68</t>
  </si>
  <si>
    <t>69</t>
  </si>
  <si>
    <t>70</t>
  </si>
  <si>
    <t>Грунтовка: «Тифенгрунд», КНАУФ</t>
  </si>
  <si>
    <t>71</t>
  </si>
  <si>
    <t>АКВАПАНЕЛЬ Армирующая сетка</t>
  </si>
  <si>
    <t>72</t>
  </si>
  <si>
    <t>Смесь штукатурно-клеевая на цементной основе "Севенер", КНАУФ</t>
  </si>
  <si>
    <t>73</t>
  </si>
  <si>
    <t>Покрытие поверхностей грунтовкой глубокого проникновения: за 1 раз стен</t>
  </si>
  <si>
    <t>74</t>
  </si>
  <si>
    <t>75</t>
  </si>
  <si>
    <t>Третья шпатлевка при высококачественной окраске по штукатурке и сборным конструкциям: стен, подготовленных под окраску</t>
  </si>
  <si>
    <t>76</t>
  </si>
  <si>
    <t>77</t>
  </si>
  <si>
    <t>АКВАПАНЕЛЬ Q4 Финиш / Danogips 
SuperFinish</t>
  </si>
  <si>
    <t>78</t>
  </si>
  <si>
    <t>КНАУФ Мульти-Финиш</t>
  </si>
  <si>
    <t>79</t>
  </si>
  <si>
    <t>Cборка и сварка каркаса крайних треугольных элементов из профильной металической трубы 60*40*3мм. Возводимые конструкции стен вестибюля / Монтаж каркасов зданий: рамных коробчатого сечения</t>
  </si>
  <si>
    <t>80</t>
  </si>
  <si>
    <t>Каркас в основном зале в части пилонов / Прочие индивидуальные сварные конструкции, масса сборочной единицы: от 0,1 до 0,5 т</t>
  </si>
  <si>
    <t>81</t>
  </si>
  <si>
    <t>Масляная окраска металлических поверхностей: решеток, переплетов, труб диаметром менее 50 мм и т.п., количество окрасок 2</t>
  </si>
  <si>
    <t>82</t>
  </si>
  <si>
    <t>Эмаль ПФ-115 серая</t>
  </si>
  <si>
    <t>83</t>
  </si>
  <si>
    <t>Cборка и сварка стоек каркаса и прогонов покрытия из трубы квадратного сечения 60*4мм. Возведение портала / Монтаж каркасов зданий: рамных коробчатого сечения</t>
  </si>
  <si>
    <t>84</t>
  </si>
  <si>
    <t>85</t>
  </si>
  <si>
    <t>86</t>
  </si>
  <si>
    <t>87</t>
  </si>
  <si>
    <t>Устройство аквапанели на каркас из металической трубы 60*4мм. Обшивка портала. Для последующей декоративной отделки портала. / Облицовка откосов по готовому металлическому одинарному каркасу гипсокартонными листами</t>
  </si>
  <si>
    <t>88</t>
  </si>
  <si>
    <t>89</t>
  </si>
  <si>
    <t>л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</si>
  <si>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</si>
  <si>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</si>
  <si>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</si>
  <si>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</si>
  <si>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</si>
  <si>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</si>
  <si>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</si>
  <si>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</si>
  <si>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</si>
  <si>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</si>
  <si>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</si>
  <si>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</si>
  <si>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</si>
  <si>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</si>
  <si>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</si>
  <si>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</si>
  <si>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Нанесение декаративного слоя-Жидкий металл / Отделка стен внутри помещений мелкозернистыми декоративными покрытиями из минеральных или полимерминеральных пастовых составов на латексной основе по подготовленной поверхности, состав с наполнителем: из микроминерала (размер зерна до 0,7 мм)</t>
  </si>
  <si>
    <t>106</t>
  </si>
  <si>
    <t>Грунт 2К Metallhaut</t>
  </si>
  <si>
    <t>107</t>
  </si>
  <si>
    <t>Жидкий металл Metallhaut латунь 10 л</t>
  </si>
  <si>
    <t>108</t>
  </si>
  <si>
    <t>Защитное покрытие Metallhaut для жидкого металла</t>
  </si>
  <si>
    <t>109</t>
  </si>
  <si>
    <t>Спец. Абразивные материалы</t>
  </si>
  <si>
    <t>110</t>
  </si>
  <si>
    <t>Нанесение декаративного слоя/ микроцемент темный тон / Высококачественная штукатурка фасадов декоративным раствором по камню: стен гладких</t>
  </si>
  <si>
    <t>111</t>
  </si>
  <si>
    <t>112</t>
  </si>
  <si>
    <t>Primer of deep penetration. Грунт глубокого проникновения 1л</t>
  </si>
  <si>
    <t>113</t>
  </si>
  <si>
    <t>Primer white. Кварцевый грунт 2,5л</t>
  </si>
  <si>
    <t>114</t>
  </si>
  <si>
    <t>Микроцемент 10 кг</t>
  </si>
  <si>
    <t>115</t>
  </si>
  <si>
    <t>Aqua sol. Раствор для затворения 2,5 л</t>
  </si>
  <si>
    <t>116</t>
  </si>
  <si>
    <t>Velatura. Полупрозрачное финишное покрытие 3 л</t>
  </si>
  <si>
    <t>117</t>
  </si>
  <si>
    <t>Колер (тёмный)</t>
  </si>
  <si>
    <t>118</t>
  </si>
  <si>
    <t>Нанесение декаративного слоя/ микроцемент средний тон / Высококачественная штукатурка фасадов декоративным раствором по камню: стен гладких</t>
  </si>
  <si>
    <t>119</t>
  </si>
  <si>
    <t>120</t>
  </si>
  <si>
    <t>121</t>
  </si>
  <si>
    <t>122</t>
  </si>
  <si>
    <t>123</t>
  </si>
  <si>
    <t>124</t>
  </si>
  <si>
    <t>125</t>
  </si>
  <si>
    <t>Колер (средний)</t>
  </si>
  <si>
    <t>126</t>
  </si>
  <si>
    <t>Покраска водно-дисперсионным составом панелей из СФБ Арка (Пилоны в зале) с применением краскопульта / Окраска поливинилацетатными водоэмульсионными составами высококачественная: по сборным конструкциям стен, подготовленным под окраску</t>
  </si>
  <si>
    <t>Краска водно-дисперсионная Dulux Bindo 3 белая основа BW</t>
  </si>
  <si>
    <t>Покраска водно-дисперсионным составом панелей из СФБ Волна () с применением краскопульта / Окраска поливинилацетатными водоэмульсионными составами высококачественная: по сборным конструкциям стен, подготовленным под окраску</t>
  </si>
  <si>
    <t>130</t>
  </si>
  <si>
    <t>Двухслойная облицовка из КНАУФ-листов на металлическом каркасе, закрепленном на базовой стене С 623. Welcome - бар / Облицовка стен по системе «КНАУФ» по одинарному металлическому каркасу из потолочного профиля гипсокартонными листами (С 623): двумя слоями с дверным проемом</t>
  </si>
  <si>
    <t>131</t>
  </si>
  <si>
    <t>132</t>
  </si>
  <si>
    <t>Лента уплотнительная шириной: 50 мм</t>
  </si>
  <si>
    <t>133</t>
  </si>
  <si>
    <t>Устройство рифленных-панелей на стену. Welcome - бар, верх стены от полок / Облицовка стен декоративным бумажно-слоистым пластиком или листами из синтетических материалов: по сплошному основанию на клее</t>
  </si>
  <si>
    <t>134</t>
  </si>
  <si>
    <t>Дюрополимер OracW110 HILL</t>
  </si>
  <si>
    <t>135</t>
  </si>
  <si>
    <t>МОНТАЖНЫЙ ПОЛИМЕРНЫЙ КЛЕЙ FDP700 DECOFIX POWER</t>
  </si>
  <si>
    <t>136</t>
  </si>
  <si>
    <t>144</t>
  </si>
  <si>
    <t>150</t>
  </si>
  <si>
    <t>Возведение конструкции остекления в зале, сторона А и В. Рифленное остекление. Зона горячих островов /  Монтаж оконных фонарных панелей: двухярусных</t>
  </si>
  <si>
    <t>153</t>
  </si>
  <si>
    <t>154</t>
  </si>
  <si>
    <t>Установка блоков в наружных и внутренних дверных проемах: в перегородках и деревянных нерубленых стенах, площадь проема до 3 м2</t>
  </si>
  <si>
    <t>155</t>
  </si>
  <si>
    <t>156</t>
  </si>
  <si>
    <t>Дверь межкомтатная двустворчатая со стеклом ДВ-2. 2100*1300 Дверь межкомнатная двустворчатая маятникового типа - металл, покрытый жидким металлом, без ручек. Доборы металлические покрытые жидким металлом Metallhaunt латунь</t>
  </si>
  <si>
    <t>157</t>
  </si>
  <si>
    <t>158</t>
  </si>
  <si>
    <t>159</t>
  </si>
  <si>
    <t>160</t>
  </si>
  <si>
    <t>Возведение радиусные конструкций из ГКЛ (колоны), высота колоны 2500 мм, R300. квадратные колонны обшиваются ГКЛ по минимальному радиусу / Облицовка стен глухих (без проемов) по металлическому одинарному каркасу гипсокартонными листами</t>
  </si>
  <si>
    <t>161</t>
  </si>
  <si>
    <t>Листы гипсоволокнистые: влагостойкие ГВЛВ 12,5 мм</t>
  </si>
  <si>
    <t>162</t>
  </si>
  <si>
    <t>Отделка кругых колон-Жидкий металл / Отделка стен внутри помещений мелкозернистыми декоративными покрытиями из минеральных или полимерминеральных пастовых составов на латексной основе по подготовленной поверхности, состав с наполнителем: из микроминерала (размер зерна до 0,7 мм)</t>
  </si>
  <si>
    <t>163</t>
  </si>
  <si>
    <t>164</t>
  </si>
  <si>
    <t>Нанесение декаративного слоя- микроцемент средний тон- Работы по отделки лифта/ Высококачественная штукатурка фасадов декоративным раствором по камню: стен гладких</t>
  </si>
  <si>
    <t>165</t>
  </si>
  <si>
    <t>Основной зал + вестибюль, потолок</t>
  </si>
  <si>
    <t>Усиление существующего каркаса потолка - устройство шпильки усиленной. Усиление каркаса в основном зале / Усиление конструктивных элементов: стен кирпичных стальными обоймами</t>
  </si>
  <si>
    <t>166</t>
  </si>
  <si>
    <t>Cборка и сварка каркасов потолка с применением электросварки - устройство каркаса на потолке из профильной металической трубы 60*40*3мм. Основной зал. Устройство каркаса в основном зале в части пилонов. / Монтаж каркасов зданий: рамных коробчатого сечения</t>
  </si>
  <si>
    <t>167</t>
  </si>
  <si>
    <t>Каркас в основном зале в части пилонов / Прочие индивидуальные сварные конструкции, масса сборочной единицы: свыше 1,0 т</t>
  </si>
  <si>
    <t>168</t>
  </si>
  <si>
    <t>169</t>
  </si>
  <si>
    <t>170</t>
  </si>
  <si>
    <t>Монтаж каркаса металического из профильной трубы к потолку  / Монтаж каркасов зданий: рамных коробчатого сечения</t>
  </si>
  <si>
    <t>171</t>
  </si>
  <si>
    <t>Прочие индивидуальные сварные конструкции, масса сборочной единицы: от 0,501 до 1,0 т</t>
  </si>
  <si>
    <t>172</t>
  </si>
  <si>
    <t>Монтаж ЛИСТ ГОРЯЧЕКАТАНЫЙ 4 мм / Защита листовой сталью: сменной на болтах</t>
  </si>
  <si>
    <t>173</t>
  </si>
  <si>
    <t>Болт анкерный с гайкой, размер: 10,0х95 мм</t>
  </si>
  <si>
    <t>174</t>
  </si>
  <si>
    <t>Сталь листовая горячекатаная марки Ст3 толщиной: 4,0 мм</t>
  </si>
  <si>
    <t>175</t>
  </si>
  <si>
    <t>Cборка и сварка каркасов потолка с применением электросварки -устройство каркаса на потолке из профильной металической трубы 60*40*3мм. Вестибюль / Монтаж каркасов зданий: рамных коробчатого сечения</t>
  </si>
  <si>
    <t>176</t>
  </si>
  <si>
    <t>Каркас Вестибюль  / Прочие индивидуальные сварные конструкции, масса сборочной единицы: свыше 1,0 т</t>
  </si>
  <si>
    <t>177</t>
  </si>
  <si>
    <t>178</t>
  </si>
  <si>
    <t>179</t>
  </si>
  <si>
    <t>180</t>
  </si>
  <si>
    <t>Прочие индивидуальные сварные конструкции, масса сборочной единицы: свыше 1,0 т</t>
  </si>
  <si>
    <t>181</t>
  </si>
  <si>
    <t>182</t>
  </si>
  <si>
    <t>183</t>
  </si>
  <si>
    <t>184</t>
  </si>
  <si>
    <t>Устройство теневого профиля для ниши  LED-подсветки, ширина ниши 70 мм / Установка уголков ПВХ на клее</t>
  </si>
  <si>
    <t>100 м</t>
  </si>
  <si>
    <t>185</t>
  </si>
  <si>
    <t>Профиль PAK-EDGE-2000 (Arlight, Алюминий)</t>
  </si>
  <si>
    <t>Устройство ревизионного люка скрытого монтаж/ Установка люков в перекрытиях, площадь проема до 2 м2</t>
  </si>
  <si>
    <t>186</t>
  </si>
  <si>
    <t>Устройство аквапанели на каркаса из профильной металической трубы 60*40 на потолке. Для последующей декоративной отделки. / Устройство подвесных потолков из армированных цементно-минеральных плит АКВАПАНЕЛЬ внутренняя по системе «КНАУФ»: на стальном каркасе двухуровневых (П 282)</t>
  </si>
  <si>
    <t>187</t>
  </si>
  <si>
    <t>188</t>
  </si>
  <si>
    <t>189</t>
  </si>
  <si>
    <t>Третья шпатлевка при высококачественной окраске по штукатурке и сборным конструкциям: потолков, подготовленных под окраску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</si>
  <si>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</si>
  <si>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</si>
  <si>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</si>
  <si>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</si>
  <si>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</si>
  <si>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</si>
  <si>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</si>
  <si>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</si>
  <si>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</si>
  <si>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</si>
  <si>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Покрытие поверхностей грунтовкой глубокого проникновения: за 1 раз потолков</t>
  </si>
  <si>
    <t>200</t>
  </si>
  <si>
    <t>201</t>
  </si>
  <si>
    <t>202</t>
  </si>
  <si>
    <t>203</t>
  </si>
  <si>
    <t>204</t>
  </si>
  <si>
    <t>205</t>
  </si>
  <si>
    <t>Нанесение декаративного слоя на потолок- микроцемент средний тон, Вестибюль / Штукатурка поверхностей внутри здания цементно-известковым или цементным раствором по камню и бетону: высококачественная потолков</t>
  </si>
  <si>
    <t>206</t>
  </si>
  <si>
    <t>207</t>
  </si>
  <si>
    <t>208</t>
  </si>
  <si>
    <t>209</t>
  </si>
  <si>
    <t>210</t>
  </si>
  <si>
    <t>211</t>
  </si>
  <si>
    <t>213</t>
  </si>
  <si>
    <t>Окраска поливинилацетатными водоэмульсионными составами высококачественная: по сборным конструкциям потолков, подготовленным под окраску</t>
  </si>
  <si>
    <t>214</t>
  </si>
  <si>
    <t>215</t>
  </si>
  <si>
    <t>Нанесение декаративного слоя на потолок-микроцемент темный тон. Сервис бар / Штукатурка поверхностей внутри здания цементно-известковым или цементным раствором по камню и бетону: высококачественная потолков</t>
  </si>
  <si>
    <t>216</t>
  </si>
  <si>
    <t>217</t>
  </si>
  <si>
    <t>218</t>
  </si>
  <si>
    <t>219</t>
  </si>
  <si>
    <t>220</t>
  </si>
  <si>
    <t>221</t>
  </si>
  <si>
    <t>Колер (темный)</t>
  </si>
  <si>
    <t>223</t>
  </si>
  <si>
    <t>224</t>
  </si>
  <si>
    <t>225</t>
  </si>
  <si>
    <t>Монтаж роллетных систем: противопожарных штор</t>
  </si>
  <si>
    <t>226</t>
  </si>
  <si>
    <t>РОЛЬСТАВНИ ТМ DoorHan ИЗ РЕШЕТЧАТЫХ ПРОФИЛЕЙ RHE56GM с возможностью дистанционного управления роллетой-8,25м2</t>
  </si>
  <si>
    <t>227</t>
  </si>
  <si>
    <t>Устройсво радиальных потолочных конструкции, подвесной потолок из плиты АКВАПАНЕЛЬ Зона ВЕЛКОМ / Устройство подвесных потолков из армированных цементно-минеральных плит АКВАПАНЕЛЬ внутренняя по системе «КНАУФ»: на стальном каркасе</t>
  </si>
  <si>
    <t>228</t>
  </si>
  <si>
    <t>229</t>
  </si>
  <si>
    <t>230</t>
  </si>
  <si>
    <t>АКВАПАНЕЛЬ Цементная плита Скайлайт,однослойная обшивка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</si>
  <si>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</si>
  <si>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</si>
  <si>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</si>
  <si>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</si>
  <si>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</si>
  <si>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</si>
  <si>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</si>
  <si>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</si>
  <si>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</si>
  <si>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</si>
  <si>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</si>
  <si>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</si>
  <si>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</si>
  <si>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</si>
  <si>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Нанесение декаративного слоя на потолок- микроцемент средний тон, Велком / Штукатурка поверхностей внутри здания цементно-известковым или цементным раствором по камню и бетону: высококачественная потолков</t>
  </si>
  <si>
    <t>245</t>
  </si>
  <si>
    <t>246</t>
  </si>
  <si>
    <t>Устройство металлического обрамления на торцах пилонов и обрамление порталов / Облицовка ворот стальным профилированным листом</t>
  </si>
  <si>
    <t>247</t>
  </si>
  <si>
    <t>Основной зал + вестибюль, пол</t>
  </si>
  <si>
    <t>248</t>
  </si>
  <si>
    <t>Устройство стяжек: цементных толщиной 20 мм-60мм</t>
  </si>
  <si>
    <t>249</t>
  </si>
  <si>
    <t>Устройство стяжек: на каждые 5 мм изменения толщины стяжки добавлять или исключать к расценке 11-01-011-01</t>
  </si>
  <si>
    <t>250</t>
  </si>
  <si>
    <t>Цементно-песчаные смеси улучшенные для кладочных работ: для стяжки полов на цементной основе рецепт № 32, марка 200</t>
  </si>
  <si>
    <t>251</t>
  </si>
  <si>
    <t>Устройство самонивелирующегоя пола КНАУФ-Трибон / Устройство стяжек: из выравнивающей смеси типа "Ветонит" 5000, толщиной 5 мм-35мм</t>
  </si>
  <si>
    <t>252</t>
  </si>
  <si>
    <t>Устройство стяжек: на каждый последующий слой толщиной 1 мм добавлять к расценке 11-01-011-08</t>
  </si>
  <si>
    <t>КНАУФ-ТРИБОН Напольная самонивелирующаяся смесь для создания стяжек толщиной от 10 до 60 мм</t>
  </si>
  <si>
    <t>Устройство наливного пола 410м2-светлый. Нанесение декоративного слоя на пол / Устройство стяжек: из выравнивающей смеси типа "Ветонит" 3000, толщиной 3 мм</t>
  </si>
  <si>
    <t>Sealer. Порозаполнитель 1 л</t>
  </si>
  <si>
    <t>Kleartop. Лак полиуретановый (двухкомпонентный) 1 л</t>
  </si>
  <si>
    <t>Колер (светлый)</t>
  </si>
  <si>
    <t>Устройство наливного пола  440м2-средний. Нанесение декоративного слоя на пол/ Устройство стяжек: из выравнивающей смеси типа "Ветонит" 3000, толщиной 3 мм</t>
  </si>
  <si>
    <t>ТЦ_14.5.08.05_Порозаполнитель 1 л / Sealer. Порозаполнитель 1 л</t>
  </si>
  <si>
    <t>Устройство наливного пола 140м2-тёмный . Нанесение декоративного слоя на пол / Устройство стяжек: из выравнивающей смеси типа "Ветонит" 3000, толщиной 3 мм</t>
  </si>
  <si>
    <t>Kleartop. Лак полиуретановый (двухкомпонентный) 1л</t>
  </si>
  <si>
    <t>Монтаж бетонных ступеней и площадки на клей. Выполненные по индивидуальному заказу / Устройство покрытий из плит керамогранитных размером: 60х60 см</t>
  </si>
  <si>
    <t>Монтаж профиля скрытой LED-подсветки / Укладка металлического накладного профиля (порога)</t>
  </si>
  <si>
    <t>Профиль PIK-1007-2000 ANOD (Arlight, Алюминий)</t>
  </si>
  <si>
    <t>Отделка лестницы наливным полом/микроцементом. / Устройство стяжек: из выравнивающей смеси типа "Ветонит" 3000, толщиной 3 мм</t>
  </si>
  <si>
    <t>Устройство вставки, латунные полосы, толщина 7 мм / Установка цементных деталей погонных орнаментированных плоских, выпуклых и рельефных простого или сложного рисунка (порезки, пояса, фризы, капли и т.п.) высотой: до 100 мм</t>
  </si>
  <si>
    <t>Устройство вставки, латунь, морские животные, буквы. / Установка гипсовых штучных розеток (кессонных, потолочных круглых, многогранных простого, среднего и сложного рисунков) диаметром: до 250 мм</t>
  </si>
  <si>
    <t>303</t>
  </si>
  <si>
    <t>304</t>
  </si>
  <si>
    <t>Мезонин</t>
  </si>
  <si>
    <t>305</t>
  </si>
  <si>
    <t>Устройство стяжек: цементных толщиной 20 мм-30мм</t>
  </si>
  <si>
    <t>306</t>
  </si>
  <si>
    <t>307</t>
  </si>
  <si>
    <t>308</t>
  </si>
  <si>
    <t>309</t>
  </si>
  <si>
    <t>Устройство самонивелирующегоя пола КНАУФ-Трибон / Устройство стяжек: на каждый последующий слой толщиной 1 мм добавлять к расценке 11-01-011-08</t>
  </si>
  <si>
    <t>311</t>
  </si>
  <si>
    <t>КНАУФ-ТРИБОН
Напольная самонивелирующаяся смесь для создания стяжек толщиной от 10 до 60 мм</t>
  </si>
  <si>
    <t>312</t>
  </si>
  <si>
    <t>Устройство наливного пола -средний тон/ Устройство стяжек: из выравнивающей смеси типа "Ветонит" 3000, толщиной 3 мм</t>
  </si>
  <si>
    <t>315</t>
  </si>
  <si>
    <t>Cборка и сварка каркасов потолка с применением электросварки -устройство каркаса на потолке из профильной металической трубы 60*40*3мм. Мезонин/ Монтаж каркасов зданий: рамных коробчатого сечения</t>
  </si>
  <si>
    <t>316</t>
  </si>
  <si>
    <t>Каркас. Мезонин  / Прочие индивидуальные сварные конструкции, масса сборочной единицы: свыше 1,0 т</t>
  </si>
  <si>
    <t>317</t>
  </si>
  <si>
    <t>318</t>
  </si>
  <si>
    <t>319</t>
  </si>
  <si>
    <t>321</t>
  </si>
  <si>
    <t>322</t>
  </si>
  <si>
    <t>324</t>
  </si>
  <si>
    <t>325</t>
  </si>
  <si>
    <t>330</t>
  </si>
  <si>
    <t>331</t>
  </si>
  <si>
    <t>332</t>
  </si>
  <si>
    <t>333</t>
  </si>
  <si>
    <t>334</t>
  </si>
  <si>
    <t>336</t>
  </si>
  <si>
    <t>337</t>
  </si>
  <si>
    <t>338</t>
  </si>
  <si>
    <t>Нанесение декаративного слоя на потолок- микроцемент средний тон, Мезонин / Штукатурка поверхностей внутри здания цементно-известковым или цементным раствором по камню и бетону: высококачественная потолков</t>
  </si>
  <si>
    <t>340</t>
  </si>
  <si>
    <t>Двухслойная облицовка из КНАУФ-листов на металлическом каркасе, закрепленном на базовой стене С 623. Стены мезонин. / Облицовка стен по системе «КНАУФ» по одинарному металлическому каркасу из потолочного профиля гипсокартонными листами (С 623): двумя слоями с дверным проемом</t>
  </si>
  <si>
    <t>343</t>
  </si>
  <si>
    <t>344</t>
  </si>
  <si>
    <t>345</t>
  </si>
  <si>
    <t>350</t>
  </si>
  <si>
    <t>351</t>
  </si>
  <si>
    <t>352</t>
  </si>
  <si>
    <t>354</t>
  </si>
  <si>
    <t>355</t>
  </si>
  <si>
    <t>356</t>
  </si>
  <si>
    <t>Нанесение декаративного слоя-декоративная штукатурка-105,7м2-средний тон,94м2-светлый тон / Высококачественная штукатурка фасадов декоративным раствором по камню: стен гладких</t>
  </si>
  <si>
    <t>359</t>
  </si>
  <si>
    <t>360</t>
  </si>
  <si>
    <t>361</t>
  </si>
  <si>
    <t>Монтаж витражного остекления / Монтаж оконных блоков: из алюминиевых многокамерных профилей с герметичными стеклопакетами</t>
  </si>
  <si>
    <t>Раздел 2. Терраса</t>
  </si>
  <si>
    <t>363</t>
  </si>
  <si>
    <t>Демонтаж конструкций наружнего ограждения и тамбура. с соранением. Терраса / Демонтаж витражей, витрин: с двойным или одинарным остеклением для высотных зданий</t>
  </si>
  <si>
    <t>364</t>
  </si>
  <si>
    <t>Демонтаж опорных конструкции столб высотой 3 м, 15 шт. с соранением. Терраса / Демонтаж опорных конструкций: этажерочного типа</t>
  </si>
  <si>
    <t>365</t>
  </si>
  <si>
    <t>Демонтаж конструкций кровли. с соранением. Терраса / Демонтаж кровельного покрытия: из профилированного листа при высоте здания до 25 м</t>
  </si>
  <si>
    <t>366</t>
  </si>
  <si>
    <t>Демонтаж напольного покрытие. Травертин плиты. с соранением. Терраса / Разборка покрытий полов: из керамических плиток</t>
  </si>
  <si>
    <t>Погрузо-разгрузочные работы при автомобильных перевозках: Погрузка металлических конструкций массой до 1 т</t>
  </si>
  <si>
    <t>1 т груза</t>
  </si>
  <si>
    <t>Перевозка грузов автомобилями бортовыми грузоподъемностью до 15 т на расстояние: I класс груза до 20 км</t>
  </si>
  <si>
    <t>Терраса, пол</t>
  </si>
  <si>
    <t>367</t>
  </si>
  <si>
    <t>Устройство стяжек: цементных толщиной 20 мм-50мм</t>
  </si>
  <si>
    <t>368</t>
  </si>
  <si>
    <t>369</t>
  </si>
  <si>
    <t>370</t>
  </si>
  <si>
    <t>Сетка сварная из арматурной проволоки диаметром: 4,0 мм, без покрытия, 100х100 мм</t>
  </si>
  <si>
    <t>371</t>
  </si>
  <si>
    <t>Закладной профиль для деформационного шва ДШВ-50/060 В0-068</t>
  </si>
  <si>
    <t>372</t>
  </si>
  <si>
    <t>Укладка плиты из травертина, 2800*1200*30мм / Устройство покрытий из плит керамогранитных размером: 60х60 см</t>
  </si>
  <si>
    <t>373</t>
  </si>
  <si>
    <t>375</t>
  </si>
  <si>
    <t>Клей плиточный «Плитонит В+» для натурального камня</t>
  </si>
  <si>
    <t>376</t>
  </si>
  <si>
    <t>ТРАВЕРТИН СЛЭБ TRAVERTINE CLASSIC LIGHT VEIN CUT 30 ММ</t>
  </si>
  <si>
    <t>Терраса, стены</t>
  </si>
  <si>
    <t>377</t>
  </si>
  <si>
    <t>Обшивка каркасных стен: досками обшивки</t>
  </si>
  <si>
    <t>381</t>
  </si>
  <si>
    <t>386</t>
  </si>
  <si>
    <t>Cборка и сварка каркаса барной конструкции террасы с применением электросварки. Нижняя и верхняя часть, из квадратной металической трубы 40*3мм. Терраса/ Монтаж каркасов зданий: рамных коробчатого сечения</t>
  </si>
  <si>
    <t>387</t>
  </si>
  <si>
    <t>Каркас. Терраса  / Прочие индивидуальные сварные конструкции, масса сборочной единицы: свыше 1,0 т</t>
  </si>
  <si>
    <t>388</t>
  </si>
  <si>
    <t>389</t>
  </si>
  <si>
    <t>Терраса, потолок</t>
  </si>
  <si>
    <t>390</t>
  </si>
  <si>
    <t>Подшивка потолков: досками обшивки</t>
  </si>
  <si>
    <t>42</t>
  </si>
  <si>
    <t>Раздел 3. Кухня</t>
  </si>
  <si>
    <t>397</t>
  </si>
  <si>
    <t>398</t>
  </si>
  <si>
    <t>399</t>
  </si>
  <si>
    <t>Демонтаж ГКЛ перегородки Кухни / Демонтаж глухих перегородок из гипсокартонных листов (ГКЛ) по системе «КНАУФ» с двойным металлическим каркасом с пространством для пропуска коммуникаций и двухслойной обшивкой с обеих сторон (С 116)</t>
  </si>
  <si>
    <t>400</t>
  </si>
  <si>
    <t>Демонтаж отделки стен проектируемых горячего цеха и кондитерского цеха/ Разборка облицовки стен: из керамических глазурованных плиток</t>
  </si>
  <si>
    <t>401</t>
  </si>
  <si>
    <t>Демонтаж напольного покрытия проектируемого горячего цеха/ Разборка покрытий полов: из керамических плиток</t>
  </si>
  <si>
    <t>402</t>
  </si>
  <si>
    <t>Демонтаж напольного покрытия проектируемого кондитерского цеха/ Разборка покрытий полов: из керамических плиток</t>
  </si>
  <si>
    <t>403</t>
  </si>
  <si>
    <t>Демонтаж напольного покрытия проектируемого заготовочного цеха сервис-бара/ Разборка покрытий полов: из керамических плиток</t>
  </si>
  <si>
    <t>404</t>
  </si>
  <si>
    <t>Демонтаж: подвесных потолков горячего цеха и кондитерского цеха /Демонтаж: подвесных потолков типа &lt;Армстронг&gt; по каркасу из оцинкованного профиля</t>
  </si>
  <si>
    <t>405</t>
  </si>
  <si>
    <t>Демонтаж: подвесных потолков проектируемого заготовочного цеха сервис-бара /Демонтаж: подвесных потолков типа &lt;Армстронг&gt; по каркасу из оцинкованного профиля</t>
  </si>
  <si>
    <t>Стены Кухня</t>
  </si>
  <si>
    <t>406</t>
  </si>
  <si>
    <t>Cборка и сварка каркаса ограждающих перегородок проектируемого горячего цеха  и кондитерского цеха из профильной металической трубы 60*40*3мм.  / Монтаж каркасов зданий: рамных коробчатого сечения</t>
  </si>
  <si>
    <t>407</t>
  </si>
  <si>
    <t>Каркас  горячего цеха  и кондитерского цеха / Прочие индивидуальные сварные конструкции, масса сборочной единицы: от 0,1 до 0,5 т</t>
  </si>
  <si>
    <t>408</t>
  </si>
  <si>
    <t>409</t>
  </si>
  <si>
    <t>410</t>
  </si>
  <si>
    <t>Устройство аквапанели на каркас из металической трубы 60*4мм горячего цеха  и кондитерского цеха / Облицовка откосов по готовому металлическому одинарному каркасу гипсокартонными листами</t>
  </si>
  <si>
    <t>414</t>
  </si>
  <si>
    <t>415</t>
  </si>
  <si>
    <t>416</t>
  </si>
  <si>
    <t>417</t>
  </si>
  <si>
    <t>421</t>
  </si>
  <si>
    <t>422</t>
  </si>
  <si>
    <t>423</t>
  </si>
  <si>
    <t>424</t>
  </si>
  <si>
    <t>Монтаж отделки стен проектируемых горячего цеха, кондитерского цеха и заготовочного цеха сервис бара / Облицовка стен на клее из сухих смесей с карнизными, плинтусными и угловыми плитками: в общественных зданиях по дереву</t>
  </si>
  <si>
    <t>425</t>
  </si>
  <si>
    <t>Плитки керамические глазурованные для внутренней облицовки стен: гладкие без завала цветные (однотонные)</t>
  </si>
  <si>
    <t>426</t>
  </si>
  <si>
    <t>Клей плиточный «Ceresit» CM12 для керамогранита</t>
  </si>
  <si>
    <t>427</t>
  </si>
  <si>
    <t>Затирка «Старатели» (разной цветности)</t>
  </si>
  <si>
    <t>Пол Кухня</t>
  </si>
  <si>
    <t>428</t>
  </si>
  <si>
    <t>Монтаж напольного покрытия проектируемых горячего цеха, кондитерского цеха и заготовочного цеха сервис бара/ Устройство покрытий из плит керамогранитных размером: 60х60 см</t>
  </si>
  <si>
    <t>Потолок Кухня</t>
  </si>
  <si>
    <t>429</t>
  </si>
  <si>
    <t>Монтаж потолочных конструкций проектируемых горячего цеха, кондитерского цеха и заготовочного цеха сервис бара / Устройство: подвесных потолков типа &lt;Армстронг&gt; по каркасу из оцинкованного профиля</t>
  </si>
  <si>
    <t>432</t>
  </si>
  <si>
    <t>35</t>
  </si>
  <si>
    <t>50</t>
  </si>
  <si>
    <t>Установка Перегородки между ресторанами Azurr и Mandarin. Остекление Alumark f50 / Монтаж перегородок: из алюминиевых сплавов сборно-разборных с остеклением</t>
  </si>
  <si>
    <t>Установка вставок из стекла в перегородки в зоне child free./ Остекление витринным стеклом на эластичных прокладках: витрин с металлическими переплетами</t>
  </si>
  <si>
    <t>Остекление стальных переплетов  зданий: фонарных армированным стеклом</t>
  </si>
  <si>
    <t>Устройство вентилируемых фасадов с облицовкой панелями из композитных материалов: без теплоизоляционного слоя</t>
  </si>
  <si>
    <t>Алюминиевая композитная панель  4 мм 0,4 мм (Алюкобонд
латунного цвета  80 м2)</t>
  </si>
  <si>
    <t>10 шт</t>
  </si>
  <si>
    <t>Ед. изм.</t>
  </si>
  <si>
    <t>Кол-во</t>
  </si>
  <si>
    <t>36</t>
  </si>
  <si>
    <t>43</t>
  </si>
  <si>
    <t>44</t>
  </si>
  <si>
    <t>51</t>
  </si>
  <si>
    <t>52</t>
  </si>
  <si>
    <t>54</t>
  </si>
  <si>
    <t>55</t>
  </si>
  <si>
    <t>56</t>
  </si>
  <si>
    <t>127</t>
  </si>
  <si>
    <t>128</t>
  </si>
  <si>
    <t>129</t>
  </si>
  <si>
    <t>137</t>
  </si>
  <si>
    <t>138</t>
  </si>
  <si>
    <t>139</t>
  </si>
  <si>
    <t>140</t>
  </si>
  <si>
    <t>141</t>
  </si>
  <si>
    <t>142</t>
  </si>
  <si>
    <t>143</t>
  </si>
  <si>
    <t>145</t>
  </si>
  <si>
    <t>146</t>
  </si>
  <si>
    <t>147</t>
  </si>
  <si>
    <t>148</t>
  </si>
  <si>
    <t>149</t>
  </si>
  <si>
    <t>151</t>
  </si>
  <si>
    <t>152</t>
  </si>
  <si>
    <t>212</t>
  </si>
  <si>
    <t>222</t>
  </si>
  <si>
    <t>391</t>
  </si>
  <si>
    <t>392</t>
  </si>
  <si>
    <t>393</t>
  </si>
  <si>
    <t>394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</si>
  <si>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</si>
  <si>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</si>
  <si>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</si>
  <si>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</si>
  <si>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</si>
  <si>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</si>
  <si>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</si>
  <si>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</si>
  <si>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</si>
  <si>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</si>
  <si>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</si>
  <si>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</si>
  <si>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</si>
  <si>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</si>
  <si>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</si>
  <si>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</si>
  <si>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</si>
  <si>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</si>
  <si>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</si>
  <si>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</si>
  <si>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</si>
  <si>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</si>
  <si>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</si>
  <si>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</si>
  <si>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</si>
  <si>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</si>
  <si>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</si>
  <si>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</si>
  <si>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</si>
  <si>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</si>
  <si>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</si>
  <si>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</si>
  <si>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</si>
  <si>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</si>
  <si>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</si>
  <si>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</si>
  <si>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</si>
  <si>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</si>
  <si>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</si>
  <si>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</si>
  <si>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</si>
  <si>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</si>
  <si>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</si>
  <si>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</si>
  <si>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</si>
  <si>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</si>
  <si>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</si>
  <si>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</si>
  <si>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</si>
  <si>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</si>
  <si>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310</t>
  </si>
  <si>
    <t>313</t>
  </si>
  <si>
    <t>314</t>
  </si>
  <si>
    <t>320</t>
  </si>
  <si>
    <t>323</t>
  </si>
  <si>
    <t>326</t>
  </si>
  <si>
    <t>327</t>
  </si>
  <si>
    <t>328</t>
  </si>
  <si>
    <t>329</t>
  </si>
  <si>
    <t>335</t>
  </si>
  <si>
    <t>339</t>
  </si>
  <si>
    <t>341</t>
  </si>
  <si>
    <t>342</t>
  </si>
  <si>
    <t>346</t>
  </si>
  <si>
    <t>347</t>
  </si>
  <si>
    <t>348</t>
  </si>
  <si>
    <t>349</t>
  </si>
  <si>
    <t>353</t>
  </si>
  <si>
    <t>357</t>
  </si>
  <si>
    <t>358</t>
  </si>
  <si>
    <t>362</t>
  </si>
  <si>
    <t>374</t>
  </si>
  <si>
    <t>378</t>
  </si>
  <si>
    <t>379</t>
  </si>
  <si>
    <t>380</t>
  </si>
  <si>
    <t>382</t>
  </si>
  <si>
    <t>383</t>
  </si>
  <si>
    <t>384</t>
  </si>
  <si>
    <t>385</t>
  </si>
  <si>
    <t>395</t>
  </si>
  <si>
    <t>396</t>
  </si>
  <si>
    <t>411</t>
  </si>
  <si>
    <t>412</t>
  </si>
  <si>
    <t>413</t>
  </si>
  <si>
    <t>418</t>
  </si>
  <si>
    <t>419</t>
  </si>
  <si>
    <t>420</t>
  </si>
  <si>
    <t>430</t>
  </si>
  <si>
    <t>431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</si>
  <si>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</si>
  <si>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</si>
  <si>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</si>
  <si>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</si>
  <si>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</si>
  <si>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</si>
  <si>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</si>
  <si>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</si>
  <si>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</si>
  <si>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</si>
  <si>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</si>
  <si>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</si>
  <si>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</si>
  <si>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</si>
  <si>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</si>
  <si>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</si>
  <si>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</si>
  <si>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</si>
  <si>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</si>
  <si>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</si>
  <si>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</si>
  <si>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</si>
  <si>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</si>
  <si>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</si>
  <si>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</si>
  <si>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</si>
  <si>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</si>
  <si>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</si>
  <si>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</si>
  <si>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</si>
  <si>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</si>
  <si>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</si>
  <si>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</si>
  <si>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</si>
  <si>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</si>
  <si>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</si>
  <si>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</si>
  <si>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</si>
  <si>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</si>
  <si>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</si>
  <si>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</si>
  <si>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</si>
  <si>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</si>
  <si>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№ 
пп</t>
  </si>
  <si>
    <t>Наименование</t>
  </si>
  <si>
    <t>Цена за ед-цу, руб с НДС</t>
  </si>
  <si>
    <t>Итого цена за ед-цу, руб с НДС</t>
  </si>
  <si>
    <t>Стоимость, руб с НДС</t>
  </si>
  <si>
    <t>Всего, руб с НДС</t>
  </si>
  <si>
    <t>Материалы</t>
  </si>
  <si>
    <t>Работы</t>
  </si>
  <si>
    <t>Всего</t>
  </si>
  <si>
    <t>в т.ч. НДС 20%</t>
  </si>
  <si>
    <t>Наименование работ/ затрат</t>
  </si>
  <si>
    <t>ТЭП, м2</t>
  </si>
  <si>
    <t>Цена за м2, руб с НДС</t>
  </si>
  <si>
    <t>Расчет стоимости ремонта ресторана "Azurr"</t>
  </si>
  <si>
    <t>Ремонт ресторана "Azurr", в т.ч.</t>
  </si>
  <si>
    <t>комплект</t>
  </si>
  <si>
    <t>Перегородка между ресторанами Azurr и Mandarin. Остекление Alumark f50. Cм. Спецификацию. Объем 213 м2</t>
  </si>
  <si>
    <t>Вставки из стекла в перегородки в зоне child free. Индивидуальное изготовление. Cм. Спецификацию</t>
  </si>
  <si>
    <t>Монтаж ограждения из Стекло закаленное 12 мм Закаленный триплекс 6+1+6, высотой 1200 мм.
Вид стекла: - просветлённое «Оптивайт» 
Крепление стекла: зажимной профиль 45х118 мм
Материал профиля: анодированный алюминий цвета латуни. / Устройство металлических ограждений: без поручней</t>
  </si>
  <si>
    <t>Ограждение на улице перед террасой без поручня. Cм. Спецификацию. Объем 12,36 м2</t>
  </si>
  <si>
    <t>Зенитное фонарное остекление в перекрытии террасы. Индивидуальное изготовление. Cм. Спецификацию</t>
  </si>
  <si>
    <t>Панель потолочная с противопожарной обработкой щит сосна обработанная. Индивидуальное изготовление. Cм. Спецификацию</t>
  </si>
  <si>
    <t>П-образная балка стеновая 40*100 с противопожарной обработкой. Индивидуальное изготовление. Cм. Спецификацию</t>
  </si>
  <si>
    <t xml:space="preserve">Лестница-стремянка трансформер, максимальная высота 2,3 м </t>
  </si>
  <si>
    <t>Устройство: внутриквартирных лестниц без подшивки, для доступа в запотолочное пространство.</t>
  </si>
  <si>
    <t>Витражное остекление в декоративных панелях из стеклофибробетона в залах ресторана.  Остекление мезонина, сторона А (child free), сторона Б (детская зона). Индивидуальное изготовление. Cм. Спецификацию</t>
  </si>
  <si>
    <t>ТЦ_11.2.02.01_Дверь скрытого монтажа под отделку 2500*950 мм Индивидуальное изготовление. Cм. Спецификацию</t>
  </si>
  <si>
    <t>Вставки букв в наливном полу. Индивидуальное изготовление. Cм. Спецификацию</t>
  </si>
  <si>
    <t>Вставки из жидкого металла морских фигур в наливном полу детской зоны. Индивидуальное изготовление. Cм. Спецификацию</t>
  </si>
  <si>
    <t>Латунная вставка,  латунные полосы, толщина 7 мм Индивидуальное изготовление. Cм. Спецификацию</t>
  </si>
  <si>
    <t>Площадка фибробетонная многоугольной формы (4,61 м2). Индивидуальное изготовление. Cм. Спецификацию</t>
  </si>
  <si>
    <t>Ступень фибробетонная 1700*300*15мм (5,53 м2). Индивидуальное изготовление. Cм. Спецификацию</t>
  </si>
  <si>
    <t>Ступень фибробетонная 1800*300*15мм (5,85 м2). Индивидуальное изготовление. Cм. Спецификацию</t>
  </si>
  <si>
    <t>Сталь листовая нержавеющая горячекатаная, толщиной до 4 мм Индивидуальное изготовление Cм. Спецификацию</t>
  </si>
  <si>
    <t>Люки герметические, скрытые</t>
  </si>
  <si>
    <t xml:space="preserve">Устройство подвесных потолков из армированных цементно-минеральных плит АКВАПАНЕЛЬ внутренняя по системе «КНАУФ»: на стальном каркасе двухуровневых (П 282) для последующей декоративной отделки. / </t>
  </si>
  <si>
    <t>Шпилька усиленная DIN 976 14x2000 мм, оцинкованная</t>
  </si>
  <si>
    <t>Арт. 91085021Гайка М14 ОЦ DIN934</t>
  </si>
  <si>
    <t>Анкер забивной М14х18х60 DRM-14</t>
  </si>
  <si>
    <t>128.1</t>
  </si>
  <si>
    <t>128.2</t>
  </si>
  <si>
    <t>128.3</t>
  </si>
  <si>
    <t>Дверь 2100*1200 межкомтатная двустворчатая со стеклом ДВ-5. Дверь межкомнатная двустворчатая маятникового типа - металл, покрытый жидким металлом, без ручек. Доборы металлические покрытые жидким металлом Metallhaunt латунь. 
Полотна двойные со стеклом. Индивидуальное изготовление. См. Спецификацию.</t>
  </si>
  <si>
    <t>ДВ-4 - Дверь скрытого монтажа маятникового типа 2100*900. Скрытый короб, полотно - МДФ в белой эмали , низ полотна - накладка из металлического листа. Индивидуальное изготовление. См. Спецификацию.</t>
  </si>
  <si>
    <t>Дверь межкомтатная двустворчатая со стеклом ДВ-3.2100*1100 Дверь межкомнатная двустворчатая маятникового типа - металл, покрытый жидким металлом, без ручек. Доборы металлические покрытые жидким металлом Metallhaunt латунь. 
Полотна двойные со стеклом. Индивидуальное изготовление. См. Спецификацию.</t>
  </si>
  <si>
    <t>Дверь скрытого монтажа 2500*800 мм ДВ-1 - Дверь скрытого монтажа, скрытый короб, полотно под покраску грунтованное, покрытое декоративной штукатуркой/микроцементом. Индивидуальное изготовление. См. Спецификацию.</t>
  </si>
  <si>
    <t>Ширма из рифленого стекла с дверью в зоне фуршетной линии. Сторона Б. Индивидуальное изготовление. См. Спецификацию.</t>
  </si>
  <si>
    <t>Ширма из рифленого стекла в зоне фуршетной линии. Сторона А. Индивидуальное изготовление. См. Спецификацию.</t>
  </si>
  <si>
    <t>Стена с облицовкой декоративного покрытия имитирующей каменную скалу. Индивидуальное изготовление. См. Спецификацию.</t>
  </si>
  <si>
    <t>Устройство декоративной скалы из артбетона "Имитация скалы" Индивидуальное изготовление</t>
  </si>
  <si>
    <t xml:space="preserve">Декоративная перегородка в зоне child ffree. Перегородка прозрачная рельефная матовая. Индивидуальное изготовление. См. Спецификацию </t>
  </si>
  <si>
    <t>Декоративные панели из стеклофибробетона на каркасе в форме АРОК. Индивидуальное изготовление. См. Спецификацию</t>
  </si>
  <si>
    <t>Стеновые панели (волна). Индивидуальное изготовление. См. Спецификацию</t>
  </si>
  <si>
    <t>ТЦ_07.2.07.13_Несущий металлический каркас Индивидуальное изготовление. См. Спецификацию</t>
  </si>
  <si>
    <t>Стеклофибробетон на металлокаркасе отделанный микроцементом и жидким металлом. Индивидуальное изготовление.  См. Спецификацию</t>
  </si>
  <si>
    <t>Прокладка труб гофрированных ПВХ для защиты проводов и кабелей</t>
  </si>
  <si>
    <t>Дюбель с шурупом 6/35 мм</t>
  </si>
  <si>
    <t>Трубы гибкие гофрированные из самозатухающего ПВХ- пластиката (ГОСТ Р 50827-95) легкого типа, со стальной протяжкой (зондом), наружным диаметром 25 мм</t>
  </si>
  <si>
    <t>10 м</t>
  </si>
  <si>
    <t>Трубы гибкие гофрированные из самозатухающего ПВХ- пластиката (ГОСТ Р 50827-95) легкого типа, со стальной протяжкой (зондом), наружным диаметром 20 мм</t>
  </si>
  <si>
    <t>Скобы: анодированные однолапковые для крепления кабелей, проводов, труб к различным основаниям, марка СМО 25-26</t>
  </si>
  <si>
    <t>Дюбели монтажные стальные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</si>
  <si>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</si>
  <si>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Затягивание провода в проложенные трубы и металлические рукава каждого последующего одножильного или многожильного в общей оплетке, суммарное сечение: до 6 мм2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</si>
  <si>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марки: КПСнг(А)-FRHF 1х2х0,75</t>
  </si>
  <si>
    <t>1000 м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</si>
  <si>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марки: КПСЭнг(А)-FRHF 2х2х1,0</t>
  </si>
  <si>
    <t>Короба пластмассовые: шириной до 63 мм</t>
  </si>
  <si>
    <t>Кабель-канал (короб) "Legrand": 50х100 мм</t>
  </si>
  <si>
    <t>Провод в коробах, сечением: до 6 мм2</t>
  </si>
  <si>
    <t>Извещатель ПС автоматический: дымовой, фотоэлектрический, радиоизотопный, световой в нормальном исполнении</t>
  </si>
  <si>
    <t>Адресный оптический дымовой извещатель ОР720</t>
  </si>
  <si>
    <t>Извещатель ПС автоматический: тепловой электро-контактный, магнитоконтактный в нормальном исполнении</t>
  </si>
  <si>
    <t>Адресный ручной пожарный извещатель FDM221</t>
  </si>
  <si>
    <t>Громкоговоритель или звуковая колонка: в помещении</t>
  </si>
  <si>
    <t>Громкоговоритель потолочный BOSCH LBC3087-41</t>
  </si>
  <si>
    <t>Оповещатель световой ССА1001</t>
  </si>
  <si>
    <t>Противопожарная штора АМ - EI 60</t>
  </si>
  <si>
    <t>Прокладка труб +B13:B27гофрированных ПВХ для защиты проводов и кабелей</t>
  </si>
  <si>
    <t>Раздел 1. АПС_Ресторан Азурр</t>
  </si>
  <si>
    <t>Монтаж ограждающих конструкций стен: из многослойных панелей заводской готовности при высоте здания до 50 м</t>
  </si>
  <si>
    <t>Панели трехслойные стеновые с обшивками из стальных профилированных листов с утеплителем из минераловатных плит: рядовые, толщина утеплителя 80 мм - ПТС 110-С0.7</t>
  </si>
  <si>
    <t>Конструкции: стальные нащельников и деталей обрамления</t>
  </si>
  <si>
    <t>Устройство вентилируемых фасадов с облицовкой плитами из керамогранита: без теплоизоляционного слоя</t>
  </si>
  <si>
    <t>Пленка влаговетроизоляционная, марка "Ондутис А120"</t>
  </si>
  <si>
    <t>Плитки керамогранитные размером: 300х300х8 мм, бежевые</t>
  </si>
  <si>
    <t>Кассеты прямые из нержавеющей композитной панели Alpolic/fr SCM вида "Hair Line" и "Dull Finish", с раскроем и пескоструйной обработкой, покрытые лаком "Гласс Тонер"</t>
  </si>
  <si>
    <t>Дюбели с калиброванной головкой (в обоймах): 3х58,5 мм</t>
  </si>
  <si>
    <t>10 м2</t>
  </si>
  <si>
    <t>Установка пароизоляционного слоя из: пленки полиэтиленовой (без стекловолокнистых материалов)</t>
  </si>
  <si>
    <t>Пленка полиэтиленовая толщиной: 0,2-0,5 мм</t>
  </si>
  <si>
    <t>Утепление покрытий плитами: из минеральной ваты или перлита на битумной мастике в один слой</t>
  </si>
  <si>
    <t>Плиты минераловатные на синтетическом связующем Техно (ТУ 5762-043-17925162-2006), марки: ТЕХНОРУФ В50</t>
  </si>
  <si>
    <t>Утепление покрытий плитами: на каждый последующий слой добавлять к расценке 12-01-013-03</t>
  </si>
  <si>
    <t>Плиты минераловатные на синтетическом связующем Техно (ТУ 5762-043-17925162-2006), марки: ТЕХНОРУФ Н30</t>
  </si>
  <si>
    <t>Устройство плоских однослойных кровель из ПВХ мембран (со сваркой полотен) с укладкой разделительного слоя по утеплителю, несущее основание из: металлического листа</t>
  </si>
  <si>
    <t>Устройство мелких покрытий (брандмауэры, парапеты, свесы и т.п.) из листовой оцинкованной стали</t>
  </si>
  <si>
    <t>Устройство покрытий: из готовых ковров насухо на комнату</t>
  </si>
  <si>
    <t>Искусственный газон Vidage84 высота 40 мм</t>
  </si>
  <si>
    <t>Дверь</t>
  </si>
  <si>
    <t>Установка металлических дверных блоков в готовые проемы</t>
  </si>
  <si>
    <t>Двери 950х2000 мм ДАН Г Оп Бпр Р 950x2000, Профиль -Schuco, цвет RAL1011 цвет наружного покрытия идентично цвету керамогранита навесной фасадной системы Производитель - Алюмакс петли - Сатурн 0611 (двойные) -2шт замок - Kale - 1шт, ручка - PДР 400 мм</t>
  </si>
  <si>
    <t>шт.</t>
  </si>
  <si>
    <t>Раздел 2. АР_Здание склада</t>
  </si>
  <si>
    <t>Кровельные работы</t>
  </si>
  <si>
    <t>Стены</t>
  </si>
  <si>
    <t>Прибор, устанавливаемый на резьбовых соединениях, масса: до 1,5 кг</t>
  </si>
  <si>
    <t>Подводка гибкая армированная резиновая: 500 мм</t>
  </si>
  <si>
    <t>Подводка гибкая армированная резиновая: 1000 мм</t>
  </si>
  <si>
    <t>Оросители, насадки установок водяного и пенного пожаротушения дренчерные, номинальный диаметр до 16 мм</t>
  </si>
  <si>
    <t>Ороситель TY3551 RFII скрытый TYCO</t>
  </si>
  <si>
    <t xml:space="preserve">Раздел 3. АУПТ_Ресторан Азурр </t>
  </si>
  <si>
    <t>Система водоснабжения</t>
  </si>
  <si>
    <t>Прокладка трубопроводов водоснабжения из стальных водогазопроводных оцинкованных труб диаметром: 32 мм</t>
  </si>
  <si>
    <t>Врезка в действующие внутренние сети трубопроводов отопления и водоснабжения диаметром: 32 мм</t>
  </si>
  <si>
    <t>Изоляция изделиями из вспененного каучука, вспененного полиэтилена трубопроводов наружным диметром до 160 мм трубками</t>
  </si>
  <si>
    <t>Изоляционный материал толщиной 9мм09х035«K-flex ST»</t>
  </si>
  <si>
    <t>Водомерный узел системы ХВС</t>
  </si>
  <si>
    <t>Установка счетчиков (водомеров) диаметром: до 40 мм</t>
  </si>
  <si>
    <t>Счетчик холодной воды с импульсным выходом Дн=25ммWRC-25</t>
  </si>
  <si>
    <t>Муфта стальная G=1" ВВ</t>
  </si>
  <si>
    <t>Кран шаровый полнопроходный серии G=1/2" ВВ«Valtec»</t>
  </si>
  <si>
    <t>Установка манометров: с трехходовым краном</t>
  </si>
  <si>
    <t>Кран трехходовой для манометраMV25 - 015</t>
  </si>
  <si>
    <t>Манометр общего назначения ОБМ-100</t>
  </si>
  <si>
    <t>Тройник переходной резьбовой G=1"x 1/2"x1" ВВВ</t>
  </si>
  <si>
    <t>Муфта переходная G=1" х 1 1/4" ВВ</t>
  </si>
  <si>
    <t>Ниппель G=1 1/4" НН</t>
  </si>
  <si>
    <t>Установка фильтров диаметром: 25 мм</t>
  </si>
  <si>
    <t>Фильтр магнитый муфтовый косой G=1 1/4" ВВ</t>
  </si>
  <si>
    <t>Кран шаровый полнопроходный серии G=1 1/4" ВН</t>
  </si>
  <si>
    <t>Кран шаровый полнопроходный серии G=1 1/4" ВВ</t>
  </si>
  <si>
    <t>компл.</t>
  </si>
  <si>
    <t>Водомерный узел системы ГВС</t>
  </si>
  <si>
    <t>Распределительные коллекторы</t>
  </si>
  <si>
    <t>Прокладка трубопроводов водоснабжения из стальных водогазопроводных оцинкованных труб диаметром: 25 мм</t>
  </si>
  <si>
    <t>Коллектор с отсечными кранами на 3 выходаVTc.580.N«Valtec»</t>
  </si>
  <si>
    <t>Заглушка латунная G=1" НР</t>
  </si>
  <si>
    <t>Ниппель G=1" НР</t>
  </si>
  <si>
    <t>Сгон стальной с резьбой G=1"</t>
  </si>
  <si>
    <t>Фитинг аксиальный надвижной ½ с накидной гайкой</t>
  </si>
  <si>
    <t>Гильза аксиальная Д=15мм</t>
  </si>
  <si>
    <t>Сети до оборудования</t>
  </si>
  <si>
    <t>Прокладка трубопроводов водоснабжения из напорных полиэтиленовых труб наружным диаметром: 20 мм</t>
  </si>
  <si>
    <t>Труба PE-Xa с антидиффузионным слоем EVOH SDR 7.4 16х2,2мм«Pro Aqva»</t>
  </si>
  <si>
    <t>Труба защитная гофрированная для труб 16 мм (красная) PECP2516B «Pro Aqva»</t>
  </si>
  <si>
    <t>Фитинг аксиальный надвижной 3/4 с накидной гайкой</t>
  </si>
  <si>
    <t>Кран шаровый полнопроходный серии G=1/2" Нр«Valtec»</t>
  </si>
  <si>
    <t>Канализация</t>
  </si>
  <si>
    <t>Прокладка внутренних трубопроводов канализации из полипропиленовых труб диаметром: 50 мм</t>
  </si>
  <si>
    <t>Труба канализационная ППР для внутренней канализации Д=50мм</t>
  </si>
  <si>
    <t>Прокладка внутренних трубопроводов канализации из полипропиленовых труб диаметром: 110 мм</t>
  </si>
  <si>
    <t>Труба канализационная ППР для внутренней канализации Д=110мм</t>
  </si>
  <si>
    <t>Муфта противопожарная Д=110мм</t>
  </si>
  <si>
    <t>Хомут сантехнический 102-112мм с резиновым уплотнителем</t>
  </si>
  <si>
    <t>Хомут сантехнический 48-52мм с резиновым уплотнителем</t>
  </si>
  <si>
    <t>Переход 110/50мм</t>
  </si>
  <si>
    <t>Тройник канализационный равнопроходный прямой Д=50мм</t>
  </si>
  <si>
    <t>Тройник косой 110/50/110мм</t>
  </si>
  <si>
    <t>Тройник канализационный равнопроходный косой Д=50мм</t>
  </si>
  <si>
    <t>Отвод 45 град. Д=50мм</t>
  </si>
  <si>
    <t>Ревизия канализационная Д=50мм</t>
  </si>
  <si>
    <t>Крестовина двухплоскостная Д=110мм</t>
  </si>
  <si>
    <t>Раздел 4. ВК_Ресторан Азурр</t>
  </si>
  <si>
    <t>Раздел 5. КР_Здание склада</t>
  </si>
  <si>
    <t>Монтаж колонн одноэтажных и многоэтажных зданий и крановых эстакад высотой: до 25 м цельного сечения массой до 1,0 т</t>
  </si>
  <si>
    <t>Прочие индивидуальные сварные конструкции, масса сборочной единицы: до 0,1 т</t>
  </si>
  <si>
    <t>Монтаж балок, ригелей перекрытия, покрытия и под установку оборудования многоэтажных зданий при высоте здания: до 25 м</t>
  </si>
  <si>
    <t>Монтаж опорных стоек для пролетов: до 24 м</t>
  </si>
  <si>
    <t>Монтаж кровельного покрытия: из профилированного листа при высоте здания до 25 м</t>
  </si>
  <si>
    <t>Саморезы JP81- 4,8х19</t>
  </si>
  <si>
    <t>Профнастил оцинкованный: Н60-845-0,7</t>
  </si>
  <si>
    <t>Установка анкеров в отверстия глубиной 100 мм с применением смесей серии MASTERFLOW, диаметр анкера: 12 мм</t>
  </si>
  <si>
    <t>Анкер-шпилька Hilti HST М12х215/120 для использования в бетоне</t>
  </si>
  <si>
    <t>Материал полиуретановый однокомпонентный CONIPUR TC 458</t>
  </si>
  <si>
    <t>Окраска металлических огрунтованных поверхностей: эмалью ПФ-115</t>
  </si>
  <si>
    <t>Мандарин</t>
  </si>
  <si>
    <t>Колонны со связями</t>
  </si>
  <si>
    <t>Монтаж стропильных и подстропильных ферм на высоте до 25 м пролетом: до 24 м массой до 3,0 т</t>
  </si>
  <si>
    <t>Монтаж прогонов при шаге ферм до 12 м при высоте здания: до 25 м</t>
  </si>
  <si>
    <t>Монтаж вертикальных связей в виде ферм для пролетов: до 24 м при высоте здания до 25 м</t>
  </si>
  <si>
    <t>Азурр</t>
  </si>
  <si>
    <t>Фундамент</t>
  </si>
  <si>
    <t>Устройство фундамента монолитный Фм1</t>
  </si>
  <si>
    <t>д.10 A500 ГОСТ Р 52544-2006 L=350</t>
  </si>
  <si>
    <t>Сетка легкая 4С д.6А500-100 48*48 40\40,</t>
  </si>
  <si>
    <t xml:space="preserve">Бетон B20 F100 W6 </t>
  </si>
  <si>
    <t>Бетон B7.5 (бетонная подготовка)</t>
  </si>
  <si>
    <t>Сетка легкая 4С д.10А500-200 46*46 30\30,</t>
  </si>
  <si>
    <t>В5</t>
  </si>
  <si>
    <t>Раздел 6. КР_Терраса</t>
  </si>
  <si>
    <t>Раздел 7. СC_Медиа Ресторан Азурр</t>
  </si>
  <si>
    <t>Медиа</t>
  </si>
  <si>
    <t>Прибор или аппарат</t>
  </si>
  <si>
    <t>Корпусная двухполосная акустическая система AUDAC ATEO6</t>
  </si>
  <si>
    <t>Корпусная двухполосная акустическая система AUDAC ATEO4MK2</t>
  </si>
  <si>
    <t>Блок управления открытого исполнения высотой и шириной до 1000х800 мм, устанавливаемый: на стене</t>
  </si>
  <si>
    <t>Настенная панель всё-в-одном для матрицы MTX AUDAC MWX65</t>
  </si>
  <si>
    <t>Встраиваемая монтажная коробка для пустотелых стен WB50/FG</t>
  </si>
  <si>
    <t>Пульт регулирования, количество ручек: до 24</t>
  </si>
  <si>
    <t>Активная портативнаяакустическая система Electro-Voice EVOLVE30M</t>
  </si>
  <si>
    <t>Аналоговая четырехзонная стереофоническая матричная система AUDAC MTX48</t>
  </si>
  <si>
    <t>Четырехканальный трансляционный усилитель с DSP AUDAC PMQ480</t>
  </si>
  <si>
    <t>Микшерный пульт Allen&amp;Heath ZED12FX</t>
  </si>
  <si>
    <t>DMX-интерфейс, SUNLITE - EC</t>
  </si>
  <si>
    <t>Многоцелевая беспроводная система для певцов и ведущих Sennheiser EW 100 G4-835-S-А1</t>
  </si>
  <si>
    <t>Голова вращения (WASH), LED INVOLIGHT LEDMH368ZW</t>
  </si>
  <si>
    <t>Прожектор, отдельно устанавливаемый: на кронштейне, установленном на опоре, с лампой мощностью 500 Вт</t>
  </si>
  <si>
    <t>Светодиодный прожектор INVOLIGHT LEDSPOT124</t>
  </si>
  <si>
    <t>Разъем XLR 3Р PROEL XLR3MV</t>
  </si>
  <si>
    <t>Блоки с тремя выключателями и одной штепсельной розеткой утопленного типа при скрытой проводке</t>
  </si>
  <si>
    <t>Удлинитель Brennenstuhl Premium-Line 4 розетки</t>
  </si>
  <si>
    <t>Удлинитель Brennenstuhl Premium-Line 6 розеток</t>
  </si>
  <si>
    <t>Кабель трех-пятижильный сечением жилы до 16 мм2 с креплением накладными скобами, полосками с установкой ответвительных коробок</t>
  </si>
  <si>
    <t>Эластичный круглый акустический кабель Tasker C275 L.S.Z.H.</t>
  </si>
  <si>
    <t>Кабель парной скрутки ParLan U/UTP Cat5e ZH нг(А)-HF 4х2х0.52</t>
  </si>
  <si>
    <t>Инсталляционный цифровой симметричный кабель Tasker C800</t>
  </si>
  <si>
    <t>Микрофонный кабель Tasker C114-BLACK</t>
  </si>
  <si>
    <t>Аудио кабели сигнальные соединительные Mogami MICSTA0500BL 5 m</t>
  </si>
  <si>
    <t>Раздел 8. СC_СБД Ресторан Азурр</t>
  </si>
  <si>
    <t>Кабель волоконно-оптический многомодовый NKL-F-004M4I-00C-MG-F001</t>
  </si>
  <si>
    <t>Кабель питания ВВГ-П нг(А)-LS 3х1,5 ок(N, PE)-0,66 ГОСТ</t>
  </si>
  <si>
    <t>Кабель парной скрутки "Витая пара" SFTP-4P-Cat.6-SOLID-LSZH (7470c)</t>
  </si>
  <si>
    <t>Съемные и выдвижные блоки (модули, ячейки, ТЭЗ), масса: до 5 кг</t>
  </si>
  <si>
    <t>Сетевой контрллер TP-Link TL-SG3428XMP</t>
  </si>
  <si>
    <t>Коммутатор с функцией питания TP-Link TL-SG3210XHP-M2</t>
  </si>
  <si>
    <t>Устройства промежуточные на количество лучей: 10</t>
  </si>
  <si>
    <t>Точка доступа WiFi Keenetic Voyager Pro</t>
  </si>
  <si>
    <t>VPN-маршрутизатор TP-Link ER8411</t>
  </si>
  <si>
    <t>Устройство оптико-(фото)электрическое,: блок питания и контроля</t>
  </si>
  <si>
    <t>Источник бесперебойного питания INFORPRO1000I Info R Pro 1000 ВА</t>
  </si>
  <si>
    <t>Переключатель: утопленного типа при скрытой проводке</t>
  </si>
  <si>
    <t>Внешний переключатель байпаса для ИБП ДКС MBSSMLR</t>
  </si>
  <si>
    <t>Блок розеток 19" R-32-5C19-A-440-K</t>
  </si>
  <si>
    <t>Патч-панель SUPRLAN 24хRJ-45, FTP, Cat.5e, 1U</t>
  </si>
  <si>
    <t>Стойка, полустойка, каркас стойки или шкаф, масса: до 100 кг</t>
  </si>
  <si>
    <t>Шкаф напольный 19-дюймовый, 18U ТН-18U-0610-СР-М (05-0139)</t>
  </si>
  <si>
    <t>Модуль вентиляторный 4-325-Т (05-0442)</t>
  </si>
  <si>
    <t>Скобы: анодированные однолапковые для крепления кабелей, проводов, труб к различным основаниям, марка СМО 16-17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</si>
  <si>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</si>
  <si>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Кабель (витая пара) UTP 1x2x0,52 категория 5е</t>
  </si>
  <si>
    <t>Кабель силовой с медными жилами с поливинилхлоридной изоляцией и оболочкой, не распространяющий горение марки: ВВГнг, напряжением 0,66 кВ, с числом жил - 3 и сечением 1,5 мм2</t>
  </si>
  <si>
    <t>Smart коммутатор ZYXEL GS190048HPV2-EU0101F</t>
  </si>
  <si>
    <t>Камеры видеонаблюдения: на кронштейне</t>
  </si>
  <si>
    <t>Профессиональная видеокамера IP цилиндрическая Dahua DH-IPC-HFW5441EP-ZE</t>
  </si>
  <si>
    <t>Приборы приемно-контрольные сигнальные, концентратор: блок базовый на 10 лучей</t>
  </si>
  <si>
    <t>Контроллер СКУД сетевой Sigur E510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</si>
  <si>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концов: до 2</t>
  </si>
  <si>
    <t>Считыватель бесконтактный для proxi-карт и брелоков Прокс PROX-13</t>
  </si>
  <si>
    <t>Замок электромагнитный Hikvision DS-K4H250S</t>
  </si>
  <si>
    <t>Источник электропитания резервированный 12В СКАТ-1200 Li-ion (СКАТ ИБП-12/4-9,6/Li)</t>
  </si>
  <si>
    <t>Источник бесперебойного питания 220В SKAT UPS 2000 RACK+4х9Ah</t>
  </si>
  <si>
    <t>Раздел 9. СОТ_Ресторан Азурр</t>
  </si>
  <si>
    <t>Раздел 10. ЭМ_Ресторан Азурр</t>
  </si>
  <si>
    <t>Щит ВРУ</t>
  </si>
  <si>
    <t>Блок управления шкафного исполнения или распределительный пункт (шкаф), устанавливаемый: на стене, высота и ширина до 600х600 мм</t>
  </si>
  <si>
    <t>Шкаф сборно-разборный, ШСР 2000x800x400, IP54 МС.21.54.08 ASD-Electric</t>
  </si>
  <si>
    <t>Крыша, ШСР 800х400, IP54 МС. 00.15.06 ASD-Electric</t>
  </si>
  <si>
    <t>Боковая панель, ШСР 2000x400, IP5А МС. 00.01.08 ASD-Electric</t>
  </si>
  <si>
    <t>Дно, ШСР 800x400, IP54 МС.00.16.04 ASD-Electric</t>
  </si>
  <si>
    <t>Горизонтальная рейка МС.00.06.02 ASD-Electric</t>
  </si>
  <si>
    <t>Уголок перфорированный, УПЦ 32x32, 1900мм МС. 00.04.05 ASD-Electric</t>
  </si>
  <si>
    <t>Монтажная панель, МПц 15/200х 720 оцинк. МС.00.13.25 ASD-Electric</t>
  </si>
  <si>
    <t>Автомат одно-, двух-, трехполюсный, устанавливаемый на конструкции: на стене или колонне, на ток до 400 А</t>
  </si>
  <si>
    <t>Автоматический выключатель ВА88-37 400А 3р МР211 ИЭК</t>
  </si>
  <si>
    <t>Установка виброизолятора: номер 38</t>
  </si>
  <si>
    <t>Изолятор ступенчатый ИС4-25 ИЭК</t>
  </si>
  <si>
    <t>Шинопровод закрытый распредилительный переменного тока на ток до 630 А на: конструкциях по стенам</t>
  </si>
  <si>
    <t>Шина медная ШМТ 5x25</t>
  </si>
  <si>
    <t>Автомат одно-, двух-, трехполюсный, устанавливаемый на конструкции: на стене или колонне, на ток до 250 А</t>
  </si>
  <si>
    <t>Автоматический выключатель ВА88-35250А 3р ИЭК</t>
  </si>
  <si>
    <t>Автоматический выключатель ВА88-33 160А 3р ИЗК</t>
  </si>
  <si>
    <t>Автоматический выключатель В А88-32 125А 3р ИЭК</t>
  </si>
  <si>
    <t>Автомат одно-, двух-, трехполюсный, устанавливаемый на конструкции: на стене или колонне, на ток до 100 А</t>
  </si>
  <si>
    <t>Автоматический выключатель ВА88-32 100А 3р ИЗК</t>
  </si>
  <si>
    <t>Автоматический выключатель В А88-32 80А 3р ИЭК</t>
  </si>
  <si>
    <t>Автоматический выключатель ВА88-32 63А 3р ИЗК</t>
  </si>
  <si>
    <t>Автоматический выключатель ВА88-32 50А 3р ИЭК</t>
  </si>
  <si>
    <t>м.</t>
  </si>
  <si>
    <t>Щит силовой ЩС 1.1</t>
  </si>
  <si>
    <t>Щит металлический ЩМП-4 (800x650x250) IP54 ИЭК</t>
  </si>
  <si>
    <t>Автоматический Выключатель В А88-32 80А 3р ИЭК</t>
  </si>
  <si>
    <t>Автоматический Выключатель дифференциального тока АВДТ32 С16/30мА 2р ИЭК</t>
  </si>
  <si>
    <t>Автоматический Выключатель дифференциального тока АВДТ34 С 16/30мА 4р ИЭК</t>
  </si>
  <si>
    <t>Автоматический Выключатель дифференциального тока АВДТ54 С25/30мА 4р ИЭК</t>
  </si>
  <si>
    <t>Din-рейка ИЭК</t>
  </si>
  <si>
    <t>Система сборных шин ШНК 4x15 (100А) ИЭК</t>
  </si>
  <si>
    <t>Шина Ре ШНИ 8-12-12 КС Ж ИЭК</t>
  </si>
  <si>
    <t>Шина N ШНИ 8-12-12 КС С ИЭК</t>
  </si>
  <si>
    <t>Ограничитель на Din-рейку ИЭК</t>
  </si>
  <si>
    <t>ЩС 1.2</t>
  </si>
  <si>
    <t>Щит металлический ЩМП-3 (650x500x250) IP54 ИЭК</t>
  </si>
  <si>
    <t>Автоматический Выключатель ВА88-32 40А 3р ИЭК</t>
  </si>
  <si>
    <t>Автоматический выключатель дифференциального тока АВДТ32 С16/30мА 2р ИЭК</t>
  </si>
  <si>
    <t>Автоматический выключатель дифференциального тока АВДТ54 С 16/30мА 4р ИЭК</t>
  </si>
  <si>
    <t>ЩС 1.3</t>
  </si>
  <si>
    <t>ЩС 1.4</t>
  </si>
  <si>
    <t>Щит металлический ЩМП-7 (1400x650x285) IP54 ИЭК</t>
  </si>
  <si>
    <t>Автоматический Выключатель В А88-32 125А 3р ИЭК</t>
  </si>
  <si>
    <t>Автоматический выключатель дифференциального тока АВДТ34 С 16/30мА 4р ИЭК</t>
  </si>
  <si>
    <t>Автоматический выключатель дифференциального тока АВДТ34 С25/30мА 4р ИЭК</t>
  </si>
  <si>
    <t>Шина медная ШМТ 5x20</t>
  </si>
  <si>
    <t>Изолятор ступенчатый ИС4-20 ИЭК</t>
  </si>
  <si>
    <t>Изолятор ступенчатый ИС2-25 ИЭК</t>
  </si>
  <si>
    <t>ЩС 1.5</t>
  </si>
  <si>
    <t>Щит металлический ЩМП-5 (1000x650x300) IP54 ИЭК</t>
  </si>
  <si>
    <t>Автоматический выключатель ВА88-32 100А 3р ИЭК</t>
  </si>
  <si>
    <t>Автоматический выключатель дифференциального тока АВДТ32 С25/30мА 2р ИЭК</t>
  </si>
  <si>
    <t>ЩС 1.6</t>
  </si>
  <si>
    <t>Автоматический выключатель ВА88-33 160А 3р ИЭК</t>
  </si>
  <si>
    <t>Автоматический выключатель дифференциального тока АВДТ34 С32/30мА ИЭК</t>
  </si>
  <si>
    <t>Автоматический выключатель дифференциального тока АВДТ34 С40/30мА ИЭК</t>
  </si>
  <si>
    <t>Автоматический выключатель дифференциального тока АВДТ34 С25/30мА ИЭК</t>
  </si>
  <si>
    <t>Шина медная ШМТ 5x20 ИЭК</t>
  </si>
  <si>
    <t>Кабель</t>
  </si>
  <si>
    <t>Пр+B125:B149окладка труб гофрированных ПВХ для защиты проводов и кабелей</t>
  </si>
  <si>
    <t>Трубы гибкие гофрированные легкие из самозатухающего ПВХ (IP55) серии FL, диаметром: 40 мм</t>
  </si>
  <si>
    <t>Трубы гибкие гофрированные легкие из самозатухающего ПВХ (IP55) серии FL, диаметром: 32 мм</t>
  </si>
  <si>
    <t>Трубы гибкие гофрированные легкие из самозатухающего ПВХ (IP55) серии FL, диаметром: 25 мм</t>
  </si>
  <si>
    <t>Трубы гибкие гофрированные легкие из самозатухающего ПВХ (IP55) серии FL, диаметром: 20 мм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</si>
  <si>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</si>
  <si>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>Провод в лотках, сечением: до 185 мм2</t>
  </si>
  <si>
    <t>Кабель силовой, 1кВ ППГнг(А)-НР (5x70)</t>
  </si>
  <si>
    <t>Кабель силовой, 1кВ ППГнг(А)-НЕ (5x35)</t>
  </si>
  <si>
    <t>Кабель силовой, 1кВ ППГнг(A)-HF (5x25)</t>
  </si>
  <si>
    <t>Кабель силовой, 1кВ ППГнг(A)-HF (5x16)</t>
  </si>
  <si>
    <t>Кабель силовой, 1кВ ППГнг(A)-HF (5x10)</t>
  </si>
  <si>
    <t>Кабель силовой, 1кВ ППГнг(А)-НЕ (5x6)</t>
  </si>
  <si>
    <t>Кабель силовой, 1кВ ППГнг(A)-HF (5x4)</t>
  </si>
  <si>
    <t>Кабель силовой, 1кВ ППГнг(A)-HF (5x2,5)</t>
  </si>
  <si>
    <t>Кабель силовой, 1кВ ППГнг(A)-HF (3x2,5)</t>
  </si>
  <si>
    <t>Кабель силовой, 1кВ ППГнг(A)-HF (3x4)</t>
  </si>
  <si>
    <t>Кабель силовой, 1кВ ППГнг(A)-FRHF (5x4)</t>
  </si>
  <si>
    <t>Кабель силовой, 1кВ ППГнг(A)-FRHF (5x10)</t>
  </si>
  <si>
    <t>Провод монтажный, желто-зеленый, 1кВ ПуГВнг(A)-LS (1x6)</t>
  </si>
  <si>
    <t>Лоток металлический штампованный по установленным конструкциям, ширина лотка: до 400 мм</t>
  </si>
  <si>
    <t>Профиль перфорированный монтажный длиной 2 м</t>
  </si>
  <si>
    <t>Лоток перфорированный 300x50</t>
  </si>
  <si>
    <t>Профиль 21x41, 500мм</t>
  </si>
  <si>
    <t>Розетки, вилки</t>
  </si>
  <si>
    <t>Розетка штепсельная: утопленного типа при скрытой проводке</t>
  </si>
  <si>
    <t>Розетка скрытого монтажа, 16А с заземляющим контактом</t>
  </si>
  <si>
    <t>Вилка переносная ССИ-015 3P+PE+N 16А 380-415ВIP44 IEK</t>
  </si>
  <si>
    <t>Вилка переносная ССИ-025 3P+PE+N 32А 380-415ВIP44 IEK</t>
  </si>
  <si>
    <t>Вилка переносная ССИ-023 2Р+РЕ32А 200-250ВIPU IEK</t>
  </si>
  <si>
    <t>щит ЩГП</t>
  </si>
  <si>
    <t>Автоматический Выключатель ВА47-29 С40А 3р ИЭК</t>
  </si>
  <si>
    <t>Автомат одно-, двух-, трехполюсный, устанавливаемый на конструкции: на стене или колонне, на ток до 25 А</t>
  </si>
  <si>
    <t>Автоматический Выключатель ВА47-29 С25А 3р ИЭК</t>
  </si>
  <si>
    <t>Автоматический Выключатель ВА 4 7-29 С16А 1р ИЭК</t>
  </si>
  <si>
    <t>Автоматический Выключатель ВА47-29 С10А 3р ИЭК</t>
  </si>
  <si>
    <t>Система сборных шин ШНК 4x11 ИЭК</t>
  </si>
  <si>
    <t>Шина Ре ШНИ 8x12 10 КС С ИЭК</t>
  </si>
  <si>
    <t>Раздел 11. ЭО_Ресторан Азурр</t>
  </si>
  <si>
    <t>Щит  распределительный  металлический  навесной  24  модулей  IP54</t>
  </si>
  <si>
    <t>ЩРн  TITAN  3</t>
  </si>
  <si>
    <t>MKM11-N-24-54-Z</t>
  </si>
  <si>
    <t>IEK</t>
  </si>
  <si>
    <t>Выключатель  автоматический  модульный  трехполюсный  16А  C  6кА  380В</t>
  </si>
  <si>
    <t>ВА47-60М</t>
  </si>
  <si>
    <t>MVA31-3-016-C</t>
  </si>
  <si>
    <t>Контактор  модульный  четырехполюсный  25А  380В  4НЗ</t>
  </si>
  <si>
    <t>MK-103</t>
  </si>
  <si>
    <t>18070DEK</t>
  </si>
  <si>
    <t>Выключатель  автоматический  модульный  однополюсный  10А  С  6кА  220В</t>
  </si>
  <si>
    <t>MVA31-1-010-C</t>
  </si>
  <si>
    <t>Шина  нулевая  в  корпусе  для  установки  на  DIN-рейку,  2х15  групп</t>
  </si>
  <si>
    <t>Navigator  Group</t>
  </si>
  <si>
    <t>Наименования  и  технические  характеристики</t>
  </si>
  <si>
    <t>Тип,  марка.</t>
  </si>
  <si>
    <t>Код оборудования, изделия</t>
  </si>
  <si>
    <t>Завод- изготовитель</t>
  </si>
  <si>
    <t>Единица измерения</t>
  </si>
  <si>
    <t>Количество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</si>
  <si>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</si>
  <si>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</si>
  <si>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</si>
  <si>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</si>
  <si>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</si>
  <si>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</si>
  <si>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</si>
  <si>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</si>
  <si>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</si>
  <si>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</si>
  <si>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</si>
  <si>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</si>
  <si>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</si>
  <si>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</si>
  <si>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</si>
  <si>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</si>
  <si>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</si>
  <si>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</si>
  <si>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</si>
  <si>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</si>
  <si>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</si>
  <si>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</si>
  <si>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</si>
  <si>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</si>
  <si>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</si>
  <si>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</si>
  <si>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</si>
  <si>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</si>
  <si>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</si>
  <si>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</si>
  <si>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</si>
  <si>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</si>
  <si>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</si>
  <si>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</si>
  <si>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</si>
  <si>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</si>
  <si>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</si>
  <si>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</si>
  <si>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</si>
  <si>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</si>
  <si>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</si>
  <si>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</si>
  <si>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</si>
  <si>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</si>
  <si>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</si>
  <si>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</si>
  <si>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</si>
  <si>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</si>
  <si>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</si>
  <si>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</si>
  <si>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</si>
  <si>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</si>
  <si>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</si>
  <si>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</si>
  <si>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</si>
  <si>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</si>
  <si>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</si>
  <si>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</si>
  <si>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</si>
  <si>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</si>
  <si>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</si>
  <si>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</si>
  <si>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</si>
  <si>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</si>
  <si>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</si>
  <si>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</si>
  <si>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</si>
  <si>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</si>
  <si>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</si>
  <si>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</si>
  <si>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</si>
  <si>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</si>
  <si>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</si>
  <si>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</si>
  <si>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</si>
  <si>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</si>
  <si>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</si>
  <si>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</si>
  <si>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</si>
  <si>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</si>
  <si>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</si>
  <si>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</si>
  <si>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</si>
  <si>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</si>
  <si>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</si>
  <si>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</si>
  <si>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</si>
  <si>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</si>
  <si>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</si>
  <si>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</si>
  <si>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</si>
  <si>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</si>
  <si>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</si>
  <si>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</si>
  <si>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</si>
  <si>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</si>
  <si>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</si>
  <si>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</si>
  <si>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</si>
  <si>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</si>
  <si>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</si>
  <si>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</si>
  <si>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</si>
  <si>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</si>
  <si>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</si>
  <si>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</si>
  <si>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</si>
  <si>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</si>
  <si>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</si>
  <si>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</si>
  <si>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</si>
  <si>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</si>
  <si>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</si>
  <si>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</si>
  <si>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</si>
  <si>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</si>
  <si>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</si>
  <si>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</si>
  <si>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</si>
  <si>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</si>
  <si>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</si>
  <si>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</si>
  <si>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</si>
  <si>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</si>
  <si>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</si>
  <si>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</si>
  <si>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</si>
  <si>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</si>
  <si>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</si>
  <si>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</si>
  <si>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</si>
  <si>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</si>
  <si>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</si>
  <si>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</si>
  <si>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</si>
  <si>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</si>
  <si>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</si>
  <si>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</si>
  <si>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</si>
  <si>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</si>
  <si>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</si>
  <si>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</si>
  <si>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</si>
  <si>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</si>
  <si>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</si>
  <si>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</si>
  <si>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</si>
  <si>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</si>
  <si>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</si>
  <si>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</si>
  <si>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</si>
  <si>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</si>
  <si>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</si>
  <si>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</si>
  <si>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</si>
  <si>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</si>
  <si>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</si>
  <si>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</si>
  <si>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</si>
  <si>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</si>
  <si>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</si>
  <si>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</si>
  <si>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</si>
  <si>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</si>
  <si>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</si>
  <si>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</si>
  <si>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</si>
  <si>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</si>
  <si>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</si>
  <si>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</si>
  <si>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</si>
  <si>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</si>
  <si>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</si>
  <si>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</si>
  <si>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</si>
  <si>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</si>
  <si>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</si>
  <si>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</si>
  <si>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</si>
  <si>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</si>
  <si>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</si>
  <si>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</si>
  <si>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</si>
  <si>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</si>
  <si>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</si>
  <si>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</si>
  <si>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</si>
  <si>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</si>
  <si>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</si>
  <si>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</si>
  <si>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</si>
  <si>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</si>
  <si>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</si>
  <si>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</si>
  <si>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</si>
  <si>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</si>
  <si>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</si>
  <si>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</si>
  <si>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</si>
  <si>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</si>
  <si>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</si>
  <si>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</si>
  <si>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</si>
  <si>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</si>
  <si>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</si>
  <si>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</si>
  <si>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</si>
  <si>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</si>
  <si>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</si>
  <si>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</si>
  <si>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</si>
  <si>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</si>
  <si>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</si>
  <si>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</si>
  <si>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</si>
  <si>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</si>
  <si>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</si>
  <si>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</si>
  <si>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</si>
  <si>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</si>
  <si>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</si>
  <si>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</si>
  <si>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</si>
  <si>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</si>
  <si>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</si>
  <si>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</si>
  <si>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</si>
  <si>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</si>
  <si>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</si>
  <si>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</si>
  <si>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</si>
  <si>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</si>
  <si>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</si>
  <si>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</si>
  <si>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</si>
  <si>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</si>
  <si>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</si>
  <si>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</si>
  <si>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</si>
  <si>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</si>
  <si>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</si>
  <si>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</si>
  <si>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</si>
  <si>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</si>
  <si>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</si>
  <si>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</si>
  <si>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</si>
  <si>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</si>
  <si>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</si>
  <si>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</si>
  <si>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</si>
  <si>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</si>
  <si>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</si>
  <si>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</si>
  <si>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</si>
  <si>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</si>
  <si>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</si>
  <si>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</si>
  <si>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</si>
  <si>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</si>
  <si>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</si>
  <si>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</si>
  <si>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</si>
  <si>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</si>
  <si>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</si>
  <si>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</si>
  <si>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</si>
  <si>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</si>
  <si>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</si>
  <si>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</si>
  <si>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</si>
  <si>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</si>
  <si>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</si>
  <si>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</si>
  <si>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</si>
  <si>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</si>
  <si>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</si>
  <si>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</si>
  <si>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</si>
  <si>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</si>
  <si>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</si>
  <si>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</si>
  <si>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</si>
  <si>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</si>
  <si>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</si>
  <si>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</si>
  <si>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</si>
  <si>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</si>
  <si>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</si>
  <si>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</si>
  <si>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</si>
  <si>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</si>
  <si>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</si>
  <si>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</si>
  <si>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</si>
  <si>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</si>
  <si>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</si>
  <si>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</si>
  <si>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</si>
  <si>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</si>
  <si>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</si>
  <si>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</si>
  <si>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</si>
  <si>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</si>
  <si>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</si>
  <si>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</si>
  <si>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</si>
  <si>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</si>
  <si>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</si>
  <si>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1.1.  Щитовое  оборудование  (ЩАО). Монтаж и материалы</t>
  </si>
  <si>
    <t>1.2.  Щитовое  оборудование  (ЩО) Монтаж и материалы</t>
  </si>
  <si>
    <t>1.3.  Щитовое  оборудование  (РШ) Монтаж и материалы</t>
  </si>
  <si>
    <t>2.  Изделия  и  материалы. Монтаж и материалы</t>
  </si>
  <si>
    <t>3.  Техническое  электроосвещение. Монтаж и материалы</t>
  </si>
  <si>
    <t>4.  Кабельно-проводниковая  продукцияе. Монтаж и материалы</t>
  </si>
  <si>
    <t>1.4.  Щитовое  оборудование  (ЩО1). Монтаж и материалы</t>
  </si>
  <si>
    <t>Раздел 12. ОВ_Ресторан Азурр</t>
  </si>
  <si>
    <t>РЭД -КСД-ЛУК-СМ-ПФ-40 с ШМП с Ру"</t>
  </si>
  <si>
    <t>РЭД -КСД-ЛУК-СМ-ПФ-45 с ШМП с Ру"</t>
  </si>
  <si>
    <t>Установка клапанов воздушных КВР с ручным приводом: диаметром до 250 мм</t>
  </si>
  <si>
    <t>Клапан КВК Ф250 КВК-250 «Арктика»</t>
  </si>
  <si>
    <t>Прокладка воздуховодов из листовой, оцинкованной стали и алюминия класса Н (нормальные) толщиной: 0,7 мм, периметром от 1100 до 1600 мм</t>
  </si>
  <si>
    <t>Воздуховоды из листовой стали толщиной: 0,7 мм, периметром от 1100 до 1600 мм</t>
  </si>
  <si>
    <t>Изделия фасонные для воздуховодов из оцинкованной стали с шиной и уголками толщиной: 0,7 мм, периметром 1000 мм</t>
  </si>
  <si>
    <t>Прокладка воздуховодов из листовой, оцинкованной стали и алюминия класса Н (нормальные) толщиной: 0,7 мм, периметром до 2400 мм</t>
  </si>
  <si>
    <t>Воздуховоды из листовой стали толщиной: 0,7 мм, периметром от 1700 до 4000 мм</t>
  </si>
  <si>
    <t>Прокладка воздуховодов из листовой, оцинкованной стали и алюминия класса Н (нормальные) толщиной: 0,7 мм, периметром до 1000 мм</t>
  </si>
  <si>
    <t>Воздуховоды из листовой стали толщиной: 0,7 мм, периметром 1000 мм</t>
  </si>
  <si>
    <t>Прокладка переходов  из листовой, оцинкованной стали и алюминия класса Н (нормальные) толщиной: 0,7 мм, периметром от 1100 до 1600 мм</t>
  </si>
  <si>
    <t>Переходы  из листовой стали толщиной: 0,7 мм, периметром от 1100 до 1600 мм</t>
  </si>
  <si>
    <t>Прокладка воздуховодов из листовой, оцинкованной стали и алюминия класса Н (нормальные) толщиной: 0,6 мм, диаметром до 250 мм</t>
  </si>
  <si>
    <t>Воздуховоды из листовой стали толщиной: 0,6 мм, диаметром до 250 мм</t>
  </si>
  <si>
    <t>Установка тройников   из листовой, оцинкованной стали и алюминия класса Н (нормальные) толщиной: 0,7 мм, периметром от 1100 до 1600 мм</t>
  </si>
  <si>
    <t>Тройники  из листовой стали толщиной: 0,7 мм,</t>
  </si>
  <si>
    <t>Обертывание поверхности изоляции рулонными материалами насухо с проклейкой швов</t>
  </si>
  <si>
    <t>Рулоны из вспененного каучука K-FLEX ENERGO EXPERT BK, толщиной: 10 мм, самоклеящиеся</t>
  </si>
  <si>
    <t>В5 Вытяжка расхода воздуха 4560 м3/ч, Рсв 290 Па</t>
  </si>
  <si>
    <t>Установка  вытяжных установок</t>
  </si>
  <si>
    <t>Установка вытяжная ML 500*300</t>
  </si>
  <si>
    <t>Вставки ВГ-50-30</t>
  </si>
  <si>
    <t>Установка шумоглушителей вентиляционных трубчатых типа: ГТП 2-5 сечением 50*30 мм</t>
  </si>
  <si>
    <t>Глушители шума прямоугольного сечения ML 50х 30</t>
  </si>
  <si>
    <t>Установка вентиляторов радиальных массой: до 0,05 т</t>
  </si>
  <si>
    <t>вентилятор VIM 28ZA -2P-80-2.2-A</t>
  </si>
  <si>
    <t>Установка заслонок воздушных и клапанов воздушных КВР с ручным приводом: периметром до 2400 мм</t>
  </si>
  <si>
    <t>Клапаны воздушные: под ручной или электропривод ВК 640х450</t>
  </si>
  <si>
    <t>Автоматика В5</t>
  </si>
  <si>
    <t>Преобразователь массой: до 0,15 т</t>
  </si>
  <si>
    <t>Преобразователь частотный ESQ-210-4T-4K 4кВт 380-480В ESQ-210-4T-4K 4кВт 380-48</t>
  </si>
  <si>
    <t>227-230-05 электропривод 227-230-05</t>
  </si>
  <si>
    <t>шкаф</t>
  </si>
  <si>
    <t>П3</t>
  </si>
  <si>
    <t>П3 Приточная Расход Воздуха 4560 м3/ч, Рсв 300 Па</t>
  </si>
  <si>
    <t>Установка приточная: ML 700*400 (  в составе клапан, фильтр, нагреватель, охладитель, вентилятор, шумоглушитель, гибкая вставка)</t>
  </si>
  <si>
    <t>Электрический нагреватель HER 700*400-45</t>
  </si>
  <si>
    <t>Фреоновый охладитель FC 700*400-3-L</t>
  </si>
  <si>
    <t>Клапаны воздушные: под ручной или электропривод ВК 600х500</t>
  </si>
  <si>
    <t>ККБ Electrolux 28 кВт</t>
  </si>
  <si>
    <t xml:space="preserve">Комплект соеденительный </t>
  </si>
  <si>
    <t>Автоматика П3</t>
  </si>
  <si>
    <t>Шкаф (пульт) управления навесной, высота, ширина и глубина: до 600х600х350 мм</t>
  </si>
  <si>
    <t>Шкаф управления Shuft-E45-SF345 (652)-F 385758603</t>
  </si>
  <si>
    <t>ATF1-PT1000 Уличный датчик температуры ATF1-PT1000</t>
  </si>
  <si>
    <t>HTF-PT1000 Канальный датчик температуры HTF-PT1000</t>
  </si>
  <si>
    <t>RTF1-PT1000 Комнатный датчик температуры RTF1-PT1000</t>
  </si>
  <si>
    <t>Реле:</t>
  </si>
  <si>
    <t>Реле давления дифференциальное PS-500-L PS-500-L</t>
  </si>
  <si>
    <t>Преобразователь частотный ESQ-210-4T-2.2K 2.2кВт 380-480В ESQ-210-4T-2.2K 2.2кВт 38</t>
  </si>
  <si>
    <t>227-230-08 электропривод 227-230-08</t>
  </si>
  <si>
    <t>В2_сущ.</t>
  </si>
  <si>
    <t>РЭД -КСД-ЛУК-СМ-ПФ-30 с ШМП с Ру"</t>
  </si>
  <si>
    <t>Клапан КВК Ф200 КВК-200 «Арктика»</t>
  </si>
  <si>
    <t>Клапан КВК Ф315 КВК-315 «Арктика»</t>
  </si>
  <si>
    <t>Клапан КВК Ф400 КВК-400 «Арктика»</t>
  </si>
  <si>
    <t>Прокладка переходов  из листовой, оцинкованной стали и алюминия класса Н (нормальные) толщиной: 0,7 мм</t>
  </si>
  <si>
    <t>Переходы  из листовой стали толщиной: 0,7 мм</t>
  </si>
  <si>
    <t>Прокладка воздуховодов из листовой, оцинкованной стали и алюминия класса Н (нормальные) толщиной: 0,5 мм, диаметром до 200 мм</t>
  </si>
  <si>
    <t>Воздуховоды из листовой стали толщиной: 0,5 мм, диаметром до 200 мм</t>
  </si>
  <si>
    <t>Прокладка воздуховодов из листовой, оцинкованной стали и алюминия класса Н (нормальные) толщиной: 0,6 мм, диаметром до 355 мм</t>
  </si>
  <si>
    <t>Воздуховоды из листовой стали толщиной: 1,0 мм, диаметром до 400 мм</t>
  </si>
  <si>
    <t>Прокладка воздуховодов из листовой, оцинкованной стали и алюминия класса Н (нормальные) толщиной: 0,6 мм, диаметром до 450 мм</t>
  </si>
  <si>
    <t>Воздуховоды из листовой стали толщиной: 1,0 мм, диаметром до 1000 мм</t>
  </si>
  <si>
    <t>Установка зонтов над шахтами из листовой стали прямоугольного сечения периметром: 4000 мм</t>
  </si>
  <si>
    <t>Зонт Вытяжной пристенный 1600*1200*350</t>
  </si>
  <si>
    <t>П1_сущ.</t>
  </si>
  <si>
    <t>РЭД -КСД-ЛУК-СМ-ПФ-50 с ШМП с Ру"</t>
  </si>
  <si>
    <t>Установка заслонок воздушных и клапанов воздушных КВР с ручным приводом: диаметром до 355 мм</t>
  </si>
  <si>
    <t>Клапан КВК Ф355 КВК-355 «Арктика»</t>
  </si>
  <si>
    <t>Установка заслонок воздушных и клапанов воздушных КВР с ручным приводом: диаметром до 560 мм</t>
  </si>
  <si>
    <t>Установка клапанов воздушных утепленных КВУ с электрическим или пневматическим приводом периметром: до 3200 мм</t>
  </si>
  <si>
    <t>Клапаны  1100*350</t>
  </si>
  <si>
    <t>Прокладка воздуховодов из листовой, оцинкованной стали и алюминия класса Н (нормальные) толщиной: 0,7 мм, периметром до 3200 мм</t>
  </si>
  <si>
    <t>Прокладка воздуховодов из листовой, оцинкованной стали и алюминия класса Н (нормальные) толщиной: 0,7 мм, периметром до 3600 мм</t>
  </si>
  <si>
    <t>Прокладка отводов   из листовой, оцинкованной стали и алюминия класса Н (нормальные) толщиной: 0,7 мм</t>
  </si>
  <si>
    <t>В3</t>
  </si>
  <si>
    <t>Установка зонтов над шахтами из листовой стали прямоугольного сечения периметром: 3600 мм</t>
  </si>
  <si>
    <t>Клапан КВК Ф250 КВК-224 «Арктика»</t>
  </si>
  <si>
    <t>Клапаны  КВК 315</t>
  </si>
  <si>
    <t>Установка клапанов: огнезадерживающих с ручной регулировкой периметром до 4500 мм</t>
  </si>
  <si>
    <t>Клапаны противопожарные с электромеханическим приводом и возвратной пружиной типа: КПС-1 (60) размером 1000х500 мм</t>
  </si>
  <si>
    <t>Отводы   из листовой стали толщиной: 0,7 мм</t>
  </si>
  <si>
    <t>Прокладка воздуховодов из листовой, оцинкованной стали и алюминия класса Н (нормальные) толщиной: 0,5 мм, диаметром до 160 мм</t>
  </si>
  <si>
    <t>Воздуховоды из листовой стали толщиной: 0,5 мм, диаметром до 160 мм</t>
  </si>
  <si>
    <t>Шумоглушитель SRr 1000*500/1000 SRr 1000*500/1000</t>
  </si>
  <si>
    <t>Гибкая Вставка FKr 1000x500 FKr 1000x500</t>
  </si>
  <si>
    <t>Вентилятор со свободным колесом TORNADO 1000x500-40-4-2 1000x500-40-4-2</t>
  </si>
  <si>
    <t>Автоматика В3</t>
  </si>
  <si>
    <t>Приборы, устанавливаемые на металлоконструкциях, щитах и пультах, масса: до 5 кг</t>
  </si>
  <si>
    <t>Преобразователь частотный ESQ-210-4T-4K 4кВт 380-480В КПС -1 (60)-H0-МВ(220)-1100х500</t>
  </si>
  <si>
    <t>Электропривод  227-230-05</t>
  </si>
  <si>
    <t>В1</t>
  </si>
  <si>
    <t>РЭД -КСД-ЛУК-СМ-ПФ-60 с ШМП с Ру"</t>
  </si>
  <si>
    <t>РЭД -КСД-ЛУК-СМ-ПФ-70 с ШМП с Ру"</t>
  </si>
  <si>
    <t>РЭД -КСД-ЛУК-СМ-ПФ-75 с ШМП с Ру"</t>
  </si>
  <si>
    <t>Воздуховоды из листовой стали толщиной: 0,6 мм, диаметром до 450 мм</t>
  </si>
  <si>
    <t>Установка вытяжная  ( клапан, шумоглушитель, гибкая вставка, вентилятор)</t>
  </si>
  <si>
    <t>Автоматика В1</t>
  </si>
  <si>
    <t>Преобразователь частотный ESQ-210-4T-7.5K 7.5кВт 380-480В ESQ-210-4T-7.5K 7.5кВт 38</t>
  </si>
  <si>
    <t>Автоматика П2</t>
  </si>
  <si>
    <t>РЭД -КСД-ЛУК-СМ-ПФ-35 с ШМП с Ру"</t>
  </si>
  <si>
    <t>РЭД -КСД-ЛУК-СМ-ПФ-65 с ШМП с Ру"</t>
  </si>
  <si>
    <t>Установка решеток жалюзийных площадью в свету: до 0,5 м2</t>
  </si>
  <si>
    <t>Диффузоры потолочные пластиковые "АРКТОС" марки ДПУ: универсальные ДПУ-М, диаметр 250 мм</t>
  </si>
  <si>
    <t>Клапан КВК Ф100 КВК -100 «Арктика»</t>
  </si>
  <si>
    <t>Клапан КВК Ф125 КВК -125 «Арктика»</t>
  </si>
  <si>
    <t>Клапан противопожарный, нормально открытый, с электроприводом с возвратной пружиной, предел огнестойкости 60 мин. 700х300 КПС -1 (60)-Н0-МВ(220)-700х300</t>
  </si>
  <si>
    <t>Прокладка воздуховодов из листовой, оцинкованной стали и алюминия класса Н (нормальные) толщиной: 0,7 мм, диаметром до 800 мм</t>
  </si>
  <si>
    <t>Воздуховоды из листовой стали толщиной: 0,7 мм, диаметром до 800 мм</t>
  </si>
  <si>
    <t>Установка камер приточных типовых: без секции орошения производительностью до 10 тыс.м3/час</t>
  </si>
  <si>
    <t>Установка приточная: ML 700*400 (  в составе клапан, фильтр, нагреватель, вентилятор, шумоглушитель, гибкая вставка)</t>
  </si>
  <si>
    <t>Установка вставок гибких к радиальным вентиляторам</t>
  </si>
  <si>
    <t>Вставки гибкие из брезента и сортовой стали марки: ВГ-50-30</t>
  </si>
  <si>
    <t>Глушители шума прямоугольного сечения канальные пластинчатые марка KORF: SG 50-25, размер 500х250х1014 мм</t>
  </si>
  <si>
    <t>Установка приточная: 13685 м3/ч (  в составе клапан, фильтр, нагреватель, охладитель, вентилятор, шумоглушитель, гибкая вставка)</t>
  </si>
  <si>
    <t>ККБ Electrolux 105 кВт</t>
  </si>
  <si>
    <t>П2</t>
  </si>
  <si>
    <t>Шкаф управления Shuft-W-SF390-2F 386057201</t>
  </si>
  <si>
    <t>Шкаф управления</t>
  </si>
  <si>
    <t>Датчик температуры комнатный RTF1-PT 1000</t>
  </si>
  <si>
    <t>Датчик температуры наружного воздуха ATF1</t>
  </si>
  <si>
    <t>Датчик температуры канальный HTF-PT 1000</t>
  </si>
  <si>
    <t>Датчик-реле давления PS-500-L</t>
  </si>
  <si>
    <t>Преобразователь ESQ-210-4T-4K</t>
  </si>
  <si>
    <t>Электропривод с возвр. пружиной Gruner 361-230-20 361-230-20</t>
  </si>
  <si>
    <t>Обвязка нагревателя</t>
  </si>
  <si>
    <t>Установка водомерных узлов, поставляемых на место монтажа собранными в блоки, с обводной линией диаметром ввода: до 65 мм, диаметром водомера до 40 мм</t>
  </si>
  <si>
    <t>Обвязки нагревателя</t>
  </si>
  <si>
    <t>Установка термометров в оправе прямых и угловых</t>
  </si>
  <si>
    <t>Термометр ТМ32</t>
  </si>
  <si>
    <t>Установка внешнего блока мульти сплит-системы</t>
  </si>
  <si>
    <t>Комплект инверторной сплит-системы, кассетного типа, 2,05 кВт EACC-24H/UP3-DC/N8 ELECTROLUX</t>
  </si>
  <si>
    <t>Установка внутреннего блока настенного типа мощностью: до 5 кВт</t>
  </si>
  <si>
    <t>Блок внешний канальной сплит-системы SUZ- KA25VAH.TH, мощность обогрева 3,2 кВт, мощность охлаждения 2,5 кВт</t>
  </si>
  <si>
    <t>Трубы медные</t>
  </si>
  <si>
    <t>узел</t>
  </si>
  <si>
    <t>В4</t>
  </si>
  <si>
    <t>Клапан КВК Ф355 КВК-315 «Арктика»</t>
  </si>
  <si>
    <t>Пленка Shadow Guard ZAIR 90 (без учета пом. 5,6)</t>
  </si>
  <si>
    <t>Пленка Shadow Guard ZAIR 90 (с учетом пом. 5,6)</t>
  </si>
  <si>
    <r>
      <rPr>
        <sz val="11"/>
        <rFont val="Times New Roman"/>
        <family val="1"/>
        <charset val="204"/>
      </rPr>
      <t xml:space="preserve">Корпус  сварной  навесной  с  монтажной  панелью,  </t>
    </r>
    <r>
      <rPr>
        <sz val="10"/>
        <rFont val="Times New Roman"/>
        <family val="1"/>
        <charset val="204"/>
      </rPr>
      <t>ШхВхГ  (800х1000х300  мм)</t>
    </r>
    <r>
      <rPr>
        <sz val="11"/>
        <rFont val="Times New Roman"/>
        <family val="1"/>
        <charset val="204"/>
      </rPr>
      <t>,  IP  65</t>
    </r>
  </si>
  <si>
    <t>ST</t>
  </si>
  <si>
    <t>R5ST1083</t>
  </si>
  <si>
    <t>DKC</t>
  </si>
  <si>
    <t>Выключатель  автоматический  модульный  трехполюсный  40А  С  25кА  380В</t>
  </si>
  <si>
    <t>ВА88-32</t>
  </si>
  <si>
    <t>SVA10-3-0040</t>
  </si>
  <si>
    <t>Контактор  модульный  четырехполюсный  63А  380В  4НО</t>
  </si>
  <si>
    <t>KM63-40M</t>
  </si>
  <si>
    <t>MKK21-63-40</t>
  </si>
  <si>
    <t>Выключатель  автоматический  модульный  однополюсный  16А  C  6кА  220В</t>
  </si>
  <si>
    <t>S201</t>
  </si>
  <si>
    <t>2CDS251001R0164</t>
  </si>
  <si>
    <t>ABB</t>
  </si>
  <si>
    <t>Выключатель  автоматический  модульный  трехполюсный  32А  C  6кА  380В</t>
  </si>
  <si>
    <t>S203</t>
  </si>
  <si>
    <t>2CDS253001R0325</t>
  </si>
  <si>
    <t>DMX-контроллер</t>
  </si>
  <si>
    <t>SUNLITE  SLESA-U10</t>
  </si>
  <si>
    <t>Конвертер  DMX  в  BACnet  IP</t>
  </si>
  <si>
    <t>Wi-Fi  DMX  Art-net  контроллер</t>
  </si>
  <si>
    <t>Аналоговая  панель  регулирования</t>
  </si>
  <si>
    <t>ITK-термостат  аналоговый</t>
  </si>
  <si>
    <t>Вентилятор  для  корпуса</t>
  </si>
  <si>
    <t>NF-S12B  redux-1200</t>
  </si>
  <si>
    <t>Noctua</t>
  </si>
  <si>
    <t>DIN-рейка  30см  оцинкованная</t>
  </si>
  <si>
    <t>YDN10-0030</t>
  </si>
  <si>
    <t>Блок  из  трех  штепсельных  розеток  220  В,  16  А,  IP20</t>
  </si>
  <si>
    <t>Выключатель  нагрузки  модульный  трехполюсный  63А  380В</t>
  </si>
  <si>
    <t>ВН-32</t>
  </si>
  <si>
    <t>MNV10-3-063</t>
  </si>
  <si>
    <t>Выключатель  автоматический  модульный  трехполюсный  25А  C  6кА  380В</t>
  </si>
  <si>
    <t>2CDS253001R0254</t>
  </si>
  <si>
    <t>Контроллер-распределитель</t>
  </si>
  <si>
    <t>Цимфровой  диммер,  6  каналов  по  2,2  кВт</t>
  </si>
  <si>
    <t>AD6</t>
  </si>
  <si>
    <t>Involight</t>
  </si>
  <si>
    <r>
      <rPr>
        <sz val="11"/>
        <rFont val="Times New Roman"/>
        <family val="1"/>
        <charset val="204"/>
      </rPr>
      <t xml:space="preserve">Шкаф  напольный  телекоммуникационный  серверный,  </t>
    </r>
    <r>
      <rPr>
        <sz val="10"/>
        <rFont val="Times New Roman"/>
        <family val="1"/>
        <charset val="204"/>
      </rPr>
      <t>ШхВхГ  (600х600х1765  мм)</t>
    </r>
  </si>
  <si>
    <t>ТС-37.6.6-СП.9005М</t>
  </si>
  <si>
    <t>ТЕЛКОМ</t>
  </si>
  <si>
    <t>Контактор  модульный  четырехполюсный  25А  380В  4НО</t>
  </si>
  <si>
    <t>KM25-40M</t>
  </si>
  <si>
    <t>MKK21-25-40</t>
  </si>
  <si>
    <t>Труба  гофрированная  ПВХ  d=32мм  с  протяжкой,  легкая</t>
  </si>
  <si>
    <t>ТУ  22.21.29-001-52715257-2017</t>
  </si>
  <si>
    <t>PR.013231М10</t>
  </si>
  <si>
    <t>Промрукав</t>
  </si>
  <si>
    <t>Труба  гофрированная  ПВХ  d=25мм  с  протяжкой,  легкая</t>
  </si>
  <si>
    <t>PR.012531М10</t>
  </si>
  <si>
    <t>Труба  гофрированная  ПВХ  d=20мм  с  протяжкой,  легкая</t>
  </si>
  <si>
    <t>PR.012032М10</t>
  </si>
  <si>
    <t>Труба  гофрированная  ПВХ  d=16мм  с  протяжкой,  легкая</t>
  </si>
  <si>
    <t>PR.011631М10</t>
  </si>
  <si>
    <t>Распределительная  коробка  (4  ввода  d20)  75х45мм,  IP55</t>
  </si>
  <si>
    <t>ТУ  27.33.13-001-52715257-2017</t>
  </si>
  <si>
    <t>40–0100</t>
  </si>
  <si>
    <t>Распределительная  коробка  (7  вводов  d20)  90х90х45мм,  IP55</t>
  </si>
  <si>
    <t>40-0210</t>
  </si>
  <si>
    <t>Крепеж-клипса  с  дюбелем  d32</t>
  </si>
  <si>
    <t>ТУ  22.21.21-001-52715257-2017</t>
  </si>
  <si>
    <t>PR13.0347</t>
  </si>
  <si>
    <t>Крепеж-клипса  с  дюбелем  d25</t>
  </si>
  <si>
    <t>PR13.0346</t>
  </si>
  <si>
    <t>Крепеж-клипса  с  дюбелем  d20</t>
  </si>
  <si>
    <t>PR13.0120</t>
  </si>
  <si>
    <t>Крепеж-клипса  с  дюбелем  d16</t>
  </si>
  <si>
    <t>PR13.0119</t>
  </si>
  <si>
    <t>Лоток  металлический  неперфорированный  кабельный  100х50  мм</t>
  </si>
  <si>
    <t>Профиль  BPM-29,  700  мм</t>
  </si>
  <si>
    <t>BPM29</t>
  </si>
  <si>
    <t>Шпилька  резьбовая  М8  DIN  975</t>
  </si>
  <si>
    <t>СМ200802</t>
  </si>
  <si>
    <t>Гайка  шестигранная  М8</t>
  </si>
  <si>
    <t>CM110800</t>
  </si>
  <si>
    <t>Шайба  с  узкими  полями  М8</t>
  </si>
  <si>
    <t>CM240800</t>
  </si>
  <si>
    <t>Скоба  BML-10</t>
  </si>
  <si>
    <t>BML1007</t>
  </si>
  <si>
    <t>Анкер  со  шпилькой  М10</t>
  </si>
  <si>
    <t>СМ441060</t>
  </si>
  <si>
    <r>
      <t>Наконечник  штыревой  втулочный  изолированный  одинарный,  сечение  6мм</t>
    </r>
    <r>
      <rPr>
        <vertAlign val="superscript"/>
        <sz val="11"/>
        <rFont val="Times New Roman"/>
        <family val="1"/>
        <charset val="204"/>
      </rPr>
      <t>2</t>
    </r>
  </si>
  <si>
    <t>НШВИ  6-14</t>
  </si>
  <si>
    <t>2ART508</t>
  </si>
  <si>
    <t>уп.</t>
  </si>
  <si>
    <r>
      <t>Наконечник  штыревой  втулочный  изолированный  сдвоенный,  сечение  6мм</t>
    </r>
    <r>
      <rPr>
        <vertAlign val="superscript"/>
        <sz val="11"/>
        <rFont val="Times New Roman"/>
        <family val="1"/>
        <charset val="204"/>
      </rPr>
      <t>2</t>
    </r>
  </si>
  <si>
    <t>НШВИ2  6-14</t>
  </si>
  <si>
    <t>2ART5082GN</t>
  </si>
  <si>
    <t>Блок  аварийного  питания,  24Вт,  1  час</t>
  </si>
  <si>
    <t>ND-EF  06</t>
  </si>
  <si>
    <t>ND-EF06</t>
  </si>
  <si>
    <t>Декодер  сигнала  DMX,  24  В,  600  Вт,  IP20</t>
  </si>
  <si>
    <t>ARL-7022-DMX</t>
  </si>
  <si>
    <t>Arlight</t>
  </si>
  <si>
    <t>Усилитель  сигнала  DMX,  24  В,  300-600  Вт,  IP20</t>
  </si>
  <si>
    <t>ARL-5022-DIM</t>
  </si>
  <si>
    <t>Блок  питания,  24  В,  100  Вт,  IP67</t>
  </si>
  <si>
    <t>APRV-UH24100-PFC</t>
  </si>
  <si>
    <t>Блок  питания,  24  В,  200  Вт,  IP67</t>
  </si>
  <si>
    <t>APRV-UH24200-PFC</t>
  </si>
  <si>
    <t>Блок  питания,  24  В,  240  Вт,  IP67</t>
  </si>
  <si>
    <t>APRV-UH24240-PFC</t>
  </si>
  <si>
    <t>Блок  питания,  24  В,  320  Вт,  IP67</t>
  </si>
  <si>
    <t>APRV-UH24320-PFC</t>
  </si>
  <si>
    <t>024272(1)</t>
  </si>
  <si>
    <t>Блок  питания,  24  В,  400  Вт,  IP67</t>
  </si>
  <si>
    <t>APRV-UH24400-PFC</t>
  </si>
  <si>
    <t>Блок  питания,  24  В,  480  Вт,  IP67</t>
  </si>
  <si>
    <t>APRV-UH24480-PFC</t>
  </si>
  <si>
    <t>Блок  питания,  24  В,  600  Вт,  IP67</t>
  </si>
  <si>
    <t>APRV-UH24600-PFC</t>
  </si>
  <si>
    <t>Накладной  светодиодный  светильник,  18  Вт,  1900  лм,  2700  К,  IP20</t>
  </si>
  <si>
    <t>PERFETTO  AIR  MIDI</t>
  </si>
  <si>
    <t>PAM-018-27-15/44/60</t>
  </si>
  <si>
    <t>Lumitex</t>
  </si>
  <si>
    <t>Накладной  светодиодный  светильник,  12  Вт,  1550  лм,  2700  К,  IP20</t>
  </si>
  <si>
    <t>PERFETTO  MINI  AIR  DIM</t>
  </si>
  <si>
    <t>PM-012-27-15/32/60</t>
  </si>
  <si>
    <t>Накладной  светодиодный  светильник,  15  Вт,  950  лм,  2700  К,  IP20</t>
  </si>
  <si>
    <t>PERFETTO  AIR  ZOOM</t>
  </si>
  <si>
    <t>750-015-27</t>
  </si>
  <si>
    <t>Светильник  встраиваемый  потолочный  под  покраску,  3  Вт,  260  лм,  2700  К,  IP20</t>
  </si>
  <si>
    <t>ELEKTRA</t>
  </si>
  <si>
    <t>SN  009</t>
  </si>
  <si>
    <t>Stellanova</t>
  </si>
  <si>
    <t>Лампа  светодиодная,  8,3  Вт,  550  лм,  2700  К,  IP20</t>
  </si>
  <si>
    <t>PAR16  8,3W/927  GU10</t>
  </si>
  <si>
    <t>OSRAM</t>
  </si>
  <si>
    <t>Спот  встраиваемый  потолочный,  3  Вт,  260  лм,  2700  К,  IP20</t>
  </si>
  <si>
    <t>DJ42</t>
  </si>
  <si>
    <t>DJ42-703-27-8/10/15</t>
  </si>
  <si>
    <t>Светильник  встраиваемый  внутрипольный,  6  Вт,  330  лм,  3000  К,  IP67</t>
  </si>
  <si>
    <t>GROUND</t>
  </si>
  <si>
    <t>Спот  напольный  направленный,  8  Вт,  420  лм,  3000  К,  IP67</t>
  </si>
  <si>
    <t>RAY  Zoom</t>
  </si>
  <si>
    <t>Светодиодная  лента</t>
  </si>
  <si>
    <t>RT-A120-8mm</t>
  </si>
  <si>
    <t>011581(2)</t>
  </si>
  <si>
    <t>Алюминиевый  профиль  для  светодиодной  подсветки  на  полу  и  потолке,  2000  мм</t>
  </si>
  <si>
    <t>PAK-EDGE-2000</t>
  </si>
  <si>
    <t>Матовый  экран  для  алюминиевого  профиля,  2000  мм</t>
  </si>
  <si>
    <t>F-KA-2000</t>
  </si>
  <si>
    <t>013280(1)</t>
  </si>
  <si>
    <t>Алюминиевый  анодированный  мини-профиль  для  светодиодных  лент  и  линеек, 2000  мм</t>
  </si>
  <si>
    <t>PIK-1007-2000</t>
  </si>
  <si>
    <t>Матовый  экран  для  алюминиевого  анодированного  мини-профиля,  2000  мм</t>
  </si>
  <si>
    <t>PIK-2000</t>
  </si>
  <si>
    <t>Встраиваемый  светодиодный  светильник,  24  Вт,  2150  лм,  4000  К,  IP44</t>
  </si>
  <si>
    <t>NDL-P3</t>
  </si>
  <si>
    <t>NDL-P3-24W-840-WH-LE D</t>
  </si>
  <si>
    <t>Накладной  светильник  под  светодиодную  лампу,  20  Вт,  180-260  В,  IP65</t>
  </si>
  <si>
    <t>ULW-T42A  T8x2-L66</t>
  </si>
  <si>
    <t>UL-00006462</t>
  </si>
  <si>
    <t>Uniel</t>
  </si>
  <si>
    <t>Лампа  светодиодная,  18  Вт,  2700  К</t>
  </si>
  <si>
    <t>G13  Т8</t>
  </si>
  <si>
    <t>GENILED</t>
  </si>
  <si>
    <t>Кабель  силовой  с  медными  однопроволочными  жилами  с  изоляцией  и  оболочкой из  полимерной  композиции  не  распространяющий  горение  с  отсутствием выделения  коррозионно-активных  газообразных  продуктов  при  горении  и тлении  с  термическим  барьером  из  слюдосодержащей  ленты  на  напряжение 0,66кВ</t>
  </si>
  <si>
    <t>ППГнг(А)-FRHF-5x6-0,66</t>
  </si>
  <si>
    <t>Конкорд</t>
  </si>
  <si>
    <t>ППГнг(А)-FRHF-3x1,5-0,66</t>
  </si>
  <si>
    <t>Кабель  силовой  с  медными  однопроволочными  жилами  с  изоляцией  и  оболочкой из  полимерной  композиции  не  распространяющий  горение  с  отсутствием выделения  коррозионно-активных  газообразных  продуктов  при  горении  и тлении  на  напряжение  0,66кВ</t>
  </si>
  <si>
    <t>ППГнг(А)-HF-5x10-0,66</t>
  </si>
  <si>
    <t>ППГнг(А)-HF-5x6-0,66</t>
  </si>
  <si>
    <t>ППГнг(А)-HF-3x2,5-0,66</t>
  </si>
  <si>
    <t>ППГнг(А)-HF-2x2,5-0,66</t>
  </si>
  <si>
    <t>ППГнг(А)-HF-3x1,5-0,66</t>
  </si>
  <si>
    <t>Провод  установочный  гибкий  с  медной  многопроволочной  жилой  с  изоляцией  из поливинилхлоридного  пластиката  на  напряжение  0,38кВ</t>
  </si>
  <si>
    <t>ПуГВ-1х10</t>
  </si>
  <si>
    <t>ПуГВ-1х6</t>
  </si>
  <si>
    <t>Установочный  комбинированный  DMX-кабель</t>
  </si>
  <si>
    <t>Invotone  IPCDMX-P</t>
  </si>
  <si>
    <t>Содержание площадки</t>
  </si>
  <si>
    <t>ПИР</t>
  </si>
  <si>
    <t>Расчет стоимости инж. сетей ресторана "Azurr"</t>
  </si>
  <si>
    <t>Раздел 4. Интерьер и архитектурные элементы. См.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</si>
</sst>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₽_-;\-* #,##0.00\ _₽_-;_-* &quot;-&quot;??\ _₽_-;_-@_-"/>
    <numFmt numFmtId="165" formatCode="0.000"/>
    <numFmt numFmtId="166" formatCode="0.0"/>
    <numFmt numFmtId="167" formatCode="0.00000"/>
    <numFmt numFmtId="168" formatCode="0.000000"/>
    <numFmt numFmtId="169" formatCode="0.0000"/>
    <numFmt numFmtId="170" formatCode="000000"/>
  </numFmts>
  <fonts count="22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12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164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64" fontId="6" fillId="2" borderId="2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9" fillId="0" borderId="2" xfId="0" applyNumberFormat="1" applyFont="1" applyBorder="1" applyAlignment="1">
      <alignment horizontal="center" vertical="center" wrapText="1"/>
    </xf>
    <xf numFmtId="43" fontId="6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/>
    <xf numFmtId="0" fontId="3" fillId="0" borderId="0" xfId="0" applyFont="1" applyBorder="1" applyAlignment="1"/>
    <xf numFmtId="0" fontId="6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" fontId="10" fillId="0" borderId="2" xfId="0" applyNumberFormat="1" applyFont="1" applyFill="1" applyBorder="1" applyAlignment="1" applyProtection="1">
      <alignment horizont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/>
    <xf numFmtId="164" fontId="12" fillId="4" borderId="2" xfId="1" applyFont="1" applyFill="1" applyBorder="1" applyAlignment="1">
      <alignment horizontal="center" vertical="center"/>
    </xf>
    <xf numFmtId="0" fontId="12" fillId="3" borderId="2" xfId="0" applyFont="1" applyFill="1" applyBorder="1"/>
    <xf numFmtId="49" fontId="12" fillId="0" borderId="2" xfId="0" applyNumberFormat="1" applyFont="1" applyFill="1" applyBorder="1" applyAlignment="1" applyProtection="1">
      <alignment horizontal="center" vertical="top" wrapText="1"/>
    </xf>
    <xf numFmtId="165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Border="1"/>
    <xf numFmtId="169" fontId="12" fillId="0" borderId="2" xfId="0" applyNumberFormat="1" applyFont="1" applyFill="1" applyBorder="1" applyAlignment="1" applyProtection="1">
      <alignment horizontal="center" vertical="top" wrapText="1"/>
    </xf>
    <xf numFmtId="1" fontId="12" fillId="0" borderId="2" xfId="0" applyNumberFormat="1" applyFont="1" applyFill="1" applyBorder="1" applyAlignment="1" applyProtection="1">
      <alignment horizontal="center" vertical="top" wrapText="1"/>
    </xf>
    <xf numFmtId="166" fontId="12" fillId="0" borderId="2" xfId="0" applyNumberFormat="1" applyFont="1" applyFill="1" applyBorder="1" applyAlignment="1" applyProtection="1">
      <alignment horizontal="center" vertical="top" wrapText="1"/>
    </xf>
    <xf numFmtId="2" fontId="12" fillId="0" borderId="2" xfId="0" applyNumberFormat="1" applyFont="1" applyFill="1" applyBorder="1" applyAlignment="1" applyProtection="1">
      <alignment horizontal="center" vertical="top" wrapText="1"/>
    </xf>
    <xf numFmtId="168" fontId="12" fillId="0" borderId="2" xfId="0" applyNumberFormat="1" applyFont="1" applyFill="1" applyBorder="1" applyAlignment="1" applyProtection="1">
      <alignment horizontal="center" vertical="top" wrapText="1"/>
    </xf>
    <xf numFmtId="167" fontId="12" fillId="0" borderId="2" xfId="0" applyNumberFormat="1" applyFont="1" applyFill="1" applyBorder="1" applyAlignment="1" applyProtection="1">
      <alignment horizontal="center" vertical="top" wrapText="1"/>
    </xf>
    <xf numFmtId="49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/>
    <xf numFmtId="164" fontId="12" fillId="3" borderId="2" xfId="1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164" fontId="12" fillId="5" borderId="2" xfId="1" applyFont="1" applyFill="1" applyBorder="1" applyAlignment="1">
      <alignment horizontal="center" vertical="center"/>
    </xf>
    <xf numFmtId="0" fontId="12" fillId="6" borderId="2" xfId="0" applyFont="1" applyFill="1" applyBorder="1"/>
    <xf numFmtId="164" fontId="12" fillId="6" borderId="2" xfId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vertical="top" wrapText="1"/>
    </xf>
    <xf numFmtId="49" fontId="12" fillId="3" borderId="2" xfId="0" applyNumberFormat="1" applyFont="1" applyFill="1" applyBorder="1" applyAlignment="1" applyProtection="1">
      <alignment horizontal="center" vertical="top" wrapText="1"/>
    </xf>
    <xf numFmtId="165" fontId="12" fillId="3" borderId="2" xfId="0" applyNumberFormat="1" applyFont="1" applyFill="1" applyBorder="1" applyAlignment="1" applyProtection="1">
      <alignment horizontal="center" vertical="top" wrapText="1"/>
    </xf>
    <xf numFmtId="49" fontId="12" fillId="3" borderId="3" xfId="0" applyNumberFormat="1" applyFont="1" applyFill="1" applyBorder="1" applyAlignment="1" applyProtection="1">
      <alignment horizontal="left" vertical="top" wrapText="1"/>
    </xf>
    <xf numFmtId="166" fontId="12" fillId="3" borderId="2" xfId="0" applyNumberFormat="1" applyFont="1" applyFill="1" applyBorder="1" applyAlignment="1" applyProtection="1">
      <alignment horizontal="center" vertical="top" wrapText="1"/>
    </xf>
    <xf numFmtId="1" fontId="12" fillId="3" borderId="2" xfId="0" applyNumberFormat="1" applyFont="1" applyFill="1" applyBorder="1" applyAlignment="1" applyProtection="1">
      <alignment horizontal="center" vertical="top" wrapText="1"/>
    </xf>
    <xf numFmtId="2" fontId="12" fillId="3" borderId="2" xfId="0" applyNumberFormat="1" applyFont="1" applyFill="1" applyBorder="1" applyAlignment="1" applyProtection="1">
      <alignment horizontal="center" vertical="top" wrapText="1"/>
    </xf>
    <xf numFmtId="49" fontId="12" fillId="3" borderId="2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49" fontId="10" fillId="4" borderId="1" xfId="0" applyNumberFormat="1" applyFont="1" applyFill="1" applyBorder="1" applyAlignment="1" applyProtection="1">
      <alignment horizontal="left" vertical="center" wrapText="1"/>
    </xf>
    <xf numFmtId="49" fontId="10" fillId="4" borderId="4" xfId="0" applyNumberFormat="1" applyFont="1" applyFill="1" applyBorder="1" applyAlignment="1" applyProtection="1">
      <alignment horizontal="left" vertical="center" wrapText="1"/>
    </xf>
    <xf numFmtId="0" fontId="12" fillId="0" borderId="2" xfId="0" applyFont="1" applyBorder="1" applyAlignment="1">
      <alignment wrapText="1"/>
    </xf>
    <xf numFmtId="164" fontId="12" fillId="5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12" fillId="3" borderId="2" xfId="0" applyNumberFormat="1" applyFont="1" applyFill="1" applyBorder="1" applyAlignment="1" applyProtection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43" fontId="6" fillId="0" borderId="2" xfId="0" applyNumberFormat="1" applyFont="1" applyBorder="1" applyAlignment="1">
      <alignment vertical="top" wrapText="1"/>
    </xf>
    <xf numFmtId="43" fontId="9" fillId="0" borderId="2" xfId="0" applyNumberFormat="1" applyFont="1" applyBorder="1" applyAlignment="1">
      <alignment vertical="top" wrapText="1"/>
    </xf>
    <xf numFmtId="0" fontId="11" fillId="0" borderId="2" xfId="0" applyNumberFormat="1" applyFont="1" applyFill="1" applyBorder="1" applyAlignment="1" applyProtection="1">
      <alignment vertical="top"/>
    </xf>
    <xf numFmtId="0" fontId="18" fillId="0" borderId="5" xfId="0" applyFont="1" applyBorder="1" applyAlignment="1"/>
    <xf numFmtId="0" fontId="18" fillId="0" borderId="0" xfId="0" applyFont="1" applyBorder="1" applyAlignment="1">
      <alignment horizontal="left" wrapText="1"/>
    </xf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wrapText="1"/>
    </xf>
    <xf numFmtId="49" fontId="11" fillId="0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 applyAlignment="1"/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/>
    </xf>
    <xf numFmtId="0" fontId="19" fillId="0" borderId="0" xfId="0" applyFont="1" applyFill="1"/>
    <xf numFmtId="0" fontId="20" fillId="0" borderId="17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1" fontId="19" fillId="0" borderId="9" xfId="0" applyNumberFormat="1" applyFont="1" applyBorder="1" applyAlignment="1">
      <alignment horizontal="center" vertical="top" shrinkToFit="1"/>
    </xf>
    <xf numFmtId="0" fontId="20" fillId="0" borderId="9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center" wrapText="1"/>
    </xf>
    <xf numFmtId="1" fontId="19" fillId="0" borderId="12" xfId="0" applyNumberFormat="1" applyFont="1" applyBorder="1" applyAlignment="1">
      <alignment horizontal="center" vertical="top" shrinkToFit="1"/>
    </xf>
    <xf numFmtId="0" fontId="20" fillId="0" borderId="12" xfId="0" applyFont="1" applyBorder="1" applyAlignment="1">
      <alignment horizontal="center" vertical="top" wrapText="1"/>
    </xf>
    <xf numFmtId="0" fontId="20" fillId="0" borderId="12" xfId="0" applyFont="1" applyBorder="1" applyAlignment="1">
      <alignment vertical="top" wrapText="1"/>
    </xf>
    <xf numFmtId="0" fontId="19" fillId="0" borderId="12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 wrapText="1"/>
    </xf>
    <xf numFmtId="1" fontId="19" fillId="0" borderId="13" xfId="0" applyNumberFormat="1" applyFont="1" applyBorder="1" applyAlignment="1">
      <alignment horizontal="center" vertical="top" shrinkToFit="1"/>
    </xf>
    <xf numFmtId="0" fontId="20" fillId="0" borderId="13" xfId="0" applyFont="1" applyBorder="1" applyAlignment="1">
      <alignment vertical="top" wrapText="1"/>
    </xf>
    <xf numFmtId="1" fontId="19" fillId="0" borderId="19" xfId="0" applyNumberFormat="1" applyFont="1" applyBorder="1" applyAlignment="1">
      <alignment horizontal="center" vertical="top" shrinkToFit="1"/>
    </xf>
    <xf numFmtId="0" fontId="19" fillId="0" borderId="9" xfId="0" applyFont="1" applyBorder="1" applyAlignment="1">
      <alignment horizontal="left" vertical="top" wrapText="1"/>
    </xf>
    <xf numFmtId="170" fontId="19" fillId="0" borderId="9" xfId="0" applyNumberFormat="1" applyFont="1" applyBorder="1" applyAlignment="1">
      <alignment horizontal="center" vertical="top" shrinkToFit="1"/>
    </xf>
    <xf numFmtId="1" fontId="19" fillId="0" borderId="19" xfId="0" applyNumberFormat="1" applyFont="1" applyBorder="1" applyAlignment="1">
      <alignment horizontal="center" vertical="top" wrapText="1" shrinkToFit="1"/>
    </xf>
    <xf numFmtId="0" fontId="19" fillId="0" borderId="0" xfId="0" applyFont="1" applyAlignment="1">
      <alignment wrapText="1"/>
    </xf>
    <xf numFmtId="170" fontId="19" fillId="0" borderId="9" xfId="0" applyNumberFormat="1" applyFont="1" applyBorder="1" applyAlignment="1">
      <alignment horizontal="center" vertical="top" wrapText="1" shrinkToFit="1"/>
    </xf>
    <xf numFmtId="1" fontId="19" fillId="0" borderId="9" xfId="0" applyNumberFormat="1" applyFont="1" applyBorder="1" applyAlignment="1">
      <alignment horizontal="center" vertical="top" wrapText="1" shrinkToFit="1"/>
    </xf>
    <xf numFmtId="170" fontId="19" fillId="0" borderId="12" xfId="0" applyNumberFormat="1" applyFont="1" applyBorder="1" applyAlignment="1">
      <alignment horizontal="center" vertical="top" wrapText="1" shrinkToFit="1"/>
    </xf>
    <xf numFmtId="1" fontId="19" fillId="0" borderId="12" xfId="0" applyNumberFormat="1" applyFont="1" applyBorder="1" applyAlignment="1">
      <alignment horizontal="center" vertical="top" wrapText="1" shrinkToFit="1"/>
    </xf>
    <xf numFmtId="0" fontId="20" fillId="0" borderId="1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0" xfId="0" applyFont="1" applyBorder="1" applyAlignment="1"/>
    <xf numFmtId="164" fontId="11" fillId="0" borderId="0" xfId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 wrapText="1"/>
    </xf>
    <xf numFmtId="43" fontId="9" fillId="0" borderId="0" xfId="0" applyNumberFormat="1" applyFont="1" applyBorder="1" applyAlignment="1">
      <alignment vertical="top" wrapText="1"/>
    </xf>
    <xf numFmtId="164" fontId="9" fillId="0" borderId="0" xfId="0" applyNumberFormat="1" applyFont="1" applyFill="1" applyBorder="1" applyAlignment="1">
      <alignment horizontal="center" vertical="top" wrapText="1"/>
    </xf>
    <xf numFmtId="164" fontId="11" fillId="0" borderId="0" xfId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top" wrapText="1"/>
    </xf>
    <xf numFmtId="164" fontId="1" fillId="0" borderId="2" xfId="1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0" fillId="4" borderId="2" xfId="0" applyNumberFormat="1" applyFont="1" applyFill="1" applyBorder="1" applyAlignment="1" applyProtection="1">
      <alignment horizontal="left" vertical="center" wrapText="1"/>
    </xf>
    <xf numFmtId="49" fontId="12" fillId="3" borderId="2" xfId="0" applyNumberFormat="1" applyFont="1" applyFill="1" applyBorder="1" applyAlignment="1" applyProtection="1">
      <alignment horizontal="left" vertical="center" wrapText="1"/>
    </xf>
    <xf numFmtId="49" fontId="12" fillId="3" borderId="2" xfId="0" applyNumberFormat="1" applyFont="1" applyFill="1" applyBorder="1" applyAlignment="1" applyProtection="1">
      <alignment horizontal="left" vertical="center"/>
    </xf>
    <xf numFmtId="49" fontId="12" fillId="3" borderId="3" xfId="0" applyNumberFormat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left" vertical="center" wrapText="1"/>
    </xf>
    <xf numFmtId="49" fontId="12" fillId="3" borderId="2" xfId="0" applyNumberFormat="1" applyFont="1" applyFill="1" applyBorder="1" applyAlignment="1">
      <alignment horizontal="left" vertical="center" wrapText="1"/>
    </xf>
    <xf numFmtId="49" fontId="10" fillId="3" borderId="2" xfId="0" applyNumberFormat="1" applyFont="1" applyFill="1" applyBorder="1" applyAlignment="1" applyProtection="1">
      <alignment horizontal="left" vertical="center" wrapText="1"/>
    </xf>
    <xf numFmtId="49" fontId="10" fillId="6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 applyProtection="1">
      <alignment horizontal="center" vertical="center" wrapText="1"/>
    </xf>
    <xf numFmtId="164" fontId="6" fillId="0" borderId="6" xfId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1" fillId="0" borderId="3" xfId="1" applyFont="1" applyFill="1" applyBorder="1" applyAlignment="1" applyProtection="1">
      <alignment horizontal="center" vertical="center"/>
    </xf>
    <xf numFmtId="164" fontId="1" fillId="0" borderId="4" xfId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/>
    </xf>
    <xf numFmtId="49" fontId="10" fillId="4" borderId="3" xfId="0" applyNumberFormat="1" applyFont="1" applyFill="1" applyBorder="1" applyAlignment="1" applyProtection="1">
      <alignment horizontal="left" vertical="center" wrapText="1"/>
    </xf>
    <xf numFmtId="49" fontId="10" fillId="4" borderId="1" xfId="0" applyNumberFormat="1" applyFont="1" applyFill="1" applyBorder="1" applyAlignment="1" applyProtection="1">
      <alignment horizontal="left" vertical="center" wrapText="1"/>
    </xf>
    <xf numFmtId="164" fontId="11" fillId="0" borderId="3" xfId="1" applyFont="1" applyFill="1" applyBorder="1" applyAlignment="1" applyProtection="1">
      <alignment horizontal="center" vertical="center"/>
    </xf>
    <xf numFmtId="164" fontId="11" fillId="0" borderId="4" xfId="1" applyFont="1" applyFill="1" applyBorder="1" applyAlignment="1" applyProtection="1">
      <alignment horizontal="center" vertical="center"/>
    </xf>
    <xf numFmtId="164" fontId="11" fillId="0" borderId="2" xfId="1" applyFont="1" applyFill="1" applyBorder="1" applyAlignment="1" applyProtection="1">
      <alignment horizontal="center" vertical="center"/>
    </xf>
    <xf numFmtId="49" fontId="12" fillId="3" borderId="3" xfId="0" applyNumberFormat="1" applyFont="1" applyFill="1" applyBorder="1" applyAlignment="1" applyProtection="1">
      <alignment horizontal="left" vertical="top" wrapText="1"/>
    </xf>
    <xf numFmtId="49" fontId="12" fillId="3" borderId="1" xfId="0" applyNumberFormat="1" applyFont="1" applyFill="1" applyBorder="1" applyAlignment="1" applyProtection="1">
      <alignment horizontal="left" vertical="top" wrapText="1"/>
    </xf>
    <xf numFmtId="49" fontId="12" fillId="3" borderId="4" xfId="0" applyNumberFormat="1" applyFont="1" applyFill="1" applyBorder="1" applyAlignment="1" applyProtection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49" fontId="10" fillId="4" borderId="4" xfId="0" applyNumberFormat="1" applyFont="1" applyFill="1" applyBorder="1" applyAlignment="1" applyProtection="1">
      <alignment horizontal="left" vertical="center" wrapText="1"/>
    </xf>
    <xf numFmtId="49" fontId="12" fillId="0" borderId="3" xfId="0" applyNumberFormat="1" applyFont="1" applyFill="1" applyBorder="1" applyAlignment="1" applyProtection="1">
      <alignment horizontal="left" vertical="top" wrapText="1"/>
    </xf>
    <xf numFmtId="49" fontId="12" fillId="0" borderId="1" xfId="0" applyNumberFormat="1" applyFont="1" applyFill="1" applyBorder="1" applyAlignment="1" applyProtection="1">
      <alignment horizontal="left" vertical="top" wrapText="1"/>
    </xf>
    <xf numFmtId="49" fontId="12" fillId="0" borderId="4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49" fontId="15" fillId="0" borderId="8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31F0-6273-4FA4-99E6-467108ABE50A}">
  <sheetPr>
    <pageSetUpPr fitToPage="1"/>
  </sheetPr>
  <dimension ref="A2:AR420"/>
  <sheetViews>
    <sheetView tabSelected="1" zoomScale="85" zoomScaleNormal="85" workbookViewId="0">
      <selection activeCell="J9" sqref="J9"/>
    </sheetView>
  </sheetViews>
  <sheetFormatPr defaultColWidth="9.109375" defaultRowHeight="11.25" customHeight="1" outlineLevelRow="1" x14ac:dyDescent="0.2"/>
  <cols>
    <col min="1" max="1" width="9.109375" style="1" customWidth="1"/>
    <col min="2" max="2" width="65.33203125" style="3" customWidth="1"/>
    <col min="3" max="3" width="12.88671875" style="3" customWidth="1"/>
    <col min="4" max="4" width="27.5546875" style="3" customWidth="1"/>
    <col min="5" max="5" width="13.44140625" style="2" customWidth="1"/>
    <col min="6" max="6" width="15.33203125" style="2" customWidth="1"/>
    <col min="7" max="7" width="20.88671875" style="2" customWidth="1"/>
    <col min="8" max="8" width="19.88671875" style="2" customWidth="1"/>
    <col min="9" max="9" width="15.6640625" style="2" customWidth="1"/>
    <col min="10" max="10" width="20" style="26" customWidth="1"/>
    <col min="11" max="11" width="20.88671875" style="26" customWidth="1"/>
    <col min="12" max="12" width="21.88671875" style="26" customWidth="1"/>
    <col min="13" max="18" width="24.44140625" style="3" customWidth="1"/>
    <col min="19" max="19" width="25.109375" style="3" customWidth="1"/>
    <col min="20" max="20" width="16.5546875" style="3" customWidth="1"/>
    <col min="21" max="21" width="22.44140625" style="3" customWidth="1"/>
    <col min="22" max="22" width="17.88671875" style="3" customWidth="1"/>
    <col min="23" max="23" width="26.109375" style="3" customWidth="1"/>
    <col min="24" max="16384" width="9.109375" style="2"/>
  </cols>
  <sheetData>
    <row r="2" spans="1:44" s="3" customFormat="1" ht="23.4" customHeight="1" x14ac:dyDescent="0.3">
      <c r="A2" s="18"/>
      <c r="B2" s="46"/>
      <c r="C2" s="46"/>
      <c r="D2" s="150" t="s">
        <v>697</v>
      </c>
      <c r="E2" s="150"/>
      <c r="F2" s="150"/>
      <c r="G2" s="150"/>
      <c r="H2" s="2"/>
      <c r="I2" s="2"/>
      <c r="J2" s="26"/>
      <c r="K2" s="26"/>
      <c r="L2" s="2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4" spans="1:44" s="3" customFormat="1" ht="23.4" customHeight="1" x14ac:dyDescent="0.3">
      <c r="A4" s="18"/>
      <c r="B4" s="15"/>
      <c r="C4" s="15"/>
      <c r="D4" s="15"/>
      <c r="E4" s="15"/>
      <c r="F4" s="20"/>
      <c r="G4" s="2"/>
      <c r="H4" s="2"/>
      <c r="I4" s="2"/>
      <c r="J4" s="26"/>
      <c r="K4" s="26"/>
      <c r="L4" s="26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4" ht="33.75" customHeight="1" x14ac:dyDescent="0.2">
      <c r="B5" s="151" t="s">
        <v>694</v>
      </c>
      <c r="C5" s="151"/>
      <c r="D5" s="151"/>
      <c r="E5" s="9" t="s">
        <v>695</v>
      </c>
      <c r="F5" s="21" t="s">
        <v>696</v>
      </c>
      <c r="G5" s="161" t="s">
        <v>688</v>
      </c>
      <c r="H5" s="162"/>
    </row>
    <row r="6" spans="1:44" s="3" customFormat="1" ht="17.399999999999999" x14ac:dyDescent="0.3">
      <c r="A6" s="18"/>
      <c r="B6" s="152" t="s">
        <v>698</v>
      </c>
      <c r="C6" s="152"/>
      <c r="D6" s="152"/>
      <c r="E6" s="17">
        <f>1268</f>
        <v>1268</v>
      </c>
      <c r="F6" s="22">
        <f>I15</f>
        <v>0</v>
      </c>
      <c r="G6" s="163">
        <f>E6*F6</f>
        <v>0</v>
      </c>
      <c r="H6" s="164"/>
      <c r="I6" s="2"/>
      <c r="J6" s="26"/>
      <c r="K6" s="26"/>
      <c r="L6" s="26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4" ht="13.8" x14ac:dyDescent="0.2">
      <c r="B7" s="153" t="s">
        <v>690</v>
      </c>
      <c r="C7" s="153"/>
      <c r="D7" s="153"/>
      <c r="E7" s="16">
        <f>1268</f>
        <v>1268</v>
      </c>
      <c r="F7" s="22">
        <f>G15</f>
        <v>0</v>
      </c>
      <c r="G7" s="163">
        <f>E7*F7</f>
        <v>0</v>
      </c>
      <c r="H7" s="164"/>
    </row>
    <row r="8" spans="1:44" ht="13.8" x14ac:dyDescent="0.2">
      <c r="B8" s="153" t="s">
        <v>691</v>
      </c>
      <c r="C8" s="153"/>
      <c r="D8" s="153"/>
      <c r="E8" s="16">
        <f>1268</f>
        <v>1268</v>
      </c>
      <c r="F8" s="22">
        <f>H15</f>
        <v>0</v>
      </c>
      <c r="G8" s="163">
        <f>E8*F8</f>
        <v>0</v>
      </c>
      <c r="H8" s="164"/>
    </row>
    <row r="9" spans="1:44" s="85" customFormat="1" ht="23.4" customHeight="1" x14ac:dyDescent="0.3">
      <c r="A9" s="81"/>
      <c r="B9" s="137" t="s">
        <v>1689</v>
      </c>
      <c r="C9" s="138"/>
      <c r="D9" s="139"/>
      <c r="E9" s="79">
        <f>1268</f>
        <v>1268</v>
      </c>
      <c r="F9" s="22"/>
      <c r="G9" s="136">
        <f t="shared" ref="G9:G10" si="0">E9*F9</f>
        <v>0</v>
      </c>
      <c r="H9" s="136"/>
      <c r="I9" s="130"/>
      <c r="J9" s="83"/>
      <c r="K9" s="84"/>
      <c r="L9" s="84"/>
      <c r="M9" s="84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</row>
    <row r="10" spans="1:44" s="85" customFormat="1" ht="23.4" customHeight="1" x14ac:dyDescent="0.3">
      <c r="A10" s="129"/>
      <c r="B10" s="137" t="s">
        <v>1690</v>
      </c>
      <c r="C10" s="138"/>
      <c r="D10" s="139"/>
      <c r="E10" s="79">
        <f>1268</f>
        <v>1268</v>
      </c>
      <c r="F10" s="22"/>
      <c r="G10" s="136">
        <f t="shared" si="0"/>
        <v>0</v>
      </c>
      <c r="H10" s="136"/>
      <c r="I10" s="130"/>
      <c r="J10" s="83"/>
      <c r="K10" s="84"/>
      <c r="L10" s="84"/>
      <c r="M10" s="84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</row>
    <row r="11" spans="1:44" s="3" customFormat="1" ht="23.4" customHeight="1" x14ac:dyDescent="0.3">
      <c r="A11" s="18"/>
      <c r="B11" s="46"/>
      <c r="C11" s="46"/>
      <c r="D11" s="46"/>
      <c r="E11" s="19"/>
      <c r="F11" s="19"/>
      <c r="G11" s="2"/>
      <c r="H11" s="2"/>
      <c r="I11" s="2"/>
      <c r="J11" s="26"/>
      <c r="K11" s="26"/>
      <c r="L11" s="26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4" s="3" customFormat="1" ht="23.25" customHeight="1" x14ac:dyDescent="0.2">
      <c r="A12" s="158" t="s">
        <v>0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4" customFormat="1" ht="27.75" customHeight="1" x14ac:dyDescent="0.3">
      <c r="A13" s="151" t="s">
        <v>684</v>
      </c>
      <c r="B13" s="151" t="s">
        <v>685</v>
      </c>
      <c r="C13" s="151"/>
      <c r="D13" s="151"/>
      <c r="E13" s="151" t="s">
        <v>519</v>
      </c>
      <c r="F13" s="151" t="s">
        <v>520</v>
      </c>
      <c r="G13" s="156" t="s">
        <v>686</v>
      </c>
      <c r="H13" s="157"/>
      <c r="I13" s="159" t="s">
        <v>687</v>
      </c>
      <c r="J13" s="156" t="s">
        <v>688</v>
      </c>
      <c r="K13" s="157"/>
      <c r="L13" s="159" t="s">
        <v>689</v>
      </c>
    </row>
    <row r="14" spans="1:44" customFormat="1" ht="21.75" customHeight="1" x14ac:dyDescent="0.3">
      <c r="A14" s="151"/>
      <c r="B14" s="151"/>
      <c r="C14" s="151"/>
      <c r="D14" s="151"/>
      <c r="E14" s="151"/>
      <c r="F14" s="151"/>
      <c r="G14" s="8" t="s">
        <v>690</v>
      </c>
      <c r="H14" s="13" t="s">
        <v>691</v>
      </c>
      <c r="I14" s="160"/>
      <c r="J14" s="8" t="s">
        <v>690</v>
      </c>
      <c r="K14" s="8" t="s">
        <v>691</v>
      </c>
      <c r="L14" s="160"/>
    </row>
    <row r="15" spans="1:44" s="25" customFormat="1" ht="15" customHeight="1" x14ac:dyDescent="0.3">
      <c r="A15" s="23"/>
      <c r="B15" s="154" t="s">
        <v>692</v>
      </c>
      <c r="C15" s="154"/>
      <c r="D15" s="154"/>
      <c r="E15" s="24" t="s">
        <v>69</v>
      </c>
      <c r="F15" s="28">
        <v>1268</v>
      </c>
      <c r="G15" s="8">
        <f>J15/F15</f>
        <v>0</v>
      </c>
      <c r="H15" s="13">
        <f>K15/F15</f>
        <v>0</v>
      </c>
      <c r="I15" s="8">
        <f>L15/F15</f>
        <v>0</v>
      </c>
      <c r="J15" s="8">
        <f>SUM(J20:J419)</f>
        <v>0</v>
      </c>
      <c r="K15" s="8">
        <f>SUM(K20:K419)</f>
        <v>0</v>
      </c>
      <c r="L15" s="8">
        <f>SUM(L20:L419)</f>
        <v>0</v>
      </c>
    </row>
    <row r="16" spans="1:44" customFormat="1" ht="14.4" x14ac:dyDescent="0.3">
      <c r="A16" s="10"/>
      <c r="B16" s="155" t="s">
        <v>693</v>
      </c>
      <c r="C16" s="155"/>
      <c r="D16" s="155"/>
      <c r="E16" s="12"/>
      <c r="F16" s="10"/>
      <c r="G16" s="11"/>
      <c r="H16" s="14"/>
      <c r="I16" s="11"/>
      <c r="J16" s="11">
        <f>J15/1.2*0.2</f>
        <v>0</v>
      </c>
      <c r="K16" s="11">
        <f>K15/1.2*0.2</f>
        <v>0</v>
      </c>
      <c r="L16" s="11">
        <f>L15/1.2*0.2</f>
        <v>0</v>
      </c>
    </row>
    <row r="17" spans="1:12" customFormat="1" ht="14.4" x14ac:dyDescent="0.3">
      <c r="A17" s="29">
        <v>1</v>
      </c>
      <c r="B17" s="140">
        <v>2</v>
      </c>
      <c r="C17" s="140"/>
      <c r="D17" s="140"/>
      <c r="E17" s="30">
        <v>3</v>
      </c>
      <c r="F17" s="30">
        <v>4</v>
      </c>
      <c r="G17" s="30">
        <v>5</v>
      </c>
      <c r="H17" s="30">
        <v>6</v>
      </c>
      <c r="I17" s="30">
        <v>7</v>
      </c>
      <c r="J17" s="30">
        <v>8</v>
      </c>
      <c r="K17" s="30">
        <v>9</v>
      </c>
      <c r="L17" s="30">
        <v>10</v>
      </c>
    </row>
    <row r="18" spans="1:12" customFormat="1" ht="14.4" x14ac:dyDescent="0.3">
      <c r="A18" s="141" t="s">
        <v>1</v>
      </c>
      <c r="B18" s="141"/>
      <c r="C18" s="141"/>
      <c r="D18" s="141"/>
      <c r="E18" s="141"/>
      <c r="F18" s="141"/>
      <c r="G18" s="31"/>
      <c r="H18" s="31"/>
      <c r="I18" s="32"/>
      <c r="J18" s="32">
        <f>SUM(J20:J346)</f>
        <v>0</v>
      </c>
      <c r="K18" s="32">
        <f>SUM(K20:K346)</f>
        <v>0</v>
      </c>
      <c r="L18" s="32">
        <f>SUM(L20:L346)</f>
        <v>0</v>
      </c>
    </row>
    <row r="19" spans="1:12" customFormat="1" ht="14.4" outlineLevel="1" x14ac:dyDescent="0.3">
      <c r="A19" s="142" t="s">
        <v>2</v>
      </c>
      <c r="B19" s="142"/>
      <c r="C19" s="142"/>
      <c r="D19" s="142"/>
      <c r="E19" s="142"/>
      <c r="F19" s="142"/>
      <c r="G19" s="33"/>
      <c r="H19" s="33"/>
      <c r="I19" s="45"/>
      <c r="J19" s="45"/>
      <c r="K19" s="45"/>
      <c r="L19" s="45"/>
    </row>
    <row r="20" spans="1:12" customFormat="1" ht="45.6" customHeight="1" outlineLevel="1" x14ac:dyDescent="0.3">
      <c r="A20" s="34" t="s">
        <v>3</v>
      </c>
      <c r="B20" s="135" t="s">
        <v>4</v>
      </c>
      <c r="C20" s="135"/>
      <c r="D20" s="135"/>
      <c r="E20" s="34" t="s">
        <v>5</v>
      </c>
      <c r="F20" s="35">
        <v>0.50700000000000001</v>
      </c>
      <c r="G20" s="36"/>
      <c r="H20" s="36"/>
      <c r="I20" s="32">
        <f t="shared" ref="I20:I47" si="1">G20+H20</f>
        <v>0</v>
      </c>
      <c r="J20" s="32">
        <f t="shared" ref="J20:J47" si="2">F20*G20</f>
        <v>0</v>
      </c>
      <c r="K20" s="32">
        <f t="shared" ref="K20:K47" si="3">F20*H20</f>
        <v>0</v>
      </c>
      <c r="L20" s="32">
        <f t="shared" ref="L20:L47" si="4">J20+K20</f>
        <v>0</v>
      </c>
    </row>
    <row r="21" spans="1:12" customFormat="1" ht="44.25" customHeight="1" outlineLevel="1" x14ac:dyDescent="0.3">
      <c r="A21" s="34" t="s">
        <v>6</v>
      </c>
      <c r="B21" s="135" t="s">
        <v>9</v>
      </c>
      <c r="C21" s="135"/>
      <c r="D21" s="135"/>
      <c r="E21" s="34" t="s">
        <v>10</v>
      </c>
      <c r="F21" s="37">
        <v>0.48359999999999997</v>
      </c>
      <c r="G21" s="36"/>
      <c r="H21" s="36"/>
      <c r="I21" s="32">
        <f t="shared" si="1"/>
        <v>0</v>
      </c>
      <c r="J21" s="32">
        <f t="shared" si="2"/>
        <v>0</v>
      </c>
      <c r="K21" s="32">
        <f t="shared" si="3"/>
        <v>0</v>
      </c>
      <c r="L21" s="32">
        <f t="shared" si="4"/>
        <v>0</v>
      </c>
    </row>
    <row r="22" spans="1:12" customFormat="1" ht="72" customHeight="1" outlineLevel="1" x14ac:dyDescent="0.3">
      <c r="A22" s="34" t="s">
        <v>7</v>
      </c>
      <c r="B22" s="135" t="s">
        <v>11</v>
      </c>
      <c r="C22" s="135"/>
      <c r="D22" s="135"/>
      <c r="E22" s="34" t="s">
        <v>10</v>
      </c>
      <c r="F22" s="35">
        <v>0.17499999999999999</v>
      </c>
      <c r="G22" s="36"/>
      <c r="H22" s="36"/>
      <c r="I22" s="32">
        <f t="shared" si="1"/>
        <v>0</v>
      </c>
      <c r="J22" s="32">
        <f t="shared" si="2"/>
        <v>0</v>
      </c>
      <c r="K22" s="32">
        <f t="shared" si="3"/>
        <v>0</v>
      </c>
      <c r="L22" s="32">
        <f t="shared" si="4"/>
        <v>0</v>
      </c>
    </row>
    <row r="23" spans="1:12" customFormat="1" ht="34.5" customHeight="1" outlineLevel="1" x14ac:dyDescent="0.3">
      <c r="A23" s="34" t="s">
        <v>8</v>
      </c>
      <c r="B23" s="135" t="s">
        <v>12</v>
      </c>
      <c r="C23" s="135"/>
      <c r="D23" s="135"/>
      <c r="E23" s="34" t="s">
        <v>13</v>
      </c>
      <c r="F23" s="38">
        <v>1</v>
      </c>
      <c r="G23" s="36"/>
      <c r="H23" s="36"/>
      <c r="I23" s="32">
        <f t="shared" si="1"/>
        <v>0</v>
      </c>
      <c r="J23" s="32">
        <f t="shared" si="2"/>
        <v>0</v>
      </c>
      <c r="K23" s="32">
        <f t="shared" si="3"/>
        <v>0</v>
      </c>
      <c r="L23" s="32">
        <f t="shared" si="4"/>
        <v>0</v>
      </c>
    </row>
    <row r="24" spans="1:12" customFormat="1" ht="45" customHeight="1" outlineLevel="1" x14ac:dyDescent="0.3">
      <c r="A24" s="34" t="s">
        <v>14</v>
      </c>
      <c r="B24" s="135" t="s">
        <v>15</v>
      </c>
      <c r="C24" s="135"/>
      <c r="D24" s="135"/>
      <c r="E24" s="34" t="s">
        <v>10</v>
      </c>
      <c r="F24" s="39">
        <v>5.2</v>
      </c>
      <c r="G24" s="36"/>
      <c r="H24" s="36"/>
      <c r="I24" s="32">
        <f t="shared" si="1"/>
        <v>0</v>
      </c>
      <c r="J24" s="32">
        <f t="shared" si="2"/>
        <v>0</v>
      </c>
      <c r="K24" s="32">
        <f t="shared" si="3"/>
        <v>0</v>
      </c>
      <c r="L24" s="32">
        <f t="shared" si="4"/>
        <v>0</v>
      </c>
    </row>
    <row r="25" spans="1:12" customFormat="1" ht="43.5" customHeight="1" outlineLevel="1" x14ac:dyDescent="0.3">
      <c r="A25" s="34" t="s">
        <v>16</v>
      </c>
      <c r="B25" s="135" t="s">
        <v>17</v>
      </c>
      <c r="C25" s="135"/>
      <c r="D25" s="135"/>
      <c r="E25" s="34" t="s">
        <v>10</v>
      </c>
      <c r="F25" s="40">
        <v>6.08</v>
      </c>
      <c r="G25" s="36"/>
      <c r="H25" s="36"/>
      <c r="I25" s="32">
        <f t="shared" si="1"/>
        <v>0</v>
      </c>
      <c r="J25" s="32">
        <f t="shared" si="2"/>
        <v>0</v>
      </c>
      <c r="K25" s="32">
        <f t="shared" si="3"/>
        <v>0</v>
      </c>
      <c r="L25" s="32">
        <f t="shared" si="4"/>
        <v>0</v>
      </c>
    </row>
    <row r="26" spans="1:12" customFormat="1" ht="40.5" customHeight="1" outlineLevel="1" x14ac:dyDescent="0.3">
      <c r="A26" s="34" t="s">
        <v>18</v>
      </c>
      <c r="B26" s="135" t="s">
        <v>19</v>
      </c>
      <c r="C26" s="135"/>
      <c r="D26" s="135"/>
      <c r="E26" s="34" t="s">
        <v>10</v>
      </c>
      <c r="F26" s="38">
        <v>1</v>
      </c>
      <c r="G26" s="36"/>
      <c r="H26" s="36"/>
      <c r="I26" s="32">
        <f t="shared" si="1"/>
        <v>0</v>
      </c>
      <c r="J26" s="32">
        <f t="shared" si="2"/>
        <v>0</v>
      </c>
      <c r="K26" s="32">
        <f t="shared" si="3"/>
        <v>0</v>
      </c>
      <c r="L26" s="32">
        <f t="shared" si="4"/>
        <v>0</v>
      </c>
    </row>
    <row r="27" spans="1:12" customFormat="1" ht="34.5" customHeight="1" outlineLevel="1" x14ac:dyDescent="0.3">
      <c r="A27" s="34" t="s">
        <v>20</v>
      </c>
      <c r="B27" s="135" t="s">
        <v>21</v>
      </c>
      <c r="C27" s="135"/>
      <c r="D27" s="135"/>
      <c r="E27" s="34" t="s">
        <v>10</v>
      </c>
      <c r="F27" s="39">
        <v>8.4</v>
      </c>
      <c r="G27" s="36"/>
      <c r="H27" s="36"/>
      <c r="I27" s="32">
        <f t="shared" si="1"/>
        <v>0</v>
      </c>
      <c r="J27" s="32">
        <f t="shared" si="2"/>
        <v>0</v>
      </c>
      <c r="K27" s="32">
        <f t="shared" si="3"/>
        <v>0</v>
      </c>
      <c r="L27" s="32">
        <f t="shared" si="4"/>
        <v>0</v>
      </c>
    </row>
    <row r="28" spans="1:12" customFormat="1" ht="34.5" customHeight="1" outlineLevel="1" x14ac:dyDescent="0.3">
      <c r="A28" s="34" t="s">
        <v>22</v>
      </c>
      <c r="B28" s="135" t="s">
        <v>23</v>
      </c>
      <c r="C28" s="135"/>
      <c r="D28" s="135"/>
      <c r="E28" s="34" t="s">
        <v>10</v>
      </c>
      <c r="F28" s="39">
        <v>8.4</v>
      </c>
      <c r="G28" s="36"/>
      <c r="H28" s="36"/>
      <c r="I28" s="32">
        <f t="shared" si="1"/>
        <v>0</v>
      </c>
      <c r="J28" s="32">
        <f t="shared" si="2"/>
        <v>0</v>
      </c>
      <c r="K28" s="32">
        <f t="shared" si="3"/>
        <v>0</v>
      </c>
      <c r="L28" s="32">
        <f t="shared" si="4"/>
        <v>0</v>
      </c>
    </row>
    <row r="29" spans="1:12" customFormat="1" ht="34.5" customHeight="1" outlineLevel="1" x14ac:dyDescent="0.3">
      <c r="A29" s="34" t="s">
        <v>24</v>
      </c>
      <c r="B29" s="135" t="s">
        <v>25</v>
      </c>
      <c r="C29" s="135"/>
      <c r="D29" s="135"/>
      <c r="E29" s="34" t="s">
        <v>13</v>
      </c>
      <c r="F29" s="35">
        <v>1.1439999999999999</v>
      </c>
      <c r="G29" s="36"/>
      <c r="H29" s="36"/>
      <c r="I29" s="32">
        <f t="shared" si="1"/>
        <v>0</v>
      </c>
      <c r="J29" s="32">
        <f t="shared" si="2"/>
        <v>0</v>
      </c>
      <c r="K29" s="32">
        <f t="shared" si="3"/>
        <v>0</v>
      </c>
      <c r="L29" s="32">
        <f t="shared" si="4"/>
        <v>0</v>
      </c>
    </row>
    <row r="30" spans="1:12" customFormat="1" ht="44.25" customHeight="1" outlineLevel="1" x14ac:dyDescent="0.3">
      <c r="A30" s="34" t="s">
        <v>26</v>
      </c>
      <c r="B30" s="135" t="s">
        <v>27</v>
      </c>
      <c r="C30" s="135"/>
      <c r="D30" s="135"/>
      <c r="E30" s="34" t="s">
        <v>10</v>
      </c>
      <c r="F30" s="39">
        <v>1.1000000000000001</v>
      </c>
      <c r="G30" s="36"/>
      <c r="H30" s="36"/>
      <c r="I30" s="32">
        <f t="shared" si="1"/>
        <v>0</v>
      </c>
      <c r="J30" s="32">
        <f t="shared" si="2"/>
        <v>0</v>
      </c>
      <c r="K30" s="32">
        <f t="shared" si="3"/>
        <v>0</v>
      </c>
      <c r="L30" s="32">
        <f t="shared" si="4"/>
        <v>0</v>
      </c>
    </row>
    <row r="31" spans="1:12" customFormat="1" ht="34.5" customHeight="1" outlineLevel="1" x14ac:dyDescent="0.3">
      <c r="A31" s="34" t="s">
        <v>28</v>
      </c>
      <c r="B31" s="135" t="s">
        <v>29</v>
      </c>
      <c r="C31" s="135"/>
      <c r="D31" s="135"/>
      <c r="E31" s="34" t="s">
        <v>10</v>
      </c>
      <c r="F31" s="35">
        <v>1.4999999999999999E-2</v>
      </c>
      <c r="G31" s="36"/>
      <c r="H31" s="36"/>
      <c r="I31" s="32">
        <f t="shared" si="1"/>
        <v>0</v>
      </c>
      <c r="J31" s="32">
        <f t="shared" si="2"/>
        <v>0</v>
      </c>
      <c r="K31" s="32">
        <f t="shared" si="3"/>
        <v>0</v>
      </c>
      <c r="L31" s="32">
        <f t="shared" si="4"/>
        <v>0</v>
      </c>
    </row>
    <row r="32" spans="1:12" customFormat="1" ht="34.5" customHeight="1" outlineLevel="1" x14ac:dyDescent="0.3">
      <c r="A32" s="34" t="s">
        <v>30</v>
      </c>
      <c r="B32" s="135" t="s">
        <v>31</v>
      </c>
      <c r="C32" s="135"/>
      <c r="D32" s="135"/>
      <c r="E32" s="34" t="s">
        <v>10</v>
      </c>
      <c r="F32" s="35">
        <v>4.2000000000000003E-2</v>
      </c>
      <c r="G32" s="36"/>
      <c r="H32" s="36"/>
      <c r="I32" s="32">
        <f t="shared" si="1"/>
        <v>0</v>
      </c>
      <c r="J32" s="32">
        <f t="shared" si="2"/>
        <v>0</v>
      </c>
      <c r="K32" s="32">
        <f t="shared" si="3"/>
        <v>0</v>
      </c>
      <c r="L32" s="32">
        <f t="shared" si="4"/>
        <v>0</v>
      </c>
    </row>
    <row r="33" spans="1:12" customFormat="1" ht="34.5" customHeight="1" outlineLevel="1" x14ac:dyDescent="0.3">
      <c r="A33" s="34" t="s">
        <v>32</v>
      </c>
      <c r="B33" s="135" t="s">
        <v>33</v>
      </c>
      <c r="C33" s="135"/>
      <c r="D33" s="135"/>
      <c r="E33" s="34" t="s">
        <v>10</v>
      </c>
      <c r="F33" s="40">
        <v>0.15</v>
      </c>
      <c r="G33" s="36"/>
      <c r="H33" s="36"/>
      <c r="I33" s="32">
        <f t="shared" si="1"/>
        <v>0</v>
      </c>
      <c r="J33" s="32">
        <f t="shared" si="2"/>
        <v>0</v>
      </c>
      <c r="K33" s="32">
        <f t="shared" si="3"/>
        <v>0</v>
      </c>
      <c r="L33" s="32">
        <f t="shared" si="4"/>
        <v>0</v>
      </c>
    </row>
    <row r="34" spans="1:12" customFormat="1" ht="34.5" customHeight="1" outlineLevel="1" x14ac:dyDescent="0.3">
      <c r="A34" s="34" t="s">
        <v>34</v>
      </c>
      <c r="B34" s="135" t="s">
        <v>35</v>
      </c>
      <c r="C34" s="135"/>
      <c r="D34" s="135"/>
      <c r="E34" s="34" t="s">
        <v>10</v>
      </c>
      <c r="F34" s="40">
        <v>0.94</v>
      </c>
      <c r="G34" s="36"/>
      <c r="H34" s="36"/>
      <c r="I34" s="32">
        <f t="shared" si="1"/>
        <v>0</v>
      </c>
      <c r="J34" s="32">
        <f t="shared" si="2"/>
        <v>0</v>
      </c>
      <c r="K34" s="32">
        <f t="shared" si="3"/>
        <v>0</v>
      </c>
      <c r="L34" s="32">
        <f t="shared" si="4"/>
        <v>0</v>
      </c>
    </row>
    <row r="35" spans="1:12" customFormat="1" ht="34.5" customHeight="1" outlineLevel="1" x14ac:dyDescent="0.3">
      <c r="A35" s="34" t="s">
        <v>36</v>
      </c>
      <c r="B35" s="135" t="s">
        <v>37</v>
      </c>
      <c r="C35" s="135"/>
      <c r="D35" s="135"/>
      <c r="E35" s="34" t="s">
        <v>10</v>
      </c>
      <c r="F35" s="40">
        <v>0.94</v>
      </c>
      <c r="G35" s="36"/>
      <c r="H35" s="36"/>
      <c r="I35" s="32">
        <f t="shared" si="1"/>
        <v>0</v>
      </c>
      <c r="J35" s="32">
        <f t="shared" si="2"/>
        <v>0</v>
      </c>
      <c r="K35" s="32">
        <f t="shared" si="3"/>
        <v>0</v>
      </c>
      <c r="L35" s="32">
        <f t="shared" si="4"/>
        <v>0</v>
      </c>
    </row>
    <row r="36" spans="1:12" customFormat="1" ht="34.5" customHeight="1" outlineLevel="1" x14ac:dyDescent="0.3">
      <c r="A36" s="34" t="s">
        <v>38</v>
      </c>
      <c r="B36" s="135" t="s">
        <v>39</v>
      </c>
      <c r="C36" s="135"/>
      <c r="D36" s="135"/>
      <c r="E36" s="34" t="s">
        <v>10</v>
      </c>
      <c r="F36" s="37">
        <v>9.0200000000000002E-2</v>
      </c>
      <c r="G36" s="36"/>
      <c r="H36" s="36"/>
      <c r="I36" s="32">
        <f t="shared" si="1"/>
        <v>0</v>
      </c>
      <c r="J36" s="32">
        <f t="shared" si="2"/>
        <v>0</v>
      </c>
      <c r="K36" s="32">
        <f t="shared" si="3"/>
        <v>0</v>
      </c>
      <c r="L36" s="32">
        <f t="shared" si="4"/>
        <v>0</v>
      </c>
    </row>
    <row r="37" spans="1:12" customFormat="1" ht="34.5" customHeight="1" outlineLevel="1" x14ac:dyDescent="0.3">
      <c r="A37" s="34" t="s">
        <v>40</v>
      </c>
      <c r="B37" s="135" t="s">
        <v>41</v>
      </c>
      <c r="C37" s="135"/>
      <c r="D37" s="135"/>
      <c r="E37" s="34" t="s">
        <v>10</v>
      </c>
      <c r="F37" s="37">
        <v>0.23549999999999999</v>
      </c>
      <c r="G37" s="36"/>
      <c r="H37" s="36"/>
      <c r="I37" s="32">
        <f t="shared" si="1"/>
        <v>0</v>
      </c>
      <c r="J37" s="32">
        <f t="shared" si="2"/>
        <v>0</v>
      </c>
      <c r="K37" s="32">
        <f t="shared" si="3"/>
        <v>0</v>
      </c>
      <c r="L37" s="32">
        <f t="shared" si="4"/>
        <v>0</v>
      </c>
    </row>
    <row r="38" spans="1:12" customFormat="1" ht="34.5" customHeight="1" outlineLevel="1" x14ac:dyDescent="0.3">
      <c r="A38" s="34" t="s">
        <v>42</v>
      </c>
      <c r="B38" s="135" t="s">
        <v>43</v>
      </c>
      <c r="C38" s="135"/>
      <c r="D38" s="135"/>
      <c r="E38" s="34" t="s">
        <v>44</v>
      </c>
      <c r="F38" s="38">
        <v>2</v>
      </c>
      <c r="G38" s="36"/>
      <c r="H38" s="36"/>
      <c r="I38" s="32">
        <f t="shared" si="1"/>
        <v>0</v>
      </c>
      <c r="J38" s="32">
        <f t="shared" si="2"/>
        <v>0</v>
      </c>
      <c r="K38" s="32">
        <f t="shared" si="3"/>
        <v>0</v>
      </c>
      <c r="L38" s="32">
        <f t="shared" si="4"/>
        <v>0</v>
      </c>
    </row>
    <row r="39" spans="1:12" customFormat="1" ht="34.5" customHeight="1" outlineLevel="1" x14ac:dyDescent="0.3">
      <c r="A39" s="34" t="s">
        <v>45</v>
      </c>
      <c r="B39" s="135" t="s">
        <v>46</v>
      </c>
      <c r="C39" s="135"/>
      <c r="D39" s="135"/>
      <c r="E39" s="34" t="s">
        <v>10</v>
      </c>
      <c r="F39" s="35">
        <v>0.36599999999999999</v>
      </c>
      <c r="G39" s="36"/>
      <c r="H39" s="36"/>
      <c r="I39" s="32">
        <f t="shared" si="1"/>
        <v>0</v>
      </c>
      <c r="J39" s="32">
        <f t="shared" si="2"/>
        <v>0</v>
      </c>
      <c r="K39" s="32">
        <f t="shared" si="3"/>
        <v>0</v>
      </c>
      <c r="L39" s="32">
        <f t="shared" si="4"/>
        <v>0</v>
      </c>
    </row>
    <row r="40" spans="1:12" customFormat="1" ht="34.5" customHeight="1" outlineLevel="1" x14ac:dyDescent="0.3">
      <c r="A40" s="34" t="s">
        <v>47</v>
      </c>
      <c r="B40" s="135" t="s">
        <v>48</v>
      </c>
      <c r="C40" s="135"/>
      <c r="D40" s="135"/>
      <c r="E40" s="34" t="s">
        <v>10</v>
      </c>
      <c r="F40" s="40">
        <v>0.12</v>
      </c>
      <c r="G40" s="36"/>
      <c r="H40" s="36"/>
      <c r="I40" s="32">
        <f t="shared" si="1"/>
        <v>0</v>
      </c>
      <c r="J40" s="32">
        <f t="shared" si="2"/>
        <v>0</v>
      </c>
      <c r="K40" s="32">
        <f t="shared" si="3"/>
        <v>0</v>
      </c>
      <c r="L40" s="32">
        <f t="shared" si="4"/>
        <v>0</v>
      </c>
    </row>
    <row r="41" spans="1:12" customFormat="1" ht="34.5" customHeight="1" outlineLevel="1" x14ac:dyDescent="0.3">
      <c r="A41" s="34" t="s">
        <v>49</v>
      </c>
      <c r="B41" s="135" t="s">
        <v>50</v>
      </c>
      <c r="C41" s="135"/>
      <c r="D41" s="135"/>
      <c r="E41" s="34" t="s">
        <v>10</v>
      </c>
      <c r="F41" s="35">
        <v>0.121</v>
      </c>
      <c r="G41" s="36"/>
      <c r="H41" s="36"/>
      <c r="I41" s="32">
        <f t="shared" si="1"/>
        <v>0</v>
      </c>
      <c r="J41" s="32">
        <f t="shared" si="2"/>
        <v>0</v>
      </c>
      <c r="K41" s="32">
        <f t="shared" si="3"/>
        <v>0</v>
      </c>
      <c r="L41" s="32">
        <f t="shared" si="4"/>
        <v>0</v>
      </c>
    </row>
    <row r="42" spans="1:12" customFormat="1" ht="34.5" customHeight="1" outlineLevel="1" x14ac:dyDescent="0.3">
      <c r="A42" s="34" t="s">
        <v>51</v>
      </c>
      <c r="B42" s="135" t="s">
        <v>52</v>
      </c>
      <c r="C42" s="135"/>
      <c r="D42" s="135"/>
      <c r="E42" s="34" t="s">
        <v>10</v>
      </c>
      <c r="F42" s="35">
        <v>1.1140000000000001</v>
      </c>
      <c r="G42" s="36"/>
      <c r="H42" s="36"/>
      <c r="I42" s="32">
        <f t="shared" si="1"/>
        <v>0</v>
      </c>
      <c r="J42" s="32">
        <f t="shared" si="2"/>
        <v>0</v>
      </c>
      <c r="K42" s="32">
        <f t="shared" si="3"/>
        <v>0</v>
      </c>
      <c r="L42" s="32">
        <f t="shared" si="4"/>
        <v>0</v>
      </c>
    </row>
    <row r="43" spans="1:12" customFormat="1" ht="34.5" customHeight="1" outlineLevel="1" x14ac:dyDescent="0.3">
      <c r="A43" s="34" t="s">
        <v>53</v>
      </c>
      <c r="B43" s="135" t="s">
        <v>54</v>
      </c>
      <c r="C43" s="135"/>
      <c r="D43" s="135"/>
      <c r="E43" s="34" t="s">
        <v>10</v>
      </c>
      <c r="F43" s="35">
        <v>1.9970000000000001</v>
      </c>
      <c r="G43" s="36"/>
      <c r="H43" s="36"/>
      <c r="I43" s="32">
        <f t="shared" si="1"/>
        <v>0</v>
      </c>
      <c r="J43" s="32">
        <f t="shared" si="2"/>
        <v>0</v>
      </c>
      <c r="K43" s="32">
        <f t="shared" si="3"/>
        <v>0</v>
      </c>
      <c r="L43" s="32">
        <f t="shared" si="4"/>
        <v>0</v>
      </c>
    </row>
    <row r="44" spans="1:12" customFormat="1" ht="34.5" customHeight="1" outlineLevel="1" x14ac:dyDescent="0.3">
      <c r="A44" s="34" t="s">
        <v>55</v>
      </c>
      <c r="B44" s="135" t="s">
        <v>56</v>
      </c>
      <c r="C44" s="135"/>
      <c r="D44" s="135"/>
      <c r="E44" s="34" t="s">
        <v>10</v>
      </c>
      <c r="F44" s="35">
        <v>1.7729999999999999</v>
      </c>
      <c r="G44" s="36"/>
      <c r="H44" s="36"/>
      <c r="I44" s="32">
        <f t="shared" si="1"/>
        <v>0</v>
      </c>
      <c r="J44" s="32">
        <f t="shared" si="2"/>
        <v>0</v>
      </c>
      <c r="K44" s="32">
        <f t="shared" si="3"/>
        <v>0</v>
      </c>
      <c r="L44" s="32">
        <f t="shared" si="4"/>
        <v>0</v>
      </c>
    </row>
    <row r="45" spans="1:12" customFormat="1" ht="34.5" customHeight="1" outlineLevel="1" x14ac:dyDescent="0.3">
      <c r="A45" s="34" t="s">
        <v>57</v>
      </c>
      <c r="B45" s="135" t="s">
        <v>58</v>
      </c>
      <c r="C45" s="135"/>
      <c r="D45" s="135"/>
      <c r="E45" s="34" t="s">
        <v>59</v>
      </c>
      <c r="F45" s="40">
        <v>0.02</v>
      </c>
      <c r="G45" s="36"/>
      <c r="H45" s="36"/>
      <c r="I45" s="32">
        <f t="shared" si="1"/>
        <v>0</v>
      </c>
      <c r="J45" s="32">
        <f t="shared" si="2"/>
        <v>0</v>
      </c>
      <c r="K45" s="32">
        <f t="shared" si="3"/>
        <v>0</v>
      </c>
      <c r="L45" s="32">
        <f t="shared" si="4"/>
        <v>0</v>
      </c>
    </row>
    <row r="46" spans="1:12" customFormat="1" ht="34.5" customHeight="1" outlineLevel="1" x14ac:dyDescent="0.3">
      <c r="A46" s="34" t="s">
        <v>60</v>
      </c>
      <c r="B46" s="135" t="s">
        <v>61</v>
      </c>
      <c r="C46" s="135"/>
      <c r="D46" s="135"/>
      <c r="E46" s="34" t="s">
        <v>10</v>
      </c>
      <c r="F46" s="35">
        <v>5.0999999999999997E-2</v>
      </c>
      <c r="G46" s="36"/>
      <c r="H46" s="36"/>
      <c r="I46" s="32">
        <f t="shared" si="1"/>
        <v>0</v>
      </c>
      <c r="J46" s="32">
        <f t="shared" si="2"/>
        <v>0</v>
      </c>
      <c r="K46" s="32">
        <f t="shared" si="3"/>
        <v>0</v>
      </c>
      <c r="L46" s="32">
        <f t="shared" si="4"/>
        <v>0</v>
      </c>
    </row>
    <row r="47" spans="1:12" customFormat="1" ht="42.75" customHeight="1" outlineLevel="1" x14ac:dyDescent="0.3">
      <c r="A47" s="34" t="s">
        <v>62</v>
      </c>
      <c r="B47" s="135" t="s">
        <v>63</v>
      </c>
      <c r="C47" s="135"/>
      <c r="D47" s="135"/>
      <c r="E47" s="34" t="s">
        <v>10</v>
      </c>
      <c r="F47" s="35">
        <v>0.44500000000000001</v>
      </c>
      <c r="G47" s="36"/>
      <c r="H47" s="36"/>
      <c r="I47" s="32">
        <f t="shared" si="1"/>
        <v>0</v>
      </c>
      <c r="J47" s="32">
        <f t="shared" si="2"/>
        <v>0</v>
      </c>
      <c r="K47" s="32">
        <f t="shared" si="3"/>
        <v>0</v>
      </c>
      <c r="L47" s="32">
        <f t="shared" si="4"/>
        <v>0</v>
      </c>
    </row>
    <row r="48" spans="1:12" customFormat="1" ht="14.4" outlineLevel="1" x14ac:dyDescent="0.3">
      <c r="A48" s="143" t="s">
        <v>64</v>
      </c>
      <c r="B48" s="143"/>
      <c r="C48" s="143"/>
      <c r="D48" s="143"/>
      <c r="E48" s="143"/>
      <c r="F48" s="143"/>
      <c r="G48" s="33"/>
      <c r="H48" s="33"/>
      <c r="I48" s="45"/>
      <c r="J48" s="45"/>
      <c r="K48" s="45"/>
      <c r="L48" s="45"/>
    </row>
    <row r="49" spans="1:12" customFormat="1" ht="14.4" outlineLevel="1" x14ac:dyDescent="0.3">
      <c r="A49" s="143" t="s">
        <v>65</v>
      </c>
      <c r="B49" s="143"/>
      <c r="C49" s="143"/>
      <c r="D49" s="143"/>
      <c r="E49" s="143"/>
      <c r="F49" s="143"/>
      <c r="G49" s="33"/>
      <c r="H49" s="33"/>
      <c r="I49" s="45"/>
      <c r="J49" s="45"/>
      <c r="K49" s="45"/>
      <c r="L49" s="45"/>
    </row>
    <row r="50" spans="1:12" customFormat="1" ht="42" customHeight="1" outlineLevel="1" x14ac:dyDescent="0.3">
      <c r="A50" s="34" t="s">
        <v>66</v>
      </c>
      <c r="B50" s="135" t="s">
        <v>67</v>
      </c>
      <c r="C50" s="135"/>
      <c r="D50" s="135"/>
      <c r="E50" s="34" t="s">
        <v>10</v>
      </c>
      <c r="F50" s="35">
        <v>3.649</v>
      </c>
      <c r="G50" s="36"/>
      <c r="H50" s="36"/>
      <c r="I50" s="32">
        <f t="shared" ref="I50:I81" si="5">G50+H50</f>
        <v>0</v>
      </c>
      <c r="J50" s="32">
        <f t="shared" ref="J50:J81" si="6">F50*G50</f>
        <v>0</v>
      </c>
      <c r="K50" s="32">
        <f t="shared" ref="K50:K81" si="7">F50*H50</f>
        <v>0</v>
      </c>
      <c r="L50" s="32">
        <f t="shared" ref="L50:L81" si="8">J50+K50</f>
        <v>0</v>
      </c>
    </row>
    <row r="51" spans="1:12" customFormat="1" ht="34.5" customHeight="1" outlineLevel="1" x14ac:dyDescent="0.3">
      <c r="A51" s="34" t="s">
        <v>68</v>
      </c>
      <c r="B51" s="135" t="s">
        <v>738</v>
      </c>
      <c r="C51" s="135"/>
      <c r="D51" s="135"/>
      <c r="E51" s="34" t="s">
        <v>69</v>
      </c>
      <c r="F51" s="39">
        <v>364.9</v>
      </c>
      <c r="G51" s="36"/>
      <c r="H51" s="36"/>
      <c r="I51" s="32">
        <f t="shared" si="5"/>
        <v>0</v>
      </c>
      <c r="J51" s="32">
        <f t="shared" si="6"/>
        <v>0</v>
      </c>
      <c r="K51" s="32">
        <f t="shared" si="7"/>
        <v>0</v>
      </c>
      <c r="L51" s="32">
        <f t="shared" si="8"/>
        <v>0</v>
      </c>
    </row>
    <row r="52" spans="1:12" customFormat="1" ht="34.5" customHeight="1" outlineLevel="1" x14ac:dyDescent="0.3">
      <c r="A52" s="34" t="s">
        <v>70</v>
      </c>
      <c r="B52" s="135" t="s">
        <v>73</v>
      </c>
      <c r="C52" s="135"/>
      <c r="D52" s="135"/>
      <c r="E52" s="34" t="s">
        <v>69</v>
      </c>
      <c r="F52" s="38">
        <v>25</v>
      </c>
      <c r="G52" s="36"/>
      <c r="H52" s="36"/>
      <c r="I52" s="32">
        <f t="shared" si="5"/>
        <v>0</v>
      </c>
      <c r="J52" s="32">
        <f t="shared" si="6"/>
        <v>0</v>
      </c>
      <c r="K52" s="32">
        <f t="shared" si="7"/>
        <v>0</v>
      </c>
      <c r="L52" s="32">
        <f t="shared" si="8"/>
        <v>0</v>
      </c>
    </row>
    <row r="53" spans="1:12" customFormat="1" ht="34.5" customHeight="1" outlineLevel="1" x14ac:dyDescent="0.3">
      <c r="A53" s="34" t="s">
        <v>71</v>
      </c>
      <c r="B53" s="135" t="s">
        <v>737</v>
      </c>
      <c r="C53" s="135"/>
      <c r="D53" s="135"/>
      <c r="E53" s="34" t="s">
        <v>69</v>
      </c>
      <c r="F53" s="39">
        <v>356.9</v>
      </c>
      <c r="G53" s="36"/>
      <c r="H53" s="36"/>
      <c r="I53" s="32">
        <f t="shared" si="5"/>
        <v>0</v>
      </c>
      <c r="J53" s="32">
        <f t="shared" si="6"/>
        <v>0</v>
      </c>
      <c r="K53" s="32">
        <f t="shared" si="7"/>
        <v>0</v>
      </c>
      <c r="L53" s="32">
        <f t="shared" si="8"/>
        <v>0</v>
      </c>
    </row>
    <row r="54" spans="1:12" customFormat="1" ht="57.75" customHeight="1" outlineLevel="1" x14ac:dyDescent="0.3">
      <c r="A54" s="34" t="s">
        <v>72</v>
      </c>
      <c r="B54" s="135" t="s">
        <v>76</v>
      </c>
      <c r="C54" s="135"/>
      <c r="D54" s="135"/>
      <c r="E54" s="34" t="s">
        <v>10</v>
      </c>
      <c r="F54" s="35">
        <v>4.6319999999999997</v>
      </c>
      <c r="G54" s="36"/>
      <c r="H54" s="36"/>
      <c r="I54" s="32">
        <f t="shared" si="5"/>
        <v>0</v>
      </c>
      <c r="J54" s="32">
        <f t="shared" si="6"/>
        <v>0</v>
      </c>
      <c r="K54" s="32">
        <f t="shared" si="7"/>
        <v>0</v>
      </c>
      <c r="L54" s="32">
        <f t="shared" si="8"/>
        <v>0</v>
      </c>
    </row>
    <row r="55" spans="1:12" customFormat="1" ht="34.5" customHeight="1" outlineLevel="1" x14ac:dyDescent="0.3">
      <c r="A55" s="34" t="s">
        <v>74</v>
      </c>
      <c r="B55" s="135" t="s">
        <v>736</v>
      </c>
      <c r="C55" s="135"/>
      <c r="D55" s="135"/>
      <c r="E55" s="34" t="s">
        <v>69</v>
      </c>
      <c r="F55" s="39">
        <v>463.2</v>
      </c>
      <c r="G55" s="36"/>
      <c r="H55" s="36"/>
      <c r="I55" s="32">
        <f t="shared" si="5"/>
        <v>0</v>
      </c>
      <c r="J55" s="32">
        <f t="shared" si="6"/>
        <v>0</v>
      </c>
      <c r="K55" s="32">
        <f t="shared" si="7"/>
        <v>0</v>
      </c>
      <c r="L55" s="32">
        <f t="shared" si="8"/>
        <v>0</v>
      </c>
    </row>
    <row r="56" spans="1:12" customFormat="1" ht="34.5" customHeight="1" outlineLevel="1" x14ac:dyDescent="0.3">
      <c r="A56" s="34" t="s">
        <v>511</v>
      </c>
      <c r="B56" s="135" t="s">
        <v>81</v>
      </c>
      <c r="C56" s="135"/>
      <c r="D56" s="135"/>
      <c r="E56" s="34" t="s">
        <v>69</v>
      </c>
      <c r="F56" s="38">
        <v>25</v>
      </c>
      <c r="G56" s="36"/>
      <c r="H56" s="36"/>
      <c r="I56" s="32">
        <f t="shared" si="5"/>
        <v>0</v>
      </c>
      <c r="J56" s="32">
        <f t="shared" si="6"/>
        <v>0</v>
      </c>
      <c r="K56" s="32">
        <f t="shared" si="7"/>
        <v>0</v>
      </c>
      <c r="L56" s="32">
        <f t="shared" si="8"/>
        <v>0</v>
      </c>
    </row>
    <row r="57" spans="1:12" customFormat="1" ht="48.75" customHeight="1" outlineLevel="1" x14ac:dyDescent="0.3">
      <c r="A57" s="34" t="s">
        <v>521</v>
      </c>
      <c r="B57" s="135" t="s">
        <v>83</v>
      </c>
      <c r="C57" s="135"/>
      <c r="D57" s="135"/>
      <c r="E57" s="34" t="s">
        <v>10</v>
      </c>
      <c r="F57" s="39">
        <v>2.6</v>
      </c>
      <c r="G57" s="36"/>
      <c r="H57" s="36"/>
      <c r="I57" s="32">
        <f t="shared" si="5"/>
        <v>0</v>
      </c>
      <c r="J57" s="32">
        <f t="shared" si="6"/>
        <v>0</v>
      </c>
      <c r="K57" s="32">
        <f t="shared" si="7"/>
        <v>0</v>
      </c>
      <c r="L57" s="32">
        <f t="shared" si="8"/>
        <v>0</v>
      </c>
    </row>
    <row r="58" spans="1:12" customFormat="1" ht="34.5" customHeight="1" outlineLevel="1" x14ac:dyDescent="0.3">
      <c r="A58" s="34" t="s">
        <v>75</v>
      </c>
      <c r="B58" s="135" t="s">
        <v>735</v>
      </c>
      <c r="C58" s="135"/>
      <c r="D58" s="135"/>
      <c r="E58" s="34" t="s">
        <v>69</v>
      </c>
      <c r="F58" s="38">
        <v>260</v>
      </c>
      <c r="G58" s="36"/>
      <c r="H58" s="36"/>
      <c r="I58" s="32">
        <f t="shared" si="5"/>
        <v>0</v>
      </c>
      <c r="J58" s="32">
        <f t="shared" si="6"/>
        <v>0</v>
      </c>
      <c r="K58" s="32">
        <f t="shared" si="7"/>
        <v>0</v>
      </c>
      <c r="L58" s="32">
        <f t="shared" si="8"/>
        <v>0</v>
      </c>
    </row>
    <row r="59" spans="1:12" customFormat="1" ht="34.5" customHeight="1" outlineLevel="1" x14ac:dyDescent="0.3">
      <c r="A59" s="34" t="s">
        <v>77</v>
      </c>
      <c r="B59" s="135" t="s">
        <v>88</v>
      </c>
      <c r="C59" s="135"/>
      <c r="D59" s="135"/>
      <c r="E59" s="34" t="s">
        <v>69</v>
      </c>
      <c r="F59" s="38">
        <v>52</v>
      </c>
      <c r="G59" s="36"/>
      <c r="H59" s="36"/>
      <c r="I59" s="32">
        <f t="shared" si="5"/>
        <v>0</v>
      </c>
      <c r="J59" s="32">
        <f t="shared" si="6"/>
        <v>0</v>
      </c>
      <c r="K59" s="32">
        <f t="shared" si="7"/>
        <v>0</v>
      </c>
      <c r="L59" s="32">
        <f t="shared" si="8"/>
        <v>0</v>
      </c>
    </row>
    <row r="60" spans="1:12" customFormat="1" ht="40.5" customHeight="1" outlineLevel="1" x14ac:dyDescent="0.3">
      <c r="A60" s="34" t="s">
        <v>78</v>
      </c>
      <c r="B60" s="135" t="s">
        <v>90</v>
      </c>
      <c r="C60" s="135"/>
      <c r="D60" s="135"/>
      <c r="E60" s="34" t="s">
        <v>10</v>
      </c>
      <c r="F60" s="40">
        <v>0.33</v>
      </c>
      <c r="G60" s="36"/>
      <c r="H60" s="36"/>
      <c r="I60" s="32">
        <f t="shared" si="5"/>
        <v>0</v>
      </c>
      <c r="J60" s="32">
        <f t="shared" si="6"/>
        <v>0</v>
      </c>
      <c r="K60" s="32">
        <f t="shared" si="7"/>
        <v>0</v>
      </c>
      <c r="L60" s="32">
        <f t="shared" si="8"/>
        <v>0</v>
      </c>
    </row>
    <row r="61" spans="1:12" customFormat="1" ht="34.5" customHeight="1" outlineLevel="1" x14ac:dyDescent="0.3">
      <c r="A61" s="34" t="s">
        <v>79</v>
      </c>
      <c r="B61" s="135" t="s">
        <v>734</v>
      </c>
      <c r="C61" s="135"/>
      <c r="D61" s="135"/>
      <c r="E61" s="34" t="s">
        <v>44</v>
      </c>
      <c r="F61" s="38">
        <v>1</v>
      </c>
      <c r="G61" s="36"/>
      <c r="H61" s="36"/>
      <c r="I61" s="32">
        <f t="shared" si="5"/>
        <v>0</v>
      </c>
      <c r="J61" s="32">
        <f t="shared" si="6"/>
        <v>0</v>
      </c>
      <c r="K61" s="32">
        <f t="shared" si="7"/>
        <v>0</v>
      </c>
      <c r="L61" s="32">
        <f t="shared" si="8"/>
        <v>0</v>
      </c>
    </row>
    <row r="62" spans="1:12" customFormat="1" ht="54.75" customHeight="1" outlineLevel="1" x14ac:dyDescent="0.3">
      <c r="A62" s="34" t="s">
        <v>80</v>
      </c>
      <c r="B62" s="135" t="s">
        <v>92</v>
      </c>
      <c r="C62" s="135"/>
      <c r="D62" s="135"/>
      <c r="E62" s="34" t="s">
        <v>10</v>
      </c>
      <c r="F62" s="35">
        <v>0.17499999999999999</v>
      </c>
      <c r="G62" s="36"/>
      <c r="H62" s="36"/>
      <c r="I62" s="32">
        <f t="shared" si="5"/>
        <v>0</v>
      </c>
      <c r="J62" s="32">
        <f t="shared" si="6"/>
        <v>0</v>
      </c>
      <c r="K62" s="32">
        <f t="shared" si="7"/>
        <v>0</v>
      </c>
      <c r="L62" s="32">
        <f t="shared" si="8"/>
        <v>0</v>
      </c>
    </row>
    <row r="63" spans="1:12" customFormat="1" ht="34.5" customHeight="1" outlineLevel="1" x14ac:dyDescent="0.3">
      <c r="A63" s="34" t="s">
        <v>462</v>
      </c>
      <c r="B63" s="135" t="s">
        <v>97</v>
      </c>
      <c r="C63" s="135"/>
      <c r="D63" s="135"/>
      <c r="E63" s="34" t="s">
        <v>44</v>
      </c>
      <c r="F63" s="38">
        <v>1</v>
      </c>
      <c r="G63" s="36"/>
      <c r="H63" s="36"/>
      <c r="I63" s="32">
        <f t="shared" si="5"/>
        <v>0</v>
      </c>
      <c r="J63" s="32">
        <f t="shared" si="6"/>
        <v>0</v>
      </c>
      <c r="K63" s="32">
        <f t="shared" si="7"/>
        <v>0</v>
      </c>
      <c r="L63" s="32">
        <f t="shared" si="8"/>
        <v>0</v>
      </c>
    </row>
    <row r="64" spans="1:12" customFormat="1" ht="34.5" customHeight="1" outlineLevel="1" x14ac:dyDescent="0.3">
      <c r="A64" s="34" t="s">
        <v>522</v>
      </c>
      <c r="B64" s="135" t="s">
        <v>99</v>
      </c>
      <c r="C64" s="135"/>
      <c r="D64" s="135"/>
      <c r="E64" s="34" t="s">
        <v>100</v>
      </c>
      <c r="F64" s="35">
        <v>12.425000000000001</v>
      </c>
      <c r="G64" s="36"/>
      <c r="H64" s="36"/>
      <c r="I64" s="32">
        <f t="shared" si="5"/>
        <v>0</v>
      </c>
      <c r="J64" s="32">
        <f t="shared" si="6"/>
        <v>0</v>
      </c>
      <c r="K64" s="32">
        <f t="shared" si="7"/>
        <v>0</v>
      </c>
      <c r="L64" s="32">
        <f t="shared" si="8"/>
        <v>0</v>
      </c>
    </row>
    <row r="65" spans="1:12" customFormat="1" ht="44.25" customHeight="1" outlineLevel="1" x14ac:dyDescent="0.3">
      <c r="A65" s="34" t="s">
        <v>523</v>
      </c>
      <c r="B65" s="135" t="s">
        <v>102</v>
      </c>
      <c r="C65" s="135"/>
      <c r="D65" s="135"/>
      <c r="E65" s="34" t="s">
        <v>100</v>
      </c>
      <c r="F65" s="40">
        <v>35.35</v>
      </c>
      <c r="G65" s="36"/>
      <c r="H65" s="36"/>
      <c r="I65" s="32">
        <f t="shared" si="5"/>
        <v>0</v>
      </c>
      <c r="J65" s="32">
        <f t="shared" si="6"/>
        <v>0</v>
      </c>
      <c r="K65" s="32">
        <f t="shared" si="7"/>
        <v>0</v>
      </c>
      <c r="L65" s="32">
        <f t="shared" si="8"/>
        <v>0</v>
      </c>
    </row>
    <row r="66" spans="1:12" customFormat="1" ht="44.25" customHeight="1" outlineLevel="1" x14ac:dyDescent="0.3">
      <c r="A66" s="34" t="s">
        <v>82</v>
      </c>
      <c r="B66" s="135" t="s">
        <v>104</v>
      </c>
      <c r="C66" s="135"/>
      <c r="D66" s="135"/>
      <c r="E66" s="34" t="s">
        <v>69</v>
      </c>
      <c r="F66" s="39">
        <v>72.099999999999994</v>
      </c>
      <c r="G66" s="36"/>
      <c r="H66" s="36"/>
      <c r="I66" s="32">
        <f t="shared" si="5"/>
        <v>0</v>
      </c>
      <c r="J66" s="32">
        <f t="shared" si="6"/>
        <v>0</v>
      </c>
      <c r="K66" s="32">
        <f t="shared" si="7"/>
        <v>0</v>
      </c>
      <c r="L66" s="32">
        <f t="shared" si="8"/>
        <v>0</v>
      </c>
    </row>
    <row r="67" spans="1:12" customFormat="1" ht="44.25" customHeight="1" outlineLevel="1" x14ac:dyDescent="0.3">
      <c r="A67" s="34" t="s">
        <v>84</v>
      </c>
      <c r="B67" s="135" t="s">
        <v>106</v>
      </c>
      <c r="C67" s="135"/>
      <c r="D67" s="135"/>
      <c r="E67" s="34" t="s">
        <v>107</v>
      </c>
      <c r="F67" s="40">
        <v>8.75</v>
      </c>
      <c r="G67" s="36"/>
      <c r="H67" s="36"/>
      <c r="I67" s="32">
        <f t="shared" si="5"/>
        <v>0</v>
      </c>
      <c r="J67" s="32">
        <f t="shared" si="6"/>
        <v>0</v>
      </c>
      <c r="K67" s="32">
        <f t="shared" si="7"/>
        <v>0</v>
      </c>
      <c r="L67" s="32">
        <f t="shared" si="8"/>
        <v>0</v>
      </c>
    </row>
    <row r="68" spans="1:12" customFormat="1" ht="44.25" customHeight="1" outlineLevel="1" x14ac:dyDescent="0.3">
      <c r="A68" s="34" t="s">
        <v>85</v>
      </c>
      <c r="B68" s="135" t="s">
        <v>109</v>
      </c>
      <c r="C68" s="135"/>
      <c r="D68" s="135"/>
      <c r="E68" s="34" t="s">
        <v>69</v>
      </c>
      <c r="F68" s="39">
        <v>17.5</v>
      </c>
      <c r="G68" s="36"/>
      <c r="H68" s="36"/>
      <c r="I68" s="32">
        <f t="shared" si="5"/>
        <v>0</v>
      </c>
      <c r="J68" s="32">
        <f t="shared" si="6"/>
        <v>0</v>
      </c>
      <c r="K68" s="32">
        <f t="shared" si="7"/>
        <v>0</v>
      </c>
      <c r="L68" s="32">
        <f t="shared" si="8"/>
        <v>0</v>
      </c>
    </row>
    <row r="69" spans="1:12" customFormat="1" ht="44.25" customHeight="1" outlineLevel="1" x14ac:dyDescent="0.3">
      <c r="A69" s="34" t="s">
        <v>86</v>
      </c>
      <c r="B69" s="135" t="s">
        <v>115</v>
      </c>
      <c r="C69" s="135"/>
      <c r="D69" s="135"/>
      <c r="E69" s="34" t="s">
        <v>107</v>
      </c>
      <c r="F69" s="35">
        <v>2.2749999999999999</v>
      </c>
      <c r="G69" s="36"/>
      <c r="H69" s="36"/>
      <c r="I69" s="32">
        <f t="shared" si="5"/>
        <v>0</v>
      </c>
      <c r="J69" s="32">
        <f t="shared" si="6"/>
        <v>0</v>
      </c>
      <c r="K69" s="32">
        <f t="shared" si="7"/>
        <v>0</v>
      </c>
      <c r="L69" s="32">
        <f t="shared" si="8"/>
        <v>0</v>
      </c>
    </row>
    <row r="70" spans="1:12" customFormat="1" ht="44.25" customHeight="1" outlineLevel="1" x14ac:dyDescent="0.3">
      <c r="A70" s="34" t="s">
        <v>87</v>
      </c>
      <c r="B70" s="135" t="s">
        <v>117</v>
      </c>
      <c r="C70" s="135"/>
      <c r="D70" s="135"/>
      <c r="E70" s="34" t="s">
        <v>69</v>
      </c>
      <c r="F70" s="40">
        <v>19.25</v>
      </c>
      <c r="G70" s="36"/>
      <c r="H70" s="36"/>
      <c r="I70" s="32">
        <f t="shared" si="5"/>
        <v>0</v>
      </c>
      <c r="J70" s="32">
        <f t="shared" si="6"/>
        <v>0</v>
      </c>
      <c r="K70" s="32">
        <f t="shared" si="7"/>
        <v>0</v>
      </c>
      <c r="L70" s="32">
        <f t="shared" si="8"/>
        <v>0</v>
      </c>
    </row>
    <row r="71" spans="1:12" customFormat="1" ht="44.25" customHeight="1" outlineLevel="1" x14ac:dyDescent="0.3">
      <c r="A71" s="34" t="s">
        <v>512</v>
      </c>
      <c r="B71" s="135" t="s">
        <v>119</v>
      </c>
      <c r="C71" s="135"/>
      <c r="D71" s="135"/>
      <c r="E71" s="34" t="s">
        <v>107</v>
      </c>
      <c r="F71" s="40">
        <v>61.25</v>
      </c>
      <c r="G71" s="36"/>
      <c r="H71" s="36"/>
      <c r="I71" s="32">
        <f t="shared" si="5"/>
        <v>0</v>
      </c>
      <c r="J71" s="32">
        <f t="shared" si="6"/>
        <v>0</v>
      </c>
      <c r="K71" s="32">
        <f t="shared" si="7"/>
        <v>0</v>
      </c>
      <c r="L71" s="32">
        <f t="shared" si="8"/>
        <v>0</v>
      </c>
    </row>
    <row r="72" spans="1:12" customFormat="1" ht="44.25" customHeight="1" outlineLevel="1" x14ac:dyDescent="0.3">
      <c r="A72" s="34" t="s">
        <v>524</v>
      </c>
      <c r="B72" s="135" t="s">
        <v>121</v>
      </c>
      <c r="C72" s="135"/>
      <c r="D72" s="135"/>
      <c r="E72" s="34" t="s">
        <v>10</v>
      </c>
      <c r="F72" s="40">
        <v>0.17</v>
      </c>
      <c r="G72" s="36"/>
      <c r="H72" s="36"/>
      <c r="I72" s="32">
        <f t="shared" si="5"/>
        <v>0</v>
      </c>
      <c r="J72" s="32">
        <f t="shared" si="6"/>
        <v>0</v>
      </c>
      <c r="K72" s="32">
        <f t="shared" si="7"/>
        <v>0</v>
      </c>
      <c r="L72" s="32">
        <f t="shared" si="8"/>
        <v>0</v>
      </c>
    </row>
    <row r="73" spans="1:12" customFormat="1" ht="14.4" outlineLevel="1" x14ac:dyDescent="0.3">
      <c r="A73" s="34" t="s">
        <v>525</v>
      </c>
      <c r="B73" s="135" t="s">
        <v>115</v>
      </c>
      <c r="C73" s="135"/>
      <c r="D73" s="135"/>
      <c r="E73" s="34" t="s">
        <v>107</v>
      </c>
      <c r="F73" s="40">
        <v>2.21</v>
      </c>
      <c r="G73" s="36"/>
      <c r="H73" s="36"/>
      <c r="I73" s="32">
        <f t="shared" si="5"/>
        <v>0</v>
      </c>
      <c r="J73" s="32">
        <f t="shared" si="6"/>
        <v>0</v>
      </c>
      <c r="K73" s="32">
        <f t="shared" si="7"/>
        <v>0</v>
      </c>
      <c r="L73" s="32">
        <f t="shared" si="8"/>
        <v>0</v>
      </c>
    </row>
    <row r="74" spans="1:12" customFormat="1" ht="44.25" customHeight="1" outlineLevel="1" x14ac:dyDescent="0.3">
      <c r="A74" s="34" t="s">
        <v>89</v>
      </c>
      <c r="B74" s="135" t="s">
        <v>124</v>
      </c>
      <c r="C74" s="135"/>
      <c r="D74" s="135"/>
      <c r="E74" s="34" t="s">
        <v>10</v>
      </c>
      <c r="F74" s="40">
        <v>0.17</v>
      </c>
      <c r="G74" s="36"/>
      <c r="H74" s="36"/>
      <c r="I74" s="32">
        <f t="shared" si="5"/>
        <v>0</v>
      </c>
      <c r="J74" s="32">
        <f t="shared" si="6"/>
        <v>0</v>
      </c>
      <c r="K74" s="32">
        <f t="shared" si="7"/>
        <v>0</v>
      </c>
      <c r="L74" s="32">
        <f t="shared" si="8"/>
        <v>0</v>
      </c>
    </row>
    <row r="75" spans="1:12" customFormat="1" ht="25.5" customHeight="1" outlineLevel="1" x14ac:dyDescent="0.3">
      <c r="A75" s="34" t="s">
        <v>526</v>
      </c>
      <c r="B75" s="135" t="s">
        <v>127</v>
      </c>
      <c r="C75" s="135"/>
      <c r="D75" s="135"/>
      <c r="E75" s="34" t="s">
        <v>107</v>
      </c>
      <c r="F75" s="39">
        <v>20.399999999999999</v>
      </c>
      <c r="G75" s="36"/>
      <c r="H75" s="36"/>
      <c r="I75" s="32">
        <f t="shared" si="5"/>
        <v>0</v>
      </c>
      <c r="J75" s="32">
        <f t="shared" si="6"/>
        <v>0</v>
      </c>
      <c r="K75" s="32">
        <f t="shared" si="7"/>
        <v>0</v>
      </c>
      <c r="L75" s="32">
        <f t="shared" si="8"/>
        <v>0</v>
      </c>
    </row>
    <row r="76" spans="1:12" customFormat="1" ht="14.4" outlineLevel="1" x14ac:dyDescent="0.3">
      <c r="A76" s="34" t="s">
        <v>527</v>
      </c>
      <c r="B76" s="135" t="s">
        <v>129</v>
      </c>
      <c r="C76" s="135"/>
      <c r="D76" s="135"/>
      <c r="E76" s="34" t="s">
        <v>107</v>
      </c>
      <c r="F76" s="39">
        <v>20.399999999999999</v>
      </c>
      <c r="G76" s="36"/>
      <c r="H76" s="36"/>
      <c r="I76" s="32">
        <f t="shared" si="5"/>
        <v>0</v>
      </c>
      <c r="J76" s="32">
        <f t="shared" si="6"/>
        <v>0</v>
      </c>
      <c r="K76" s="32">
        <f t="shared" si="7"/>
        <v>0</v>
      </c>
      <c r="L76" s="32">
        <f t="shared" si="8"/>
        <v>0</v>
      </c>
    </row>
    <row r="77" spans="1:12" customFormat="1" ht="44.25" customHeight="1" outlineLevel="1" x14ac:dyDescent="0.3">
      <c r="A77" s="34" t="s">
        <v>528</v>
      </c>
      <c r="B77" s="135" t="s">
        <v>131</v>
      </c>
      <c r="C77" s="135"/>
      <c r="D77" s="135"/>
      <c r="E77" s="34" t="s">
        <v>5</v>
      </c>
      <c r="F77" s="37">
        <v>0.18920000000000001</v>
      </c>
      <c r="G77" s="36"/>
      <c r="H77" s="36"/>
      <c r="I77" s="32">
        <f t="shared" si="5"/>
        <v>0</v>
      </c>
      <c r="J77" s="32">
        <f t="shared" si="6"/>
        <v>0</v>
      </c>
      <c r="K77" s="32">
        <f t="shared" si="7"/>
        <v>0</v>
      </c>
      <c r="L77" s="32">
        <f t="shared" si="8"/>
        <v>0</v>
      </c>
    </row>
    <row r="78" spans="1:12" customFormat="1" ht="44.25" customHeight="1" outlineLevel="1" x14ac:dyDescent="0.3">
      <c r="A78" s="34" t="s">
        <v>91</v>
      </c>
      <c r="B78" s="135" t="s">
        <v>133</v>
      </c>
      <c r="C78" s="135"/>
      <c r="D78" s="135"/>
      <c r="E78" s="34" t="s">
        <v>5</v>
      </c>
      <c r="F78" s="37">
        <v>0.18920000000000001</v>
      </c>
      <c r="G78" s="36"/>
      <c r="H78" s="36"/>
      <c r="I78" s="32">
        <f t="shared" si="5"/>
        <v>0</v>
      </c>
      <c r="J78" s="32">
        <f t="shared" si="6"/>
        <v>0</v>
      </c>
      <c r="K78" s="32">
        <f t="shared" si="7"/>
        <v>0</v>
      </c>
      <c r="L78" s="32">
        <f t="shared" si="8"/>
        <v>0</v>
      </c>
    </row>
    <row r="79" spans="1:12" customFormat="1" ht="44.25" customHeight="1" outlineLevel="1" x14ac:dyDescent="0.3">
      <c r="A79" s="34" t="s">
        <v>93</v>
      </c>
      <c r="B79" s="135" t="s">
        <v>135</v>
      </c>
      <c r="C79" s="135"/>
      <c r="D79" s="135"/>
      <c r="E79" s="34" t="s">
        <v>10</v>
      </c>
      <c r="F79" s="35">
        <v>8.7999999999999995E-2</v>
      </c>
      <c r="G79" s="36"/>
      <c r="H79" s="36"/>
      <c r="I79" s="32">
        <f t="shared" si="5"/>
        <v>0</v>
      </c>
      <c r="J79" s="32">
        <f t="shared" si="6"/>
        <v>0</v>
      </c>
      <c r="K79" s="32">
        <f t="shared" si="7"/>
        <v>0</v>
      </c>
      <c r="L79" s="32">
        <f t="shared" si="8"/>
        <v>0</v>
      </c>
    </row>
    <row r="80" spans="1:12" customFormat="1" ht="14.4" outlineLevel="1" x14ac:dyDescent="0.3">
      <c r="A80" s="34" t="s">
        <v>95</v>
      </c>
      <c r="B80" s="135" t="s">
        <v>137</v>
      </c>
      <c r="C80" s="135"/>
      <c r="D80" s="135"/>
      <c r="E80" s="34" t="s">
        <v>5</v>
      </c>
      <c r="F80" s="41">
        <v>2.1649999999999998E-3</v>
      </c>
      <c r="G80" s="36"/>
      <c r="H80" s="36"/>
      <c r="I80" s="32">
        <f t="shared" si="5"/>
        <v>0</v>
      </c>
      <c r="J80" s="32">
        <f t="shared" si="6"/>
        <v>0</v>
      </c>
      <c r="K80" s="32">
        <f t="shared" si="7"/>
        <v>0</v>
      </c>
      <c r="L80" s="32">
        <f t="shared" si="8"/>
        <v>0</v>
      </c>
    </row>
    <row r="81" spans="1:12" customFormat="1" ht="44.25" customHeight="1" outlineLevel="1" x14ac:dyDescent="0.3">
      <c r="A81" s="34" t="s">
        <v>96</v>
      </c>
      <c r="B81" s="135" t="s">
        <v>139</v>
      </c>
      <c r="C81" s="135"/>
      <c r="D81" s="135"/>
      <c r="E81" s="34" t="s">
        <v>5</v>
      </c>
      <c r="F81" s="35">
        <v>0.69799999999999995</v>
      </c>
      <c r="G81" s="36"/>
      <c r="H81" s="36"/>
      <c r="I81" s="32">
        <f t="shared" si="5"/>
        <v>0</v>
      </c>
      <c r="J81" s="32">
        <f t="shared" si="6"/>
        <v>0</v>
      </c>
      <c r="K81" s="32">
        <f t="shared" si="7"/>
        <v>0</v>
      </c>
      <c r="L81" s="32">
        <f t="shared" si="8"/>
        <v>0</v>
      </c>
    </row>
    <row r="82" spans="1:12" customFormat="1" ht="44.25" customHeight="1" outlineLevel="1" x14ac:dyDescent="0.3">
      <c r="A82" s="34" t="s">
        <v>98</v>
      </c>
      <c r="B82" s="135" t="s">
        <v>133</v>
      </c>
      <c r="C82" s="135"/>
      <c r="D82" s="135"/>
      <c r="E82" s="34" t="s">
        <v>5</v>
      </c>
      <c r="F82" s="35">
        <v>0.69799999999999995</v>
      </c>
      <c r="G82" s="36"/>
      <c r="H82" s="36"/>
      <c r="I82" s="32">
        <f t="shared" ref="I82:I113" si="9">G82+H82</f>
        <v>0</v>
      </c>
      <c r="J82" s="32">
        <f t="shared" ref="J82:J113" si="10">F82*G82</f>
        <v>0</v>
      </c>
      <c r="K82" s="32">
        <f t="shared" ref="K82:K113" si="11">F82*H82</f>
        <v>0</v>
      </c>
      <c r="L82" s="32">
        <f t="shared" ref="L82:L113" si="12">J82+K82</f>
        <v>0</v>
      </c>
    </row>
    <row r="83" spans="1:12" customFormat="1" ht="44.25" customHeight="1" outlineLevel="1" x14ac:dyDescent="0.3">
      <c r="A83" s="34" t="s">
        <v>101</v>
      </c>
      <c r="B83" s="135" t="s">
        <v>135</v>
      </c>
      <c r="C83" s="135"/>
      <c r="D83" s="135"/>
      <c r="E83" s="34" t="s">
        <v>10</v>
      </c>
      <c r="F83" s="40">
        <v>0.25</v>
      </c>
      <c r="G83" s="36"/>
      <c r="H83" s="36"/>
      <c r="I83" s="32">
        <f t="shared" si="9"/>
        <v>0</v>
      </c>
      <c r="J83" s="32">
        <f t="shared" si="10"/>
        <v>0</v>
      </c>
      <c r="K83" s="32">
        <f t="shared" si="11"/>
        <v>0</v>
      </c>
      <c r="L83" s="32">
        <f t="shared" si="12"/>
        <v>0</v>
      </c>
    </row>
    <row r="84" spans="1:12" customFormat="1" ht="14.4" outlineLevel="1" x14ac:dyDescent="0.3">
      <c r="A84" s="34" t="s">
        <v>103</v>
      </c>
      <c r="B84" s="135" t="s">
        <v>137</v>
      </c>
      <c r="C84" s="135"/>
      <c r="D84" s="135"/>
      <c r="E84" s="34" t="s">
        <v>5</v>
      </c>
      <c r="F84" s="42">
        <v>6.1500000000000001E-3</v>
      </c>
      <c r="G84" s="36"/>
      <c r="H84" s="36"/>
      <c r="I84" s="32">
        <f t="shared" si="9"/>
        <v>0</v>
      </c>
      <c r="J84" s="32">
        <f t="shared" si="10"/>
        <v>0</v>
      </c>
      <c r="K84" s="32">
        <f t="shared" si="11"/>
        <v>0</v>
      </c>
      <c r="L84" s="32">
        <f t="shared" si="12"/>
        <v>0</v>
      </c>
    </row>
    <row r="85" spans="1:12" customFormat="1" ht="44.25" customHeight="1" outlineLevel="1" x14ac:dyDescent="0.3">
      <c r="A85" s="34" t="s">
        <v>105</v>
      </c>
      <c r="B85" s="135" t="s">
        <v>144</v>
      </c>
      <c r="C85" s="135"/>
      <c r="D85" s="135"/>
      <c r="E85" s="34" t="s">
        <v>10</v>
      </c>
      <c r="F85" s="40">
        <v>1.05</v>
      </c>
      <c r="G85" s="36"/>
      <c r="H85" s="36"/>
      <c r="I85" s="32">
        <f t="shared" si="9"/>
        <v>0</v>
      </c>
      <c r="J85" s="32">
        <f t="shared" si="10"/>
        <v>0</v>
      </c>
      <c r="K85" s="32">
        <f t="shared" si="11"/>
        <v>0</v>
      </c>
      <c r="L85" s="32">
        <f t="shared" si="12"/>
        <v>0</v>
      </c>
    </row>
    <row r="86" spans="1:12" customFormat="1" ht="14.4" outlineLevel="1" x14ac:dyDescent="0.3">
      <c r="A86" s="34" t="s">
        <v>108</v>
      </c>
      <c r="B86" s="135" t="s">
        <v>104</v>
      </c>
      <c r="C86" s="135"/>
      <c r="D86" s="135"/>
      <c r="E86" s="34" t="s">
        <v>69</v>
      </c>
      <c r="F86" s="40">
        <v>110.25</v>
      </c>
      <c r="G86" s="36"/>
      <c r="H86" s="36"/>
      <c r="I86" s="32">
        <f t="shared" si="9"/>
        <v>0</v>
      </c>
      <c r="J86" s="32">
        <f t="shared" si="10"/>
        <v>0</v>
      </c>
      <c r="K86" s="32">
        <f t="shared" si="11"/>
        <v>0</v>
      </c>
      <c r="L86" s="32">
        <f t="shared" si="12"/>
        <v>0</v>
      </c>
    </row>
    <row r="87" spans="1:12" customFormat="1" ht="14.4" outlineLevel="1" x14ac:dyDescent="0.3">
      <c r="A87" s="34" t="s">
        <v>110</v>
      </c>
      <c r="B87" s="135" t="s">
        <v>97</v>
      </c>
      <c r="C87" s="135"/>
      <c r="D87" s="135"/>
      <c r="E87" s="34" t="s">
        <v>44</v>
      </c>
      <c r="F87" s="38">
        <v>5</v>
      </c>
      <c r="G87" s="36"/>
      <c r="H87" s="36"/>
      <c r="I87" s="32">
        <f t="shared" si="9"/>
        <v>0</v>
      </c>
      <c r="J87" s="32">
        <f t="shared" si="10"/>
        <v>0</v>
      </c>
      <c r="K87" s="32">
        <f t="shared" si="11"/>
        <v>0</v>
      </c>
      <c r="L87" s="32">
        <f t="shared" si="12"/>
        <v>0</v>
      </c>
    </row>
    <row r="88" spans="1:12" customFormat="1" ht="14.4" outlineLevel="1" x14ac:dyDescent="0.3">
      <c r="A88" s="34" t="s">
        <v>111</v>
      </c>
      <c r="B88" s="135" t="s">
        <v>106</v>
      </c>
      <c r="C88" s="135"/>
      <c r="D88" s="135"/>
      <c r="E88" s="34" t="s">
        <v>107</v>
      </c>
      <c r="F88" s="40">
        <v>51.03</v>
      </c>
      <c r="G88" s="36"/>
      <c r="H88" s="36"/>
      <c r="I88" s="32">
        <f t="shared" si="9"/>
        <v>0</v>
      </c>
      <c r="J88" s="32">
        <f t="shared" si="10"/>
        <v>0</v>
      </c>
      <c r="K88" s="32">
        <f t="shared" si="11"/>
        <v>0</v>
      </c>
      <c r="L88" s="32">
        <f t="shared" si="12"/>
        <v>0</v>
      </c>
    </row>
    <row r="89" spans="1:12" customFormat="1" ht="44.25" customHeight="1" outlineLevel="1" x14ac:dyDescent="0.3">
      <c r="A89" s="34" t="s">
        <v>112</v>
      </c>
      <c r="B89" s="135" t="s">
        <v>109</v>
      </c>
      <c r="C89" s="135"/>
      <c r="D89" s="135"/>
      <c r="E89" s="34" t="s">
        <v>69</v>
      </c>
      <c r="F89" s="38">
        <v>105</v>
      </c>
      <c r="G89" s="36"/>
      <c r="H89" s="36"/>
      <c r="I89" s="32">
        <f t="shared" si="9"/>
        <v>0</v>
      </c>
      <c r="J89" s="32">
        <f t="shared" si="10"/>
        <v>0</v>
      </c>
      <c r="K89" s="32">
        <f t="shared" si="11"/>
        <v>0</v>
      </c>
      <c r="L89" s="32">
        <f t="shared" si="12"/>
        <v>0</v>
      </c>
    </row>
    <row r="90" spans="1:12" customFormat="1" ht="14.4" outlineLevel="1" x14ac:dyDescent="0.3">
      <c r="A90" s="34" t="s">
        <v>113</v>
      </c>
      <c r="B90" s="135" t="s">
        <v>117</v>
      </c>
      <c r="C90" s="135"/>
      <c r="D90" s="135"/>
      <c r="E90" s="34" t="s">
        <v>69</v>
      </c>
      <c r="F90" s="39">
        <v>115.5</v>
      </c>
      <c r="G90" s="36"/>
      <c r="H90" s="36"/>
      <c r="I90" s="32">
        <f t="shared" si="9"/>
        <v>0</v>
      </c>
      <c r="J90" s="32">
        <f t="shared" si="10"/>
        <v>0</v>
      </c>
      <c r="K90" s="32">
        <f t="shared" si="11"/>
        <v>0</v>
      </c>
      <c r="L90" s="32">
        <f t="shared" si="12"/>
        <v>0</v>
      </c>
    </row>
    <row r="91" spans="1:12" customFormat="1" ht="14.4" outlineLevel="1" x14ac:dyDescent="0.3">
      <c r="A91" s="34" t="s">
        <v>114</v>
      </c>
      <c r="B91" s="135" t="s">
        <v>119</v>
      </c>
      <c r="C91" s="135"/>
      <c r="D91" s="135"/>
      <c r="E91" s="34" t="s">
        <v>107</v>
      </c>
      <c r="F91" s="39">
        <v>199.5</v>
      </c>
      <c r="G91" s="36"/>
      <c r="H91" s="36"/>
      <c r="I91" s="32">
        <f t="shared" si="9"/>
        <v>0</v>
      </c>
      <c r="J91" s="32">
        <f t="shared" si="10"/>
        <v>0</v>
      </c>
      <c r="K91" s="32">
        <f t="shared" si="11"/>
        <v>0</v>
      </c>
      <c r="L91" s="32">
        <f t="shared" si="12"/>
        <v>0</v>
      </c>
    </row>
    <row r="92" spans="1:12" customFormat="1" ht="44.25" customHeight="1" outlineLevel="1" x14ac:dyDescent="0.3">
      <c r="A92" s="34" t="s">
        <v>116</v>
      </c>
      <c r="B92" s="135" t="s">
        <v>124</v>
      </c>
      <c r="C92" s="135"/>
      <c r="D92" s="135"/>
      <c r="E92" s="34" t="s">
        <v>10</v>
      </c>
      <c r="F92" s="40">
        <v>1.05</v>
      </c>
      <c r="G92" s="36"/>
      <c r="H92" s="36"/>
      <c r="I92" s="32">
        <f t="shared" si="9"/>
        <v>0</v>
      </c>
      <c r="J92" s="32">
        <f t="shared" si="10"/>
        <v>0</v>
      </c>
      <c r="K92" s="32">
        <f t="shared" si="11"/>
        <v>0</v>
      </c>
      <c r="L92" s="32">
        <f t="shared" si="12"/>
        <v>0</v>
      </c>
    </row>
    <row r="93" spans="1:12" customFormat="1" ht="28.8" customHeight="1" outlineLevel="1" x14ac:dyDescent="0.3">
      <c r="A93" s="34" t="s">
        <v>118</v>
      </c>
      <c r="B93" s="135" t="s">
        <v>127</v>
      </c>
      <c r="C93" s="135"/>
      <c r="D93" s="135"/>
      <c r="E93" s="34" t="s">
        <v>107</v>
      </c>
      <c r="F93" s="38">
        <v>126</v>
      </c>
      <c r="G93" s="36"/>
      <c r="H93" s="36"/>
      <c r="I93" s="32">
        <f t="shared" si="9"/>
        <v>0</v>
      </c>
      <c r="J93" s="32">
        <f t="shared" si="10"/>
        <v>0</v>
      </c>
      <c r="K93" s="32">
        <f t="shared" si="11"/>
        <v>0</v>
      </c>
      <c r="L93" s="32">
        <f t="shared" si="12"/>
        <v>0</v>
      </c>
    </row>
    <row r="94" spans="1:12" customFormat="1" ht="14.4" outlineLevel="1" x14ac:dyDescent="0.3">
      <c r="A94" s="34" t="s">
        <v>120</v>
      </c>
      <c r="B94" s="135" t="s">
        <v>129</v>
      </c>
      <c r="C94" s="135"/>
      <c r="D94" s="135"/>
      <c r="E94" s="34" t="s">
        <v>107</v>
      </c>
      <c r="F94" s="38">
        <v>126</v>
      </c>
      <c r="G94" s="36"/>
      <c r="H94" s="36"/>
      <c r="I94" s="32">
        <f t="shared" si="9"/>
        <v>0</v>
      </c>
      <c r="J94" s="32">
        <f t="shared" si="10"/>
        <v>0</v>
      </c>
      <c r="K94" s="32">
        <f t="shared" si="11"/>
        <v>0</v>
      </c>
      <c r="L94" s="32">
        <f t="shared" si="12"/>
        <v>0</v>
      </c>
    </row>
    <row r="95" spans="1:12" customFormat="1" ht="44.25" customHeight="1" outlineLevel="1" x14ac:dyDescent="0.3">
      <c r="A95" s="34" t="s">
        <v>122</v>
      </c>
      <c r="B95" s="135" t="s">
        <v>164</v>
      </c>
      <c r="C95" s="135"/>
      <c r="D95" s="135"/>
      <c r="E95" s="34" t="s">
        <v>10</v>
      </c>
      <c r="F95" s="35">
        <v>3.2509999999999999</v>
      </c>
      <c r="G95" s="36"/>
      <c r="H95" s="36"/>
      <c r="I95" s="32">
        <f t="shared" si="9"/>
        <v>0</v>
      </c>
      <c r="J95" s="32">
        <f t="shared" si="10"/>
        <v>0</v>
      </c>
      <c r="K95" s="32">
        <f t="shared" si="11"/>
        <v>0</v>
      </c>
      <c r="L95" s="32">
        <f t="shared" si="12"/>
        <v>0</v>
      </c>
    </row>
    <row r="96" spans="1:12" customFormat="1" ht="14.4" outlineLevel="1" x14ac:dyDescent="0.3">
      <c r="A96" s="34" t="s">
        <v>123</v>
      </c>
      <c r="B96" s="135" t="s">
        <v>166</v>
      </c>
      <c r="C96" s="135"/>
      <c r="D96" s="135"/>
      <c r="E96" s="34" t="s">
        <v>147</v>
      </c>
      <c r="F96" s="38">
        <v>36</v>
      </c>
      <c r="G96" s="36"/>
      <c r="H96" s="36"/>
      <c r="I96" s="32">
        <f t="shared" si="9"/>
        <v>0</v>
      </c>
      <c r="J96" s="32">
        <f t="shared" si="10"/>
        <v>0</v>
      </c>
      <c r="K96" s="32">
        <f t="shared" si="11"/>
        <v>0</v>
      </c>
      <c r="L96" s="32">
        <f t="shared" si="12"/>
        <v>0</v>
      </c>
    </row>
    <row r="97" spans="1:12" customFormat="1" ht="14.4" outlineLevel="1" x14ac:dyDescent="0.3">
      <c r="A97" s="34" t="s">
        <v>125</v>
      </c>
      <c r="B97" s="135" t="s">
        <v>168</v>
      </c>
      <c r="C97" s="135"/>
      <c r="D97" s="135"/>
      <c r="E97" s="34" t="s">
        <v>147</v>
      </c>
      <c r="F97" s="38">
        <v>240</v>
      </c>
      <c r="G97" s="36"/>
      <c r="H97" s="36"/>
      <c r="I97" s="32">
        <f t="shared" si="9"/>
        <v>0</v>
      </c>
      <c r="J97" s="32">
        <f t="shared" si="10"/>
        <v>0</v>
      </c>
      <c r="K97" s="32">
        <f t="shared" si="11"/>
        <v>0</v>
      </c>
      <c r="L97" s="32">
        <f t="shared" si="12"/>
        <v>0</v>
      </c>
    </row>
    <row r="98" spans="1:12" customFormat="1" ht="14.4" outlineLevel="1" x14ac:dyDescent="0.3">
      <c r="A98" s="34" t="s">
        <v>126</v>
      </c>
      <c r="B98" s="135" t="s">
        <v>170</v>
      </c>
      <c r="C98" s="135"/>
      <c r="D98" s="135"/>
      <c r="E98" s="34" t="s">
        <v>147</v>
      </c>
      <c r="F98" s="38">
        <v>36</v>
      </c>
      <c r="G98" s="36"/>
      <c r="H98" s="36"/>
      <c r="I98" s="32">
        <f t="shared" si="9"/>
        <v>0</v>
      </c>
      <c r="J98" s="32">
        <f t="shared" si="10"/>
        <v>0</v>
      </c>
      <c r="K98" s="32">
        <f t="shared" si="11"/>
        <v>0</v>
      </c>
      <c r="L98" s="32">
        <f t="shared" si="12"/>
        <v>0</v>
      </c>
    </row>
    <row r="99" spans="1:12" customFormat="1" ht="14.4" outlineLevel="1" x14ac:dyDescent="0.3">
      <c r="A99" s="34" t="s">
        <v>128</v>
      </c>
      <c r="B99" s="135" t="s">
        <v>172</v>
      </c>
      <c r="C99" s="135"/>
      <c r="D99" s="135"/>
      <c r="E99" s="34" t="s">
        <v>44</v>
      </c>
      <c r="F99" s="38">
        <v>326</v>
      </c>
      <c r="G99" s="36"/>
      <c r="H99" s="36"/>
      <c r="I99" s="32">
        <f t="shared" si="9"/>
        <v>0</v>
      </c>
      <c r="J99" s="32">
        <f t="shared" si="10"/>
        <v>0</v>
      </c>
      <c r="K99" s="32">
        <f t="shared" si="11"/>
        <v>0</v>
      </c>
      <c r="L99" s="32">
        <f t="shared" si="12"/>
        <v>0</v>
      </c>
    </row>
    <row r="100" spans="1:12" customFormat="1" ht="44.25" customHeight="1" outlineLevel="1" x14ac:dyDescent="0.3">
      <c r="A100" s="34" t="s">
        <v>130</v>
      </c>
      <c r="B100" s="135" t="s">
        <v>174</v>
      </c>
      <c r="C100" s="135"/>
      <c r="D100" s="135"/>
      <c r="E100" s="34" t="s">
        <v>10</v>
      </c>
      <c r="F100" s="40">
        <v>0.28999999999999998</v>
      </c>
      <c r="G100" s="36"/>
      <c r="H100" s="36"/>
      <c r="I100" s="32">
        <f t="shared" si="9"/>
        <v>0</v>
      </c>
      <c r="J100" s="32">
        <f t="shared" si="10"/>
        <v>0</v>
      </c>
      <c r="K100" s="32">
        <f t="shared" si="11"/>
        <v>0</v>
      </c>
      <c r="L100" s="32">
        <f t="shared" si="12"/>
        <v>0</v>
      </c>
    </row>
    <row r="101" spans="1:12" customFormat="1" ht="14.4" outlineLevel="1" x14ac:dyDescent="0.3">
      <c r="A101" s="34" t="s">
        <v>132</v>
      </c>
      <c r="B101" s="135" t="s">
        <v>177</v>
      </c>
      <c r="C101" s="135"/>
      <c r="D101" s="135"/>
      <c r="E101" s="34" t="s">
        <v>44</v>
      </c>
      <c r="F101" s="38">
        <v>1</v>
      </c>
      <c r="G101" s="36"/>
      <c r="H101" s="36"/>
      <c r="I101" s="32">
        <f t="shared" si="9"/>
        <v>0</v>
      </c>
      <c r="J101" s="32">
        <f t="shared" si="10"/>
        <v>0</v>
      </c>
      <c r="K101" s="32">
        <f t="shared" si="11"/>
        <v>0</v>
      </c>
      <c r="L101" s="32">
        <f t="shared" si="12"/>
        <v>0</v>
      </c>
    </row>
    <row r="102" spans="1:12" customFormat="1" ht="14.4" outlineLevel="1" x14ac:dyDescent="0.3">
      <c r="A102" s="34" t="s">
        <v>134</v>
      </c>
      <c r="B102" s="135" t="s">
        <v>179</v>
      </c>
      <c r="C102" s="135"/>
      <c r="D102" s="135"/>
      <c r="E102" s="34" t="s">
        <v>44</v>
      </c>
      <c r="F102" s="38">
        <v>1</v>
      </c>
      <c r="G102" s="36"/>
      <c r="H102" s="36"/>
      <c r="I102" s="32">
        <f t="shared" si="9"/>
        <v>0</v>
      </c>
      <c r="J102" s="32">
        <f t="shared" si="10"/>
        <v>0</v>
      </c>
      <c r="K102" s="32">
        <f t="shared" si="11"/>
        <v>0</v>
      </c>
      <c r="L102" s="32">
        <f t="shared" si="12"/>
        <v>0</v>
      </c>
    </row>
    <row r="103" spans="1:12" customFormat="1" ht="14.4" outlineLevel="1" x14ac:dyDescent="0.3">
      <c r="A103" s="34" t="s">
        <v>136</v>
      </c>
      <c r="B103" s="135" t="s">
        <v>181</v>
      </c>
      <c r="C103" s="135"/>
      <c r="D103" s="135"/>
      <c r="E103" s="34" t="s">
        <v>107</v>
      </c>
      <c r="F103" s="38">
        <v>40</v>
      </c>
      <c r="G103" s="36"/>
      <c r="H103" s="36"/>
      <c r="I103" s="32">
        <f t="shared" si="9"/>
        <v>0</v>
      </c>
      <c r="J103" s="32">
        <f t="shared" si="10"/>
        <v>0</v>
      </c>
      <c r="K103" s="32">
        <f t="shared" si="11"/>
        <v>0</v>
      </c>
      <c r="L103" s="32">
        <f t="shared" si="12"/>
        <v>0</v>
      </c>
    </row>
    <row r="104" spans="1:12" customFormat="1" ht="14.4" outlineLevel="1" x14ac:dyDescent="0.3">
      <c r="A104" s="34" t="s">
        <v>138</v>
      </c>
      <c r="B104" s="135" t="s">
        <v>183</v>
      </c>
      <c r="C104" s="135"/>
      <c r="D104" s="135"/>
      <c r="E104" s="34" t="s">
        <v>44</v>
      </c>
      <c r="F104" s="38">
        <v>4</v>
      </c>
      <c r="G104" s="36"/>
      <c r="H104" s="36"/>
      <c r="I104" s="32">
        <f t="shared" si="9"/>
        <v>0</v>
      </c>
      <c r="J104" s="32">
        <f t="shared" si="10"/>
        <v>0</v>
      </c>
      <c r="K104" s="32">
        <f t="shared" si="11"/>
        <v>0</v>
      </c>
      <c r="L104" s="32">
        <f t="shared" si="12"/>
        <v>0</v>
      </c>
    </row>
    <row r="105" spans="1:12" customFormat="1" ht="14.4" outlineLevel="1" x14ac:dyDescent="0.3">
      <c r="A105" s="34" t="s">
        <v>140</v>
      </c>
      <c r="B105" s="135" t="s">
        <v>185</v>
      </c>
      <c r="C105" s="135"/>
      <c r="D105" s="135"/>
      <c r="E105" s="34" t="s">
        <v>44</v>
      </c>
      <c r="F105" s="38">
        <v>1</v>
      </c>
      <c r="G105" s="36"/>
      <c r="H105" s="36"/>
      <c r="I105" s="32">
        <f t="shared" si="9"/>
        <v>0</v>
      </c>
      <c r="J105" s="32">
        <f t="shared" si="10"/>
        <v>0</v>
      </c>
      <c r="K105" s="32">
        <f t="shared" si="11"/>
        <v>0</v>
      </c>
      <c r="L105" s="32">
        <f t="shared" si="12"/>
        <v>0</v>
      </c>
    </row>
    <row r="106" spans="1:12" customFormat="1" ht="14.4" outlineLevel="1" x14ac:dyDescent="0.3">
      <c r="A106" s="34" t="s">
        <v>141</v>
      </c>
      <c r="B106" s="135" t="s">
        <v>187</v>
      </c>
      <c r="C106" s="135"/>
      <c r="D106" s="135"/>
      <c r="E106" s="34" t="s">
        <v>44</v>
      </c>
      <c r="F106" s="38">
        <v>4</v>
      </c>
      <c r="G106" s="36"/>
      <c r="H106" s="36"/>
      <c r="I106" s="32">
        <f t="shared" si="9"/>
        <v>0</v>
      </c>
      <c r="J106" s="32">
        <f t="shared" si="10"/>
        <v>0</v>
      </c>
      <c r="K106" s="32">
        <f t="shared" si="11"/>
        <v>0</v>
      </c>
      <c r="L106" s="32">
        <f t="shared" si="12"/>
        <v>0</v>
      </c>
    </row>
    <row r="107" spans="1:12" customFormat="1" ht="44.25" customHeight="1" outlineLevel="1" x14ac:dyDescent="0.3">
      <c r="A107" s="34" t="s">
        <v>142</v>
      </c>
      <c r="B107" s="135" t="s">
        <v>189</v>
      </c>
      <c r="C107" s="135"/>
      <c r="D107" s="135"/>
      <c r="E107" s="34" t="s">
        <v>10</v>
      </c>
      <c r="F107" s="40">
        <v>3.48</v>
      </c>
      <c r="G107" s="36"/>
      <c r="H107" s="36"/>
      <c r="I107" s="32">
        <f t="shared" si="9"/>
        <v>0</v>
      </c>
      <c r="J107" s="32">
        <f t="shared" si="10"/>
        <v>0</v>
      </c>
      <c r="K107" s="32">
        <f t="shared" si="11"/>
        <v>0</v>
      </c>
      <c r="L107" s="32">
        <f t="shared" si="12"/>
        <v>0</v>
      </c>
    </row>
    <row r="108" spans="1:12" customFormat="1" ht="14.4" outlineLevel="1" x14ac:dyDescent="0.3">
      <c r="A108" s="34" t="s">
        <v>143</v>
      </c>
      <c r="B108" s="135" t="s">
        <v>177</v>
      </c>
      <c r="C108" s="135"/>
      <c r="D108" s="135"/>
      <c r="E108" s="34" t="s">
        <v>44</v>
      </c>
      <c r="F108" s="38">
        <v>11</v>
      </c>
      <c r="G108" s="36"/>
      <c r="H108" s="36"/>
      <c r="I108" s="32">
        <f t="shared" si="9"/>
        <v>0</v>
      </c>
      <c r="J108" s="32">
        <f t="shared" si="10"/>
        <v>0</v>
      </c>
      <c r="K108" s="32">
        <f t="shared" si="11"/>
        <v>0</v>
      </c>
      <c r="L108" s="32">
        <f t="shared" si="12"/>
        <v>0</v>
      </c>
    </row>
    <row r="109" spans="1:12" customFormat="1" ht="14.4" outlineLevel="1" x14ac:dyDescent="0.3">
      <c r="A109" s="34" t="s">
        <v>145</v>
      </c>
      <c r="B109" s="135" t="s">
        <v>179</v>
      </c>
      <c r="C109" s="135"/>
      <c r="D109" s="135"/>
      <c r="E109" s="34" t="s">
        <v>44</v>
      </c>
      <c r="F109" s="38">
        <v>13</v>
      </c>
      <c r="G109" s="36"/>
      <c r="H109" s="36"/>
      <c r="I109" s="32">
        <f t="shared" si="9"/>
        <v>0</v>
      </c>
      <c r="J109" s="32">
        <f t="shared" si="10"/>
        <v>0</v>
      </c>
      <c r="K109" s="32">
        <f t="shared" si="11"/>
        <v>0</v>
      </c>
      <c r="L109" s="32">
        <f t="shared" si="12"/>
        <v>0</v>
      </c>
    </row>
    <row r="110" spans="1:12" customFormat="1" ht="14.4" outlineLevel="1" x14ac:dyDescent="0.3">
      <c r="A110" s="34" t="s">
        <v>146</v>
      </c>
      <c r="B110" s="135" t="s">
        <v>181</v>
      </c>
      <c r="C110" s="135"/>
      <c r="D110" s="135"/>
      <c r="E110" s="34" t="s">
        <v>107</v>
      </c>
      <c r="F110" s="38">
        <v>540</v>
      </c>
      <c r="G110" s="36"/>
      <c r="H110" s="36"/>
      <c r="I110" s="32">
        <f t="shared" si="9"/>
        <v>0</v>
      </c>
      <c r="J110" s="32">
        <f t="shared" si="10"/>
        <v>0</v>
      </c>
      <c r="K110" s="32">
        <f t="shared" si="11"/>
        <v>0</v>
      </c>
      <c r="L110" s="32">
        <f t="shared" si="12"/>
        <v>0</v>
      </c>
    </row>
    <row r="111" spans="1:12" customFormat="1" ht="14.4" outlineLevel="1" x14ac:dyDescent="0.3">
      <c r="A111" s="34" t="s">
        <v>148</v>
      </c>
      <c r="B111" s="135" t="s">
        <v>183</v>
      </c>
      <c r="C111" s="135"/>
      <c r="D111" s="135"/>
      <c r="E111" s="34" t="s">
        <v>44</v>
      </c>
      <c r="F111" s="38">
        <v>54</v>
      </c>
      <c r="G111" s="36"/>
      <c r="H111" s="36"/>
      <c r="I111" s="32">
        <f t="shared" si="9"/>
        <v>0</v>
      </c>
      <c r="J111" s="32">
        <f t="shared" si="10"/>
        <v>0</v>
      </c>
      <c r="K111" s="32">
        <f t="shared" si="11"/>
        <v>0</v>
      </c>
      <c r="L111" s="32">
        <f t="shared" si="12"/>
        <v>0</v>
      </c>
    </row>
    <row r="112" spans="1:12" customFormat="1" ht="14.4" outlineLevel="1" x14ac:dyDescent="0.3">
      <c r="A112" s="34" t="s">
        <v>149</v>
      </c>
      <c r="B112" s="135" t="s">
        <v>185</v>
      </c>
      <c r="C112" s="135"/>
      <c r="D112" s="135"/>
      <c r="E112" s="34" t="s">
        <v>44</v>
      </c>
      <c r="F112" s="38">
        <v>13</v>
      </c>
      <c r="G112" s="36"/>
      <c r="H112" s="36"/>
      <c r="I112" s="32">
        <f t="shared" si="9"/>
        <v>0</v>
      </c>
      <c r="J112" s="32">
        <f t="shared" si="10"/>
        <v>0</v>
      </c>
      <c r="K112" s="32">
        <f t="shared" si="11"/>
        <v>0</v>
      </c>
      <c r="L112" s="32">
        <f t="shared" si="12"/>
        <v>0</v>
      </c>
    </row>
    <row r="113" spans="1:12" customFormat="1" ht="14.4" outlineLevel="1" x14ac:dyDescent="0.3">
      <c r="A113" s="34" t="s">
        <v>150</v>
      </c>
      <c r="B113" s="135" t="s">
        <v>197</v>
      </c>
      <c r="C113" s="135"/>
      <c r="D113" s="135"/>
      <c r="E113" s="34" t="s">
        <v>44</v>
      </c>
      <c r="F113" s="38">
        <v>54</v>
      </c>
      <c r="G113" s="36"/>
      <c r="H113" s="36"/>
      <c r="I113" s="32">
        <f t="shared" si="9"/>
        <v>0</v>
      </c>
      <c r="J113" s="32">
        <f t="shared" si="10"/>
        <v>0</v>
      </c>
      <c r="K113" s="32">
        <f t="shared" si="11"/>
        <v>0</v>
      </c>
      <c r="L113" s="32">
        <f t="shared" si="12"/>
        <v>0</v>
      </c>
    </row>
    <row r="114" spans="1:12" customFormat="1" ht="44.25" customHeight="1" outlineLevel="1" x14ac:dyDescent="0.3">
      <c r="A114" s="34" t="s">
        <v>151</v>
      </c>
      <c r="B114" s="135" t="s">
        <v>199</v>
      </c>
      <c r="C114" s="135"/>
      <c r="D114" s="135"/>
      <c r="E114" s="34" t="s">
        <v>10</v>
      </c>
      <c r="F114" s="35">
        <v>2.6749999999999998</v>
      </c>
      <c r="G114" s="36"/>
      <c r="H114" s="36"/>
      <c r="I114" s="32">
        <f t="shared" ref="I114:I145" si="13">G114+H114</f>
        <v>0</v>
      </c>
      <c r="J114" s="32">
        <f t="shared" ref="J114:J148" si="14">F114*G114</f>
        <v>0</v>
      </c>
      <c r="K114" s="32">
        <f t="shared" ref="K114:K148" si="15">F114*H114</f>
        <v>0</v>
      </c>
      <c r="L114" s="32">
        <f t="shared" ref="L114:L145" si="16">J114+K114</f>
        <v>0</v>
      </c>
    </row>
    <row r="115" spans="1:12" customFormat="1" ht="44.25" customHeight="1" outlineLevel="1" x14ac:dyDescent="0.3">
      <c r="A115" s="34" t="s">
        <v>152</v>
      </c>
      <c r="B115" s="135" t="s">
        <v>200</v>
      </c>
      <c r="C115" s="135"/>
      <c r="D115" s="135"/>
      <c r="E115" s="34" t="s">
        <v>107</v>
      </c>
      <c r="F115" s="35">
        <v>168.52500000000001</v>
      </c>
      <c r="G115" s="36"/>
      <c r="H115" s="36"/>
      <c r="I115" s="32">
        <f t="shared" si="13"/>
        <v>0</v>
      </c>
      <c r="J115" s="32">
        <f t="shared" si="14"/>
        <v>0</v>
      </c>
      <c r="K115" s="32">
        <f t="shared" si="15"/>
        <v>0</v>
      </c>
      <c r="L115" s="32">
        <f t="shared" si="16"/>
        <v>0</v>
      </c>
    </row>
    <row r="116" spans="1:12" customFormat="1" ht="44.25" customHeight="1" outlineLevel="1" x14ac:dyDescent="0.3">
      <c r="A116" s="34" t="s">
        <v>153</v>
      </c>
      <c r="B116" s="135" t="s">
        <v>201</v>
      </c>
      <c r="C116" s="135"/>
      <c r="D116" s="135"/>
      <c r="E116" s="34" t="s">
        <v>10</v>
      </c>
      <c r="F116" s="35">
        <v>4.6319999999999997</v>
      </c>
      <c r="G116" s="36"/>
      <c r="H116" s="36"/>
      <c r="I116" s="32">
        <f t="shared" si="13"/>
        <v>0</v>
      </c>
      <c r="J116" s="32">
        <f t="shared" si="14"/>
        <v>0</v>
      </c>
      <c r="K116" s="32">
        <f t="shared" si="15"/>
        <v>0</v>
      </c>
      <c r="L116" s="32">
        <f t="shared" si="16"/>
        <v>0</v>
      </c>
    </row>
    <row r="117" spans="1:12" customFormat="1" ht="44.25" customHeight="1" outlineLevel="1" x14ac:dyDescent="0.3">
      <c r="A117" s="34" t="s">
        <v>154</v>
      </c>
      <c r="B117" s="135" t="s">
        <v>200</v>
      </c>
      <c r="C117" s="135"/>
      <c r="D117" s="135"/>
      <c r="E117" s="34" t="s">
        <v>107</v>
      </c>
      <c r="F117" s="35">
        <v>291.81599999999997</v>
      </c>
      <c r="G117" s="36"/>
      <c r="H117" s="36"/>
      <c r="I117" s="32">
        <f t="shared" si="13"/>
        <v>0</v>
      </c>
      <c r="J117" s="32">
        <f t="shared" si="14"/>
        <v>0</v>
      </c>
      <c r="K117" s="32">
        <f t="shared" si="15"/>
        <v>0</v>
      </c>
      <c r="L117" s="32">
        <f t="shared" si="16"/>
        <v>0</v>
      </c>
    </row>
    <row r="118" spans="1:12" customFormat="1" ht="44.25" customHeight="1" outlineLevel="1" x14ac:dyDescent="0.3">
      <c r="A118" s="34" t="s">
        <v>155</v>
      </c>
      <c r="B118" s="135" t="s">
        <v>203</v>
      </c>
      <c r="C118" s="135"/>
      <c r="D118" s="135"/>
      <c r="E118" s="34" t="s">
        <v>10</v>
      </c>
      <c r="F118" s="35">
        <v>0.39600000000000002</v>
      </c>
      <c r="G118" s="36"/>
      <c r="H118" s="36"/>
      <c r="I118" s="32">
        <f t="shared" si="13"/>
        <v>0</v>
      </c>
      <c r="J118" s="32">
        <f t="shared" si="14"/>
        <v>0</v>
      </c>
      <c r="K118" s="32">
        <f t="shared" si="15"/>
        <v>0</v>
      </c>
      <c r="L118" s="32">
        <f t="shared" si="16"/>
        <v>0</v>
      </c>
    </row>
    <row r="119" spans="1:12" customFormat="1" ht="14.4" outlineLevel="1" x14ac:dyDescent="0.3">
      <c r="A119" s="34" t="s">
        <v>156</v>
      </c>
      <c r="B119" s="135" t="s">
        <v>104</v>
      </c>
      <c r="C119" s="135"/>
      <c r="D119" s="135"/>
      <c r="E119" s="34" t="s">
        <v>69</v>
      </c>
      <c r="F119" s="39">
        <v>89.1</v>
      </c>
      <c r="G119" s="36"/>
      <c r="H119" s="36"/>
      <c r="I119" s="32">
        <f t="shared" si="13"/>
        <v>0</v>
      </c>
      <c r="J119" s="32">
        <f t="shared" si="14"/>
        <v>0</v>
      </c>
      <c r="K119" s="32">
        <f t="shared" si="15"/>
        <v>0</v>
      </c>
      <c r="L119" s="32">
        <f t="shared" si="16"/>
        <v>0</v>
      </c>
    </row>
    <row r="120" spans="1:12" customFormat="1" ht="14.4" outlineLevel="1" x14ac:dyDescent="0.3">
      <c r="A120" s="34" t="s">
        <v>157</v>
      </c>
      <c r="B120" s="135" t="s">
        <v>206</v>
      </c>
      <c r="C120" s="135"/>
      <c r="D120" s="135"/>
      <c r="E120" s="34" t="s">
        <v>100</v>
      </c>
      <c r="F120" s="35">
        <v>33.264000000000003</v>
      </c>
      <c r="G120" s="36"/>
      <c r="H120" s="36"/>
      <c r="I120" s="32">
        <f t="shared" si="13"/>
        <v>0</v>
      </c>
      <c r="J120" s="32">
        <f t="shared" si="14"/>
        <v>0</v>
      </c>
      <c r="K120" s="32">
        <f t="shared" si="15"/>
        <v>0</v>
      </c>
      <c r="L120" s="32">
        <f t="shared" si="16"/>
        <v>0</v>
      </c>
    </row>
    <row r="121" spans="1:12" customFormat="1" ht="44.25" customHeight="1" outlineLevel="1" x14ac:dyDescent="0.3">
      <c r="A121" s="34" t="s">
        <v>158</v>
      </c>
      <c r="B121" s="135" t="s">
        <v>208</v>
      </c>
      <c r="C121" s="135"/>
      <c r="D121" s="135"/>
      <c r="E121" s="34" t="s">
        <v>10</v>
      </c>
      <c r="F121" s="40">
        <v>0.09</v>
      </c>
      <c r="G121" s="36"/>
      <c r="H121" s="36"/>
      <c r="I121" s="32">
        <f t="shared" si="13"/>
        <v>0</v>
      </c>
      <c r="J121" s="32">
        <f t="shared" si="14"/>
        <v>0</v>
      </c>
      <c r="K121" s="32">
        <f t="shared" si="15"/>
        <v>0</v>
      </c>
      <c r="L121" s="32">
        <f t="shared" si="16"/>
        <v>0</v>
      </c>
    </row>
    <row r="122" spans="1:12" customFormat="1" ht="14.4" outlineLevel="1" x14ac:dyDescent="0.3">
      <c r="A122" s="34" t="s">
        <v>159</v>
      </c>
      <c r="B122" s="135" t="s">
        <v>210</v>
      </c>
      <c r="C122" s="135"/>
      <c r="D122" s="135"/>
      <c r="E122" s="34" t="s">
        <v>69</v>
      </c>
      <c r="F122" s="38">
        <v>9</v>
      </c>
      <c r="G122" s="36"/>
      <c r="H122" s="36"/>
      <c r="I122" s="32">
        <f t="shared" si="13"/>
        <v>0</v>
      </c>
      <c r="J122" s="32">
        <f t="shared" si="14"/>
        <v>0</v>
      </c>
      <c r="K122" s="32">
        <f t="shared" si="15"/>
        <v>0</v>
      </c>
      <c r="L122" s="32">
        <f t="shared" si="16"/>
        <v>0</v>
      </c>
    </row>
    <row r="123" spans="1:12" customFormat="1" ht="14.4" outlineLevel="1" x14ac:dyDescent="0.3">
      <c r="A123" s="34" t="s">
        <v>160</v>
      </c>
      <c r="B123" s="135" t="s">
        <v>212</v>
      </c>
      <c r="C123" s="135"/>
      <c r="D123" s="135"/>
      <c r="E123" s="34" t="s">
        <v>44</v>
      </c>
      <c r="F123" s="38">
        <v>3</v>
      </c>
      <c r="G123" s="36"/>
      <c r="H123" s="36"/>
      <c r="I123" s="32">
        <f t="shared" si="13"/>
        <v>0</v>
      </c>
      <c r="J123" s="32">
        <f t="shared" si="14"/>
        <v>0</v>
      </c>
      <c r="K123" s="32">
        <f t="shared" si="15"/>
        <v>0</v>
      </c>
      <c r="L123" s="32">
        <f t="shared" si="16"/>
        <v>0</v>
      </c>
    </row>
    <row r="124" spans="1:12" customFormat="1" ht="44.25" customHeight="1" outlineLevel="1" x14ac:dyDescent="0.3">
      <c r="A124" s="34" t="s">
        <v>161</v>
      </c>
      <c r="B124" s="135" t="s">
        <v>733</v>
      </c>
      <c r="C124" s="135"/>
      <c r="D124" s="135"/>
      <c r="E124" s="34" t="s">
        <v>59</v>
      </c>
      <c r="F124" s="40">
        <v>0.01</v>
      </c>
      <c r="G124" s="36"/>
      <c r="H124" s="36"/>
      <c r="I124" s="32">
        <f t="shared" si="13"/>
        <v>0</v>
      </c>
      <c r="J124" s="32">
        <f t="shared" si="14"/>
        <v>0</v>
      </c>
      <c r="K124" s="32">
        <f t="shared" si="15"/>
        <v>0</v>
      </c>
      <c r="L124" s="32">
        <f t="shared" si="16"/>
        <v>0</v>
      </c>
    </row>
    <row r="125" spans="1:12" customFormat="1" ht="44.25" customHeight="1" outlineLevel="1" x14ac:dyDescent="0.3">
      <c r="A125" s="34" t="s">
        <v>162</v>
      </c>
      <c r="B125" s="135" t="s">
        <v>732</v>
      </c>
      <c r="C125" s="135"/>
      <c r="D125" s="135"/>
      <c r="E125" s="34" t="s">
        <v>69</v>
      </c>
      <c r="F125" s="39">
        <v>17.8</v>
      </c>
      <c r="G125" s="36"/>
      <c r="H125" s="36"/>
      <c r="I125" s="32">
        <f t="shared" si="13"/>
        <v>0</v>
      </c>
      <c r="J125" s="32">
        <f t="shared" si="14"/>
        <v>0</v>
      </c>
      <c r="K125" s="32">
        <f t="shared" si="15"/>
        <v>0</v>
      </c>
      <c r="L125" s="32">
        <f t="shared" si="16"/>
        <v>0</v>
      </c>
    </row>
    <row r="126" spans="1:12" customFormat="1" ht="44.25" customHeight="1" outlineLevel="1" x14ac:dyDescent="0.3">
      <c r="A126" s="34" t="s">
        <v>163</v>
      </c>
      <c r="B126" s="135" t="s">
        <v>216</v>
      </c>
      <c r="C126" s="135"/>
      <c r="D126" s="135"/>
      <c r="E126" s="34" t="s">
        <v>10</v>
      </c>
      <c r="F126" s="39">
        <v>0.6</v>
      </c>
      <c r="G126" s="36"/>
      <c r="H126" s="36"/>
      <c r="I126" s="32">
        <f t="shared" si="13"/>
        <v>0</v>
      </c>
      <c r="J126" s="32">
        <f t="shared" si="14"/>
        <v>0</v>
      </c>
      <c r="K126" s="32">
        <f t="shared" si="15"/>
        <v>0</v>
      </c>
      <c r="L126" s="32">
        <f t="shared" si="16"/>
        <v>0</v>
      </c>
    </row>
    <row r="127" spans="1:12" customFormat="1" ht="44.25" customHeight="1" outlineLevel="1" x14ac:dyDescent="0.3">
      <c r="A127" s="34" t="s">
        <v>165</v>
      </c>
      <c r="B127" s="135" t="s">
        <v>731</v>
      </c>
      <c r="C127" s="135"/>
      <c r="D127" s="135"/>
      <c r="E127" s="34" t="s">
        <v>44</v>
      </c>
      <c r="F127" s="38">
        <v>1</v>
      </c>
      <c r="G127" s="36"/>
      <c r="H127" s="36"/>
      <c r="I127" s="32">
        <f t="shared" si="13"/>
        <v>0</v>
      </c>
      <c r="J127" s="32">
        <f t="shared" si="14"/>
        <v>0</v>
      </c>
      <c r="K127" s="32">
        <f t="shared" si="15"/>
        <v>0</v>
      </c>
      <c r="L127" s="32">
        <f t="shared" si="16"/>
        <v>0</v>
      </c>
    </row>
    <row r="128" spans="1:12" customFormat="1" ht="44.25" customHeight="1" outlineLevel="1" x14ac:dyDescent="0.3">
      <c r="A128" s="34" t="s">
        <v>167</v>
      </c>
      <c r="B128" s="135" t="s">
        <v>730</v>
      </c>
      <c r="C128" s="135"/>
      <c r="D128" s="135"/>
      <c r="E128" s="34" t="s">
        <v>44</v>
      </c>
      <c r="F128" s="38">
        <v>1</v>
      </c>
      <c r="G128" s="36"/>
      <c r="H128" s="36"/>
      <c r="I128" s="32">
        <f t="shared" si="13"/>
        <v>0</v>
      </c>
      <c r="J128" s="32">
        <f t="shared" si="14"/>
        <v>0</v>
      </c>
      <c r="K128" s="32">
        <f t="shared" si="15"/>
        <v>0</v>
      </c>
      <c r="L128" s="32">
        <f t="shared" si="16"/>
        <v>0</v>
      </c>
    </row>
    <row r="129" spans="1:12" customFormat="1" ht="44.25" customHeight="1" outlineLevel="1" x14ac:dyDescent="0.3">
      <c r="A129" s="34" t="s">
        <v>169</v>
      </c>
      <c r="B129" s="135" t="s">
        <v>219</v>
      </c>
      <c r="C129" s="135"/>
      <c r="D129" s="135"/>
      <c r="E129" s="34" t="s">
        <v>10</v>
      </c>
      <c r="F129" s="37">
        <v>0.1113</v>
      </c>
      <c r="G129" s="36"/>
      <c r="H129" s="36"/>
      <c r="I129" s="32">
        <f t="shared" si="13"/>
        <v>0</v>
      </c>
      <c r="J129" s="32">
        <f t="shared" si="14"/>
        <v>0</v>
      </c>
      <c r="K129" s="32">
        <f t="shared" si="15"/>
        <v>0</v>
      </c>
      <c r="L129" s="32">
        <f t="shared" si="16"/>
        <v>0</v>
      </c>
    </row>
    <row r="130" spans="1:12" customFormat="1" ht="44.25" customHeight="1" outlineLevel="1" x14ac:dyDescent="0.3">
      <c r="A130" s="34" t="s">
        <v>171</v>
      </c>
      <c r="B130" s="135" t="s">
        <v>729</v>
      </c>
      <c r="C130" s="135"/>
      <c r="D130" s="135"/>
      <c r="E130" s="34" t="s">
        <v>44</v>
      </c>
      <c r="F130" s="38">
        <v>1</v>
      </c>
      <c r="G130" s="36"/>
      <c r="H130" s="36"/>
      <c r="I130" s="32">
        <f t="shared" si="13"/>
        <v>0</v>
      </c>
      <c r="J130" s="32">
        <f t="shared" si="14"/>
        <v>0</v>
      </c>
      <c r="K130" s="32">
        <f t="shared" si="15"/>
        <v>0</v>
      </c>
      <c r="L130" s="32">
        <f t="shared" si="16"/>
        <v>0</v>
      </c>
    </row>
    <row r="131" spans="1:12" customFormat="1" ht="44.25" customHeight="1" outlineLevel="1" x14ac:dyDescent="0.3">
      <c r="A131" s="34" t="s">
        <v>173</v>
      </c>
      <c r="B131" s="135" t="s">
        <v>222</v>
      </c>
      <c r="C131" s="135"/>
      <c r="D131" s="135"/>
      <c r="E131" s="34" t="s">
        <v>44</v>
      </c>
      <c r="F131" s="38">
        <v>2</v>
      </c>
      <c r="G131" s="36"/>
      <c r="H131" s="36"/>
      <c r="I131" s="32">
        <f t="shared" si="13"/>
        <v>0</v>
      </c>
      <c r="J131" s="32">
        <f t="shared" si="14"/>
        <v>0</v>
      </c>
      <c r="K131" s="32">
        <f t="shared" si="15"/>
        <v>0</v>
      </c>
      <c r="L131" s="32">
        <f t="shared" si="16"/>
        <v>0</v>
      </c>
    </row>
    <row r="132" spans="1:12" customFormat="1" ht="44.25" customHeight="1" outlineLevel="1" x14ac:dyDescent="0.3">
      <c r="A132" s="34" t="s">
        <v>175</v>
      </c>
      <c r="B132" s="135" t="s">
        <v>728</v>
      </c>
      <c r="C132" s="135"/>
      <c r="D132" s="135"/>
      <c r="E132" s="34" t="s">
        <v>44</v>
      </c>
      <c r="F132" s="38">
        <v>1</v>
      </c>
      <c r="G132" s="36"/>
      <c r="H132" s="36"/>
      <c r="I132" s="32">
        <f t="shared" si="13"/>
        <v>0</v>
      </c>
      <c r="J132" s="32">
        <f t="shared" si="14"/>
        <v>0</v>
      </c>
      <c r="K132" s="32">
        <f t="shared" si="15"/>
        <v>0</v>
      </c>
      <c r="L132" s="32">
        <f t="shared" si="16"/>
        <v>0</v>
      </c>
    </row>
    <row r="133" spans="1:12" customFormat="1" ht="44.25" customHeight="1" outlineLevel="1" x14ac:dyDescent="0.3">
      <c r="A133" s="34" t="s">
        <v>176</v>
      </c>
      <c r="B133" s="135" t="s">
        <v>727</v>
      </c>
      <c r="C133" s="135"/>
      <c r="D133" s="135"/>
      <c r="E133" s="34" t="s">
        <v>44</v>
      </c>
      <c r="F133" s="38">
        <v>2</v>
      </c>
      <c r="G133" s="36"/>
      <c r="H133" s="36"/>
      <c r="I133" s="32">
        <f t="shared" si="13"/>
        <v>0</v>
      </c>
      <c r="J133" s="32">
        <f t="shared" si="14"/>
        <v>0</v>
      </c>
      <c r="K133" s="32">
        <f t="shared" si="15"/>
        <v>0</v>
      </c>
      <c r="L133" s="32">
        <f t="shared" si="16"/>
        <v>0</v>
      </c>
    </row>
    <row r="134" spans="1:12" customFormat="1" ht="44.25" customHeight="1" outlineLevel="1" x14ac:dyDescent="0.3">
      <c r="A134" s="34" t="s">
        <v>178</v>
      </c>
      <c r="B134" s="135" t="s">
        <v>726</v>
      </c>
      <c r="C134" s="135"/>
      <c r="D134" s="135"/>
      <c r="E134" s="34" t="s">
        <v>44</v>
      </c>
      <c r="F134" s="38">
        <v>2</v>
      </c>
      <c r="G134" s="36"/>
      <c r="H134" s="36"/>
      <c r="I134" s="32">
        <f t="shared" si="13"/>
        <v>0</v>
      </c>
      <c r="J134" s="32">
        <f t="shared" si="14"/>
        <v>0</v>
      </c>
      <c r="K134" s="32">
        <f t="shared" si="15"/>
        <v>0</v>
      </c>
      <c r="L134" s="32">
        <f t="shared" si="16"/>
        <v>0</v>
      </c>
    </row>
    <row r="135" spans="1:12" customFormat="1" ht="44.25" customHeight="1" outlineLevel="1" x14ac:dyDescent="0.3">
      <c r="A135" s="34" t="s">
        <v>180</v>
      </c>
      <c r="B135" s="135" t="s">
        <v>227</v>
      </c>
      <c r="C135" s="135"/>
      <c r="D135" s="135"/>
      <c r="E135" s="34" t="s">
        <v>10</v>
      </c>
      <c r="F135" s="40">
        <v>0.04</v>
      </c>
      <c r="G135" s="36"/>
      <c r="H135" s="36"/>
      <c r="I135" s="32">
        <f t="shared" si="13"/>
        <v>0</v>
      </c>
      <c r="J135" s="32">
        <f t="shared" si="14"/>
        <v>0</v>
      </c>
      <c r="K135" s="32">
        <f t="shared" si="15"/>
        <v>0</v>
      </c>
      <c r="L135" s="32">
        <f t="shared" si="16"/>
        <v>0</v>
      </c>
    </row>
    <row r="136" spans="1:12" customFormat="1" ht="44.25" customHeight="1" outlineLevel="1" x14ac:dyDescent="0.3">
      <c r="A136" s="34" t="s">
        <v>182</v>
      </c>
      <c r="B136" s="135" t="s">
        <v>229</v>
      </c>
      <c r="C136" s="135"/>
      <c r="D136" s="135"/>
      <c r="E136" s="34" t="s">
        <v>69</v>
      </c>
      <c r="F136" s="39">
        <v>4.2</v>
      </c>
      <c r="G136" s="36"/>
      <c r="H136" s="36"/>
      <c r="I136" s="32">
        <f t="shared" si="13"/>
        <v>0</v>
      </c>
      <c r="J136" s="32">
        <f t="shared" si="14"/>
        <v>0</v>
      </c>
      <c r="K136" s="32">
        <f t="shared" si="15"/>
        <v>0</v>
      </c>
      <c r="L136" s="32">
        <f t="shared" si="16"/>
        <v>0</v>
      </c>
    </row>
    <row r="137" spans="1:12" customFormat="1" ht="44.25" customHeight="1" outlineLevel="1" x14ac:dyDescent="0.3">
      <c r="A137" s="34" t="s">
        <v>184</v>
      </c>
      <c r="B137" s="135" t="s">
        <v>231</v>
      </c>
      <c r="C137" s="135"/>
      <c r="D137" s="135"/>
      <c r="E137" s="34" t="s">
        <v>10</v>
      </c>
      <c r="F137" s="40">
        <v>0.04</v>
      </c>
      <c r="G137" s="36"/>
      <c r="H137" s="36"/>
      <c r="I137" s="32">
        <f t="shared" si="13"/>
        <v>0</v>
      </c>
      <c r="J137" s="32">
        <f t="shared" si="14"/>
        <v>0</v>
      </c>
      <c r="K137" s="32">
        <f t="shared" si="15"/>
        <v>0</v>
      </c>
      <c r="L137" s="32">
        <f t="shared" si="16"/>
        <v>0</v>
      </c>
    </row>
    <row r="138" spans="1:12" customFormat="1" ht="14.4" outlineLevel="1" x14ac:dyDescent="0.3">
      <c r="A138" s="34" t="s">
        <v>186</v>
      </c>
      <c r="B138" s="135" t="s">
        <v>166</v>
      </c>
      <c r="C138" s="135"/>
      <c r="D138" s="135"/>
      <c r="E138" s="34" t="s">
        <v>147</v>
      </c>
      <c r="F138" s="37">
        <v>0.44280000000000003</v>
      </c>
      <c r="G138" s="36"/>
      <c r="H138" s="36"/>
      <c r="I138" s="32">
        <f t="shared" si="13"/>
        <v>0</v>
      </c>
      <c r="J138" s="32">
        <f t="shared" si="14"/>
        <v>0</v>
      </c>
      <c r="K138" s="32">
        <f t="shared" si="15"/>
        <v>0</v>
      </c>
      <c r="L138" s="32">
        <f t="shared" si="16"/>
        <v>0</v>
      </c>
    </row>
    <row r="139" spans="1:12" customFormat="1" ht="14.4" outlineLevel="1" x14ac:dyDescent="0.3">
      <c r="A139" s="34" t="s">
        <v>188</v>
      </c>
      <c r="B139" s="135" t="s">
        <v>168</v>
      </c>
      <c r="C139" s="135"/>
      <c r="D139" s="135"/>
      <c r="E139" s="34" t="s">
        <v>147</v>
      </c>
      <c r="F139" s="37">
        <v>2.9527999999999999</v>
      </c>
      <c r="G139" s="36"/>
      <c r="H139" s="36"/>
      <c r="I139" s="32">
        <f t="shared" si="13"/>
        <v>0</v>
      </c>
      <c r="J139" s="32">
        <f t="shared" si="14"/>
        <v>0</v>
      </c>
      <c r="K139" s="32">
        <f t="shared" si="15"/>
        <v>0</v>
      </c>
      <c r="L139" s="32">
        <f t="shared" si="16"/>
        <v>0</v>
      </c>
    </row>
    <row r="140" spans="1:12" customFormat="1" ht="14.4" outlineLevel="1" x14ac:dyDescent="0.3">
      <c r="A140" s="34" t="s">
        <v>190</v>
      </c>
      <c r="B140" s="135" t="s">
        <v>170</v>
      </c>
      <c r="C140" s="135"/>
      <c r="D140" s="135"/>
      <c r="E140" s="34" t="s">
        <v>147</v>
      </c>
      <c r="F140" s="37">
        <v>0.44280000000000003</v>
      </c>
      <c r="G140" s="36"/>
      <c r="H140" s="36"/>
      <c r="I140" s="32">
        <f t="shared" si="13"/>
        <v>0</v>
      </c>
      <c r="J140" s="32">
        <f t="shared" si="14"/>
        <v>0</v>
      </c>
      <c r="K140" s="32">
        <f t="shared" si="15"/>
        <v>0</v>
      </c>
      <c r="L140" s="32">
        <f t="shared" si="16"/>
        <v>0</v>
      </c>
    </row>
    <row r="141" spans="1:12" customFormat="1" ht="14.4" outlineLevel="1" x14ac:dyDescent="0.3">
      <c r="A141" s="34" t="s">
        <v>191</v>
      </c>
      <c r="B141" s="135" t="s">
        <v>172</v>
      </c>
      <c r="C141" s="135"/>
      <c r="D141" s="135"/>
      <c r="E141" s="34" t="s">
        <v>44</v>
      </c>
      <c r="F141" s="38">
        <v>4</v>
      </c>
      <c r="G141" s="36"/>
      <c r="H141" s="36"/>
      <c r="I141" s="32">
        <f t="shared" si="13"/>
        <v>0</v>
      </c>
      <c r="J141" s="32">
        <f t="shared" si="14"/>
        <v>0</v>
      </c>
      <c r="K141" s="32">
        <f t="shared" si="15"/>
        <v>0</v>
      </c>
      <c r="L141" s="32">
        <f t="shared" si="16"/>
        <v>0</v>
      </c>
    </row>
    <row r="142" spans="1:12" customFormat="1" ht="44.25" customHeight="1" outlineLevel="1" x14ac:dyDescent="0.3">
      <c r="A142" s="34" t="s">
        <v>192</v>
      </c>
      <c r="B142" s="135" t="s">
        <v>234</v>
      </c>
      <c r="C142" s="135"/>
      <c r="D142" s="135"/>
      <c r="E142" s="34" t="s">
        <v>10</v>
      </c>
      <c r="F142" s="35">
        <v>0.25800000000000001</v>
      </c>
      <c r="G142" s="36"/>
      <c r="H142" s="36"/>
      <c r="I142" s="32">
        <f t="shared" si="13"/>
        <v>0</v>
      </c>
      <c r="J142" s="32">
        <f t="shared" si="14"/>
        <v>0</v>
      </c>
      <c r="K142" s="32">
        <f t="shared" si="15"/>
        <v>0</v>
      </c>
      <c r="L142" s="32">
        <f t="shared" si="16"/>
        <v>0</v>
      </c>
    </row>
    <row r="143" spans="1:12" customFormat="1" ht="14.4" outlineLevel="1" x14ac:dyDescent="0.3">
      <c r="A143" s="34" t="s">
        <v>193</v>
      </c>
      <c r="B143" s="135" t="s">
        <v>177</v>
      </c>
      <c r="C143" s="135"/>
      <c r="D143" s="135"/>
      <c r="E143" s="34" t="s">
        <v>44</v>
      </c>
      <c r="F143" s="38">
        <v>60</v>
      </c>
      <c r="G143" s="36"/>
      <c r="H143" s="36"/>
      <c r="I143" s="32">
        <f t="shared" si="13"/>
        <v>0</v>
      </c>
      <c r="J143" s="32">
        <f t="shared" si="14"/>
        <v>0</v>
      </c>
      <c r="K143" s="32">
        <f t="shared" si="15"/>
        <v>0</v>
      </c>
      <c r="L143" s="32">
        <f t="shared" si="16"/>
        <v>0</v>
      </c>
    </row>
    <row r="144" spans="1:12" customFormat="1" ht="14.4" outlineLevel="1" x14ac:dyDescent="0.3">
      <c r="A144" s="34" t="s">
        <v>194</v>
      </c>
      <c r="B144" s="135" t="s">
        <v>179</v>
      </c>
      <c r="C144" s="135"/>
      <c r="D144" s="135"/>
      <c r="E144" s="34" t="s">
        <v>44</v>
      </c>
      <c r="F144" s="38">
        <v>88</v>
      </c>
      <c r="G144" s="36"/>
      <c r="H144" s="36"/>
      <c r="I144" s="32">
        <f t="shared" si="13"/>
        <v>0</v>
      </c>
      <c r="J144" s="32">
        <f t="shared" si="14"/>
        <v>0</v>
      </c>
      <c r="K144" s="32">
        <f t="shared" si="15"/>
        <v>0</v>
      </c>
      <c r="L144" s="32">
        <f t="shared" si="16"/>
        <v>0</v>
      </c>
    </row>
    <row r="145" spans="1:12" customFormat="1" ht="14.4" outlineLevel="1" x14ac:dyDescent="0.3">
      <c r="A145" s="34" t="s">
        <v>195</v>
      </c>
      <c r="B145" s="135" t="s">
        <v>181</v>
      </c>
      <c r="C145" s="135"/>
      <c r="D145" s="135"/>
      <c r="E145" s="34" t="s">
        <v>107</v>
      </c>
      <c r="F145" s="38">
        <v>39</v>
      </c>
      <c r="G145" s="36"/>
      <c r="H145" s="36"/>
      <c r="I145" s="32">
        <f t="shared" si="13"/>
        <v>0</v>
      </c>
      <c r="J145" s="32">
        <f t="shared" si="14"/>
        <v>0</v>
      </c>
      <c r="K145" s="32">
        <f t="shared" si="15"/>
        <v>0</v>
      </c>
      <c r="L145" s="32">
        <f t="shared" si="16"/>
        <v>0</v>
      </c>
    </row>
    <row r="146" spans="1:12" s="7" customFormat="1" ht="14.4" outlineLevel="1" x14ac:dyDescent="0.3">
      <c r="A146" s="34" t="s">
        <v>196</v>
      </c>
      <c r="B146" s="135" t="s">
        <v>183</v>
      </c>
      <c r="C146" s="135"/>
      <c r="D146" s="135"/>
      <c r="E146" s="34" t="s">
        <v>44</v>
      </c>
      <c r="F146" s="38">
        <v>39</v>
      </c>
      <c r="G146" s="36"/>
      <c r="H146" s="36"/>
      <c r="I146" s="32">
        <f t="shared" ref="I146:I148" si="17">G146+H146</f>
        <v>0</v>
      </c>
      <c r="J146" s="32">
        <f t="shared" si="14"/>
        <v>0</v>
      </c>
      <c r="K146" s="32">
        <f t="shared" si="15"/>
        <v>0</v>
      </c>
      <c r="L146" s="32">
        <f t="shared" ref="L146:L148" si="18">J146+K146</f>
        <v>0</v>
      </c>
    </row>
    <row r="147" spans="1:12" customFormat="1" ht="14.4" outlineLevel="1" x14ac:dyDescent="0.3">
      <c r="A147" s="34" t="s">
        <v>198</v>
      </c>
      <c r="B147" s="135" t="s">
        <v>185</v>
      </c>
      <c r="C147" s="135"/>
      <c r="D147" s="135"/>
      <c r="E147" s="34" t="s">
        <v>44</v>
      </c>
      <c r="F147" s="38">
        <v>65</v>
      </c>
      <c r="G147" s="36"/>
      <c r="H147" s="36"/>
      <c r="I147" s="32">
        <f t="shared" si="17"/>
        <v>0</v>
      </c>
      <c r="J147" s="32">
        <f t="shared" si="14"/>
        <v>0</v>
      </c>
      <c r="K147" s="32">
        <f t="shared" si="15"/>
        <v>0</v>
      </c>
      <c r="L147" s="32">
        <f t="shared" si="18"/>
        <v>0</v>
      </c>
    </row>
    <row r="148" spans="1:12" customFormat="1" ht="14.4" outlineLevel="1" x14ac:dyDescent="0.3">
      <c r="A148" s="34" t="s">
        <v>529</v>
      </c>
      <c r="B148" s="135" t="s">
        <v>197</v>
      </c>
      <c r="C148" s="135"/>
      <c r="D148" s="135"/>
      <c r="E148" s="34" t="s">
        <v>44</v>
      </c>
      <c r="F148" s="38">
        <v>5</v>
      </c>
      <c r="G148" s="36"/>
      <c r="H148" s="36"/>
      <c r="I148" s="32">
        <f t="shared" si="17"/>
        <v>0</v>
      </c>
      <c r="J148" s="32">
        <f t="shared" si="14"/>
        <v>0</v>
      </c>
      <c r="K148" s="32">
        <f t="shared" si="15"/>
        <v>0</v>
      </c>
      <c r="L148" s="32">
        <f t="shared" si="18"/>
        <v>0</v>
      </c>
    </row>
    <row r="149" spans="1:12" customFormat="1" ht="14.4" outlineLevel="1" x14ac:dyDescent="0.3">
      <c r="A149" s="142" t="s">
        <v>236</v>
      </c>
      <c r="B149" s="142"/>
      <c r="C149" s="142"/>
      <c r="D149" s="142"/>
      <c r="E149" s="142"/>
      <c r="F149" s="142"/>
      <c r="G149" s="33"/>
      <c r="H149" s="33"/>
      <c r="I149" s="45"/>
      <c r="J149" s="45"/>
      <c r="K149" s="45"/>
      <c r="L149" s="45"/>
    </row>
    <row r="150" spans="1:12" customFormat="1" ht="27.6" customHeight="1" outlineLevel="1" x14ac:dyDescent="0.3">
      <c r="A150" s="43" t="s">
        <v>530</v>
      </c>
      <c r="B150" s="135" t="s">
        <v>237</v>
      </c>
      <c r="C150" s="135"/>
      <c r="D150" s="135"/>
      <c r="E150" s="34" t="s">
        <v>5</v>
      </c>
      <c r="F150" s="35">
        <v>0.996</v>
      </c>
      <c r="G150" s="44"/>
      <c r="H150" s="44"/>
      <c r="I150" s="32">
        <f t="shared" ref="I150:I184" si="19">G150+H150</f>
        <v>0</v>
      </c>
      <c r="J150" s="32">
        <f t="shared" ref="J150:J184" si="20">F150*G150</f>
        <v>0</v>
      </c>
      <c r="K150" s="32">
        <f t="shared" ref="K150:K184" si="21">F150*H150</f>
        <v>0</v>
      </c>
      <c r="L150" s="32">
        <f t="shared" ref="L150:L184" si="22">J150+K150</f>
        <v>0</v>
      </c>
    </row>
    <row r="151" spans="1:12" customFormat="1" ht="15" customHeight="1" outlineLevel="1" x14ac:dyDescent="0.3">
      <c r="A151" s="43" t="s">
        <v>723</v>
      </c>
      <c r="B151" s="135" t="s">
        <v>720</v>
      </c>
      <c r="C151" s="135"/>
      <c r="D151" s="135"/>
      <c r="E151" s="34" t="s">
        <v>107</v>
      </c>
      <c r="F151" s="38">
        <v>896</v>
      </c>
      <c r="G151" s="44"/>
      <c r="H151" s="44"/>
      <c r="I151" s="32"/>
      <c r="J151" s="32"/>
      <c r="K151" s="32"/>
      <c r="L151" s="32"/>
    </row>
    <row r="152" spans="1:12" customFormat="1" ht="13.8" customHeight="1" outlineLevel="1" x14ac:dyDescent="0.3">
      <c r="A152" s="43" t="s">
        <v>724</v>
      </c>
      <c r="B152" s="135" t="s">
        <v>721</v>
      </c>
      <c r="C152" s="135"/>
      <c r="D152" s="135"/>
      <c r="E152" s="34" t="s">
        <v>107</v>
      </c>
      <c r="F152" s="38">
        <v>50</v>
      </c>
      <c r="G152" s="44"/>
      <c r="H152" s="44"/>
      <c r="I152" s="32"/>
      <c r="J152" s="32"/>
      <c r="K152" s="32"/>
      <c r="L152" s="32"/>
    </row>
    <row r="153" spans="1:12" customFormat="1" ht="14.4" customHeight="1" outlineLevel="1" x14ac:dyDescent="0.3">
      <c r="A153" s="43" t="s">
        <v>725</v>
      </c>
      <c r="B153" s="135" t="s">
        <v>722</v>
      </c>
      <c r="C153" s="135"/>
      <c r="D153" s="135"/>
      <c r="E153" s="34" t="s">
        <v>107</v>
      </c>
      <c r="F153" s="38">
        <v>50</v>
      </c>
      <c r="G153" s="44"/>
      <c r="H153" s="44"/>
      <c r="I153" s="32"/>
      <c r="J153" s="32"/>
      <c r="K153" s="32"/>
      <c r="L153" s="32"/>
    </row>
    <row r="154" spans="1:12" customFormat="1" ht="44.25" customHeight="1" outlineLevel="1" x14ac:dyDescent="0.3">
      <c r="A154" s="43" t="s">
        <v>531</v>
      </c>
      <c r="B154" s="135" t="s">
        <v>239</v>
      </c>
      <c r="C154" s="135"/>
      <c r="D154" s="135"/>
      <c r="E154" s="34" t="s">
        <v>5</v>
      </c>
      <c r="F154" s="35">
        <v>1.071</v>
      </c>
      <c r="G154" s="36"/>
      <c r="H154" s="36"/>
      <c r="I154" s="32">
        <f t="shared" si="19"/>
        <v>0</v>
      </c>
      <c r="J154" s="32">
        <f t="shared" si="20"/>
        <v>0</v>
      </c>
      <c r="K154" s="32">
        <f t="shared" si="21"/>
        <v>0</v>
      </c>
      <c r="L154" s="32">
        <f t="shared" si="22"/>
        <v>0</v>
      </c>
    </row>
    <row r="155" spans="1:12" customFormat="1" ht="44.25" customHeight="1" outlineLevel="1" x14ac:dyDescent="0.3">
      <c r="A155" s="43" t="s">
        <v>202</v>
      </c>
      <c r="B155" s="135" t="s">
        <v>241</v>
      </c>
      <c r="C155" s="135"/>
      <c r="D155" s="135"/>
      <c r="E155" s="34" t="s">
        <v>5</v>
      </c>
      <c r="F155" s="35">
        <v>1.071</v>
      </c>
      <c r="G155" s="36"/>
      <c r="H155" s="36"/>
      <c r="I155" s="32">
        <f t="shared" si="19"/>
        <v>0</v>
      </c>
      <c r="J155" s="32">
        <f t="shared" si="20"/>
        <v>0</v>
      </c>
      <c r="K155" s="32">
        <f t="shared" si="21"/>
        <v>0</v>
      </c>
      <c r="L155" s="32">
        <f t="shared" si="22"/>
        <v>0</v>
      </c>
    </row>
    <row r="156" spans="1:12" customFormat="1" ht="44.25" customHeight="1" outlineLevel="1" x14ac:dyDescent="0.3">
      <c r="A156" s="43" t="s">
        <v>204</v>
      </c>
      <c r="B156" s="135" t="s">
        <v>135</v>
      </c>
      <c r="C156" s="135"/>
      <c r="D156" s="135"/>
      <c r="E156" s="34" t="s">
        <v>10</v>
      </c>
      <c r="F156" s="40">
        <v>0.51</v>
      </c>
      <c r="G156" s="36"/>
      <c r="H156" s="36"/>
      <c r="I156" s="32">
        <f t="shared" si="19"/>
        <v>0</v>
      </c>
      <c r="J156" s="32">
        <f t="shared" si="20"/>
        <v>0</v>
      </c>
      <c r="K156" s="32">
        <f t="shared" si="21"/>
        <v>0</v>
      </c>
      <c r="L156" s="32">
        <f t="shared" si="22"/>
        <v>0</v>
      </c>
    </row>
    <row r="157" spans="1:12" customFormat="1" ht="14.4" outlineLevel="1" x14ac:dyDescent="0.3">
      <c r="A157" s="43" t="s">
        <v>205</v>
      </c>
      <c r="B157" s="135" t="s">
        <v>137</v>
      </c>
      <c r="C157" s="135"/>
      <c r="D157" s="135"/>
      <c r="E157" s="34" t="s">
        <v>5</v>
      </c>
      <c r="F157" s="41">
        <v>1.2546E-2</v>
      </c>
      <c r="G157" s="36"/>
      <c r="H157" s="36"/>
      <c r="I157" s="32">
        <f t="shared" si="19"/>
        <v>0</v>
      </c>
      <c r="J157" s="32">
        <f t="shared" si="20"/>
        <v>0</v>
      </c>
      <c r="K157" s="32">
        <f t="shared" si="21"/>
        <v>0</v>
      </c>
      <c r="L157" s="32">
        <f t="shared" si="22"/>
        <v>0</v>
      </c>
    </row>
    <row r="158" spans="1:12" customFormat="1" ht="34.5" customHeight="1" outlineLevel="1" x14ac:dyDescent="0.3">
      <c r="A158" s="43" t="s">
        <v>207</v>
      </c>
      <c r="B158" s="135" t="s">
        <v>245</v>
      </c>
      <c r="C158" s="135"/>
      <c r="D158" s="135"/>
      <c r="E158" s="34" t="s">
        <v>5</v>
      </c>
      <c r="F158" s="40">
        <v>0.51</v>
      </c>
      <c r="G158" s="36"/>
      <c r="H158" s="36"/>
      <c r="I158" s="32">
        <f t="shared" si="19"/>
        <v>0</v>
      </c>
      <c r="J158" s="32">
        <f t="shared" si="20"/>
        <v>0</v>
      </c>
      <c r="K158" s="32">
        <f t="shared" si="21"/>
        <v>0</v>
      </c>
      <c r="L158" s="32">
        <f t="shared" si="22"/>
        <v>0</v>
      </c>
    </row>
    <row r="159" spans="1:12" customFormat="1" ht="14.4" outlineLevel="1" x14ac:dyDescent="0.3">
      <c r="A159" s="43" t="s">
        <v>209</v>
      </c>
      <c r="B159" s="135" t="s">
        <v>247</v>
      </c>
      <c r="C159" s="135"/>
      <c r="D159" s="135"/>
      <c r="E159" s="34" t="s">
        <v>5</v>
      </c>
      <c r="F159" s="40">
        <v>0.51</v>
      </c>
      <c r="G159" s="36"/>
      <c r="H159" s="36"/>
      <c r="I159" s="32">
        <f t="shared" si="19"/>
        <v>0</v>
      </c>
      <c r="J159" s="32">
        <f t="shared" si="20"/>
        <v>0</v>
      </c>
      <c r="K159" s="32">
        <f t="shared" si="21"/>
        <v>0</v>
      </c>
      <c r="L159" s="32">
        <f t="shared" si="22"/>
        <v>0</v>
      </c>
    </row>
    <row r="160" spans="1:12" customFormat="1" ht="14.4" outlineLevel="1" x14ac:dyDescent="0.3">
      <c r="A160" s="43" t="s">
        <v>211</v>
      </c>
      <c r="B160" s="135" t="s">
        <v>249</v>
      </c>
      <c r="C160" s="135"/>
      <c r="D160" s="135"/>
      <c r="E160" s="34" t="s">
        <v>5</v>
      </c>
      <c r="F160" s="35">
        <v>0.107</v>
      </c>
      <c r="G160" s="36"/>
      <c r="H160" s="36"/>
      <c r="I160" s="32">
        <f t="shared" si="19"/>
        <v>0</v>
      </c>
      <c r="J160" s="32">
        <f t="shared" si="20"/>
        <v>0</v>
      </c>
      <c r="K160" s="32">
        <f t="shared" si="21"/>
        <v>0</v>
      </c>
      <c r="L160" s="32">
        <f t="shared" si="22"/>
        <v>0</v>
      </c>
    </row>
    <row r="161" spans="1:12" customFormat="1" ht="14.4" outlineLevel="1" x14ac:dyDescent="0.3">
      <c r="A161" s="43" t="s">
        <v>213</v>
      </c>
      <c r="B161" s="135" t="s">
        <v>251</v>
      </c>
      <c r="C161" s="135"/>
      <c r="D161" s="135"/>
      <c r="E161" s="34" t="s">
        <v>59</v>
      </c>
      <c r="F161" s="39">
        <v>7.2</v>
      </c>
      <c r="G161" s="36"/>
      <c r="H161" s="36"/>
      <c r="I161" s="32">
        <f t="shared" si="19"/>
        <v>0</v>
      </c>
      <c r="J161" s="32">
        <f t="shared" si="20"/>
        <v>0</v>
      </c>
      <c r="K161" s="32">
        <f t="shared" si="21"/>
        <v>0</v>
      </c>
      <c r="L161" s="32">
        <f t="shared" si="22"/>
        <v>0</v>
      </c>
    </row>
    <row r="162" spans="1:12" customFormat="1" ht="14.4" outlineLevel="1" x14ac:dyDescent="0.3">
      <c r="A162" s="43" t="s">
        <v>532</v>
      </c>
      <c r="B162" s="135" t="s">
        <v>253</v>
      </c>
      <c r="C162" s="135"/>
      <c r="D162" s="135"/>
      <c r="E162" s="34" t="s">
        <v>5</v>
      </c>
      <c r="F162" s="35">
        <v>0.107</v>
      </c>
      <c r="G162" s="36"/>
      <c r="H162" s="36"/>
      <c r="I162" s="32">
        <f t="shared" si="19"/>
        <v>0</v>
      </c>
      <c r="J162" s="32">
        <f t="shared" si="20"/>
        <v>0</v>
      </c>
      <c r="K162" s="32">
        <f t="shared" si="21"/>
        <v>0</v>
      </c>
      <c r="L162" s="32">
        <f t="shared" si="22"/>
        <v>0</v>
      </c>
    </row>
    <row r="163" spans="1:12" customFormat="1" ht="44.25" customHeight="1" outlineLevel="1" x14ac:dyDescent="0.3">
      <c r="A163" s="43" t="s">
        <v>533</v>
      </c>
      <c r="B163" s="135" t="s">
        <v>255</v>
      </c>
      <c r="C163" s="135"/>
      <c r="D163" s="135"/>
      <c r="E163" s="34" t="s">
        <v>5</v>
      </c>
      <c r="F163" s="35">
        <v>2.9449999999999998</v>
      </c>
      <c r="G163" s="36"/>
      <c r="H163" s="36"/>
      <c r="I163" s="32">
        <f t="shared" si="19"/>
        <v>0</v>
      </c>
      <c r="J163" s="32">
        <f t="shared" si="20"/>
        <v>0</v>
      </c>
      <c r="K163" s="32">
        <f t="shared" si="21"/>
        <v>0</v>
      </c>
      <c r="L163" s="32">
        <f t="shared" si="22"/>
        <v>0</v>
      </c>
    </row>
    <row r="164" spans="1:12" customFormat="1" ht="25.5" customHeight="1" outlineLevel="1" x14ac:dyDescent="0.3">
      <c r="A164" s="43" t="s">
        <v>534</v>
      </c>
      <c r="B164" s="135" t="s">
        <v>257</v>
      </c>
      <c r="C164" s="135"/>
      <c r="D164" s="135"/>
      <c r="E164" s="34" t="s">
        <v>5</v>
      </c>
      <c r="F164" s="35">
        <v>2.9449999999999998</v>
      </c>
      <c r="G164" s="36"/>
      <c r="H164" s="36"/>
      <c r="I164" s="32">
        <f t="shared" si="19"/>
        <v>0</v>
      </c>
      <c r="J164" s="32">
        <f t="shared" si="20"/>
        <v>0</v>
      </c>
      <c r="K164" s="32">
        <f t="shared" si="21"/>
        <v>0</v>
      </c>
      <c r="L164" s="32">
        <f t="shared" si="22"/>
        <v>0</v>
      </c>
    </row>
    <row r="165" spans="1:12" customFormat="1" ht="28.5" customHeight="1" outlineLevel="1" x14ac:dyDescent="0.3">
      <c r="A165" s="43" t="s">
        <v>535</v>
      </c>
      <c r="B165" s="135" t="s">
        <v>135</v>
      </c>
      <c r="C165" s="135"/>
      <c r="D165" s="135"/>
      <c r="E165" s="34" t="s">
        <v>10</v>
      </c>
      <c r="F165" s="40">
        <v>1.39</v>
      </c>
      <c r="G165" s="36"/>
      <c r="H165" s="36"/>
      <c r="I165" s="32">
        <f t="shared" si="19"/>
        <v>0</v>
      </c>
      <c r="J165" s="32">
        <f t="shared" si="20"/>
        <v>0</v>
      </c>
      <c r="K165" s="32">
        <f t="shared" si="21"/>
        <v>0</v>
      </c>
      <c r="L165" s="32">
        <f t="shared" si="22"/>
        <v>0</v>
      </c>
    </row>
    <row r="166" spans="1:12" customFormat="1" ht="23.25" customHeight="1" outlineLevel="1" x14ac:dyDescent="0.3">
      <c r="A166" s="43" t="s">
        <v>536</v>
      </c>
      <c r="B166" s="135" t="s">
        <v>137</v>
      </c>
      <c r="C166" s="135"/>
      <c r="D166" s="135"/>
      <c r="E166" s="34" t="s">
        <v>5</v>
      </c>
      <c r="F166" s="41">
        <v>3.4194000000000002E-2</v>
      </c>
      <c r="G166" s="36"/>
      <c r="H166" s="36"/>
      <c r="I166" s="32">
        <f t="shared" si="19"/>
        <v>0</v>
      </c>
      <c r="J166" s="32">
        <f t="shared" si="20"/>
        <v>0</v>
      </c>
      <c r="K166" s="32">
        <f t="shared" si="21"/>
        <v>0</v>
      </c>
      <c r="L166" s="32">
        <f t="shared" si="22"/>
        <v>0</v>
      </c>
    </row>
    <row r="167" spans="1:12" customFormat="1" ht="44.25" customHeight="1" outlineLevel="1" x14ac:dyDescent="0.3">
      <c r="A167" s="43" t="s">
        <v>537</v>
      </c>
      <c r="B167" s="135" t="s">
        <v>245</v>
      </c>
      <c r="C167" s="135"/>
      <c r="D167" s="135"/>
      <c r="E167" s="34" t="s">
        <v>5</v>
      </c>
      <c r="F167" s="35">
        <v>1.4019999999999999</v>
      </c>
      <c r="G167" s="36"/>
      <c r="H167" s="36"/>
      <c r="I167" s="32">
        <f t="shared" si="19"/>
        <v>0</v>
      </c>
      <c r="J167" s="32">
        <f t="shared" si="20"/>
        <v>0</v>
      </c>
      <c r="K167" s="32">
        <f t="shared" si="21"/>
        <v>0</v>
      </c>
      <c r="L167" s="32">
        <f t="shared" si="22"/>
        <v>0</v>
      </c>
    </row>
    <row r="168" spans="1:12" customFormat="1" ht="30.75" customHeight="1" outlineLevel="1" x14ac:dyDescent="0.3">
      <c r="A168" s="43" t="s">
        <v>538</v>
      </c>
      <c r="B168" s="135" t="s">
        <v>262</v>
      </c>
      <c r="C168" s="135"/>
      <c r="D168" s="135"/>
      <c r="E168" s="34" t="s">
        <v>5</v>
      </c>
      <c r="F168" s="35">
        <v>1.4019999999999999</v>
      </c>
      <c r="G168" s="36"/>
      <c r="H168" s="36"/>
      <c r="I168" s="32">
        <f t="shared" si="19"/>
        <v>0</v>
      </c>
      <c r="J168" s="32">
        <f t="shared" si="20"/>
        <v>0</v>
      </c>
      <c r="K168" s="32">
        <f t="shared" si="21"/>
        <v>0</v>
      </c>
      <c r="L168" s="32">
        <f t="shared" si="22"/>
        <v>0</v>
      </c>
    </row>
    <row r="169" spans="1:12" customFormat="1" ht="27.75" customHeight="1" outlineLevel="1" x14ac:dyDescent="0.3">
      <c r="A169" s="43" t="s">
        <v>214</v>
      </c>
      <c r="B169" s="135" t="s">
        <v>249</v>
      </c>
      <c r="C169" s="135"/>
      <c r="D169" s="135"/>
      <c r="E169" s="34" t="s">
        <v>5</v>
      </c>
      <c r="F169" s="40">
        <v>0.18</v>
      </c>
      <c r="G169" s="36"/>
      <c r="H169" s="36"/>
      <c r="I169" s="32">
        <f t="shared" si="19"/>
        <v>0</v>
      </c>
      <c r="J169" s="32">
        <f t="shared" si="20"/>
        <v>0</v>
      </c>
      <c r="K169" s="32">
        <f t="shared" si="21"/>
        <v>0</v>
      </c>
      <c r="L169" s="32">
        <f t="shared" si="22"/>
        <v>0</v>
      </c>
    </row>
    <row r="170" spans="1:12" customFormat="1" ht="16.5" customHeight="1" outlineLevel="1" x14ac:dyDescent="0.3">
      <c r="A170" s="43" t="s">
        <v>539</v>
      </c>
      <c r="B170" s="135" t="s">
        <v>251</v>
      </c>
      <c r="C170" s="135"/>
      <c r="D170" s="135"/>
      <c r="E170" s="34" t="s">
        <v>59</v>
      </c>
      <c r="F170" s="38">
        <v>18</v>
      </c>
      <c r="G170" s="36"/>
      <c r="H170" s="36"/>
      <c r="I170" s="32">
        <f t="shared" si="19"/>
        <v>0</v>
      </c>
      <c r="J170" s="32">
        <f t="shared" si="20"/>
        <v>0</v>
      </c>
      <c r="K170" s="32">
        <f t="shared" si="21"/>
        <v>0</v>
      </c>
      <c r="L170" s="32">
        <f t="shared" si="22"/>
        <v>0</v>
      </c>
    </row>
    <row r="171" spans="1:12" customFormat="1" ht="18" customHeight="1" outlineLevel="1" x14ac:dyDescent="0.3">
      <c r="A171" s="43" t="s">
        <v>540</v>
      </c>
      <c r="B171" s="135" t="s">
        <v>253</v>
      </c>
      <c r="C171" s="135"/>
      <c r="D171" s="135"/>
      <c r="E171" s="34" t="s">
        <v>5</v>
      </c>
      <c r="F171" s="40">
        <v>0.18</v>
      </c>
      <c r="G171" s="36"/>
      <c r="H171" s="36"/>
      <c r="I171" s="32">
        <f t="shared" si="19"/>
        <v>0</v>
      </c>
      <c r="J171" s="32">
        <f t="shared" si="20"/>
        <v>0</v>
      </c>
      <c r="K171" s="32">
        <f t="shared" si="21"/>
        <v>0</v>
      </c>
      <c r="L171" s="32">
        <f t="shared" si="22"/>
        <v>0</v>
      </c>
    </row>
    <row r="172" spans="1:12" customFormat="1" ht="44.25" customHeight="1" outlineLevel="1" x14ac:dyDescent="0.3">
      <c r="A172" s="43" t="s">
        <v>541</v>
      </c>
      <c r="B172" s="135" t="s">
        <v>267</v>
      </c>
      <c r="C172" s="135"/>
      <c r="D172" s="135"/>
      <c r="E172" s="34" t="s">
        <v>268</v>
      </c>
      <c r="F172" s="37">
        <v>0.63749999999999996</v>
      </c>
      <c r="G172" s="36"/>
      <c r="H172" s="36"/>
      <c r="I172" s="32">
        <f t="shared" si="19"/>
        <v>0</v>
      </c>
      <c r="J172" s="32">
        <f t="shared" si="20"/>
        <v>0</v>
      </c>
      <c r="K172" s="32">
        <f t="shared" si="21"/>
        <v>0</v>
      </c>
      <c r="L172" s="32">
        <f t="shared" si="22"/>
        <v>0</v>
      </c>
    </row>
    <row r="173" spans="1:12" customFormat="1" ht="18.75" customHeight="1" outlineLevel="1" x14ac:dyDescent="0.3">
      <c r="A173" s="43" t="s">
        <v>542</v>
      </c>
      <c r="B173" s="135" t="s">
        <v>270</v>
      </c>
      <c r="C173" s="135"/>
      <c r="D173" s="135"/>
      <c r="E173" s="34" t="s">
        <v>100</v>
      </c>
      <c r="F173" s="40">
        <v>63.75</v>
      </c>
      <c r="G173" s="36"/>
      <c r="H173" s="36"/>
      <c r="I173" s="32">
        <f t="shared" si="19"/>
        <v>0</v>
      </c>
      <c r="J173" s="32">
        <f t="shared" si="20"/>
        <v>0</v>
      </c>
      <c r="K173" s="32">
        <f t="shared" si="21"/>
        <v>0</v>
      </c>
      <c r="L173" s="32">
        <f t="shared" si="22"/>
        <v>0</v>
      </c>
    </row>
    <row r="174" spans="1:12" customFormat="1" ht="32.25" customHeight="1" outlineLevel="1" x14ac:dyDescent="0.3">
      <c r="A174" s="43" t="s">
        <v>543</v>
      </c>
      <c r="B174" s="135" t="s">
        <v>271</v>
      </c>
      <c r="C174" s="135"/>
      <c r="D174" s="135"/>
      <c r="E174" s="34" t="s">
        <v>10</v>
      </c>
      <c r="F174" s="37">
        <v>0.1162</v>
      </c>
      <c r="G174" s="36"/>
      <c r="H174" s="36"/>
      <c r="I174" s="32">
        <f t="shared" si="19"/>
        <v>0</v>
      </c>
      <c r="J174" s="32">
        <f t="shared" si="20"/>
        <v>0</v>
      </c>
      <c r="K174" s="32">
        <f t="shared" si="21"/>
        <v>0</v>
      </c>
      <c r="L174" s="32">
        <f t="shared" si="22"/>
        <v>0</v>
      </c>
    </row>
    <row r="175" spans="1:12" customFormat="1" ht="20.25" customHeight="1" outlineLevel="1" x14ac:dyDescent="0.3">
      <c r="A175" s="43" t="s">
        <v>215</v>
      </c>
      <c r="B175" s="135" t="s">
        <v>718</v>
      </c>
      <c r="C175" s="135"/>
      <c r="D175" s="135"/>
      <c r="E175" s="34" t="s">
        <v>44</v>
      </c>
      <c r="F175" s="38">
        <v>32</v>
      </c>
      <c r="G175" s="36"/>
      <c r="H175" s="36"/>
      <c r="I175" s="32">
        <f t="shared" si="19"/>
        <v>0</v>
      </c>
      <c r="J175" s="32">
        <f t="shared" si="20"/>
        <v>0</v>
      </c>
      <c r="K175" s="32">
        <f t="shared" si="21"/>
        <v>0</v>
      </c>
      <c r="L175" s="32">
        <f t="shared" si="22"/>
        <v>0</v>
      </c>
    </row>
    <row r="176" spans="1:12" customFormat="1" ht="44.25" customHeight="1" outlineLevel="1" x14ac:dyDescent="0.3">
      <c r="A176" s="43" t="s">
        <v>544</v>
      </c>
      <c r="B176" s="135" t="s">
        <v>719</v>
      </c>
      <c r="C176" s="135"/>
      <c r="D176" s="135"/>
      <c r="E176" s="34" t="s">
        <v>10</v>
      </c>
      <c r="F176" s="39">
        <v>9.9</v>
      </c>
      <c r="G176" s="36"/>
      <c r="H176" s="36"/>
      <c r="I176" s="32">
        <f t="shared" si="19"/>
        <v>0</v>
      </c>
      <c r="J176" s="32">
        <f t="shared" si="20"/>
        <v>0</v>
      </c>
      <c r="K176" s="32">
        <f t="shared" si="21"/>
        <v>0</v>
      </c>
      <c r="L176" s="32">
        <f t="shared" si="22"/>
        <v>0</v>
      </c>
    </row>
    <row r="177" spans="1:12" customFormat="1" ht="17.25" customHeight="1" outlineLevel="1" x14ac:dyDescent="0.3">
      <c r="A177" s="43" t="s">
        <v>545</v>
      </c>
      <c r="B177" s="135" t="s">
        <v>104</v>
      </c>
      <c r="C177" s="135"/>
      <c r="D177" s="135"/>
      <c r="E177" s="34" t="s">
        <v>69</v>
      </c>
      <c r="F177" s="39">
        <v>1039.5</v>
      </c>
      <c r="G177" s="36"/>
      <c r="H177" s="36"/>
      <c r="I177" s="32">
        <f t="shared" si="19"/>
        <v>0</v>
      </c>
      <c r="J177" s="32">
        <f t="shared" si="20"/>
        <v>0</v>
      </c>
      <c r="K177" s="32">
        <f t="shared" si="21"/>
        <v>0</v>
      </c>
      <c r="L177" s="32">
        <f t="shared" si="22"/>
        <v>0</v>
      </c>
    </row>
    <row r="178" spans="1:12" customFormat="1" ht="33" customHeight="1" outlineLevel="1" x14ac:dyDescent="0.3">
      <c r="A178" s="43" t="s">
        <v>217</v>
      </c>
      <c r="B178" s="135" t="s">
        <v>277</v>
      </c>
      <c r="C178" s="135"/>
      <c r="D178" s="135"/>
      <c r="E178" s="34" t="s">
        <v>10</v>
      </c>
      <c r="F178" s="39">
        <v>9.9</v>
      </c>
      <c r="G178" s="36"/>
      <c r="H178" s="36"/>
      <c r="I178" s="32">
        <f t="shared" si="19"/>
        <v>0</v>
      </c>
      <c r="J178" s="32">
        <f t="shared" si="20"/>
        <v>0</v>
      </c>
      <c r="K178" s="32">
        <f t="shared" si="21"/>
        <v>0</v>
      </c>
      <c r="L178" s="32">
        <f t="shared" si="22"/>
        <v>0</v>
      </c>
    </row>
    <row r="179" spans="1:12" customFormat="1" ht="18" customHeight="1" outlineLevel="1" x14ac:dyDescent="0.3">
      <c r="A179" s="43" t="s">
        <v>218</v>
      </c>
      <c r="B179" s="135" t="s">
        <v>106</v>
      </c>
      <c r="C179" s="135"/>
      <c r="D179" s="135"/>
      <c r="E179" s="34" t="s">
        <v>107</v>
      </c>
      <c r="F179" s="39">
        <v>316.8</v>
      </c>
      <c r="G179" s="36"/>
      <c r="H179" s="36"/>
      <c r="I179" s="32">
        <f t="shared" si="19"/>
        <v>0</v>
      </c>
      <c r="J179" s="32">
        <f t="shared" si="20"/>
        <v>0</v>
      </c>
      <c r="K179" s="32">
        <f t="shared" si="21"/>
        <v>0</v>
      </c>
      <c r="L179" s="32">
        <f t="shared" si="22"/>
        <v>0</v>
      </c>
    </row>
    <row r="180" spans="1:12" customFormat="1" ht="28.5" customHeight="1" outlineLevel="1" x14ac:dyDescent="0.3">
      <c r="A180" s="43" t="s">
        <v>220</v>
      </c>
      <c r="B180" s="135" t="s">
        <v>109</v>
      </c>
      <c r="C180" s="135"/>
      <c r="D180" s="135"/>
      <c r="E180" s="34" t="s">
        <v>69</v>
      </c>
      <c r="F180" s="38">
        <v>990</v>
      </c>
      <c r="G180" s="36"/>
      <c r="H180" s="36"/>
      <c r="I180" s="32">
        <f t="shared" si="19"/>
        <v>0</v>
      </c>
      <c r="J180" s="32">
        <f t="shared" si="20"/>
        <v>0</v>
      </c>
      <c r="K180" s="32">
        <f t="shared" si="21"/>
        <v>0</v>
      </c>
      <c r="L180" s="32">
        <f t="shared" si="22"/>
        <v>0</v>
      </c>
    </row>
    <row r="181" spans="1:12" customFormat="1" ht="15" customHeight="1" outlineLevel="1" x14ac:dyDescent="0.3">
      <c r="A181" s="43" t="s">
        <v>221</v>
      </c>
      <c r="B181" s="135" t="s">
        <v>117</v>
      </c>
      <c r="C181" s="135"/>
      <c r="D181" s="135"/>
      <c r="E181" s="34" t="s">
        <v>69</v>
      </c>
      <c r="F181" s="38">
        <v>1089</v>
      </c>
      <c r="G181" s="36"/>
      <c r="H181" s="36"/>
      <c r="I181" s="32">
        <f t="shared" si="19"/>
        <v>0</v>
      </c>
      <c r="J181" s="32">
        <f t="shared" si="20"/>
        <v>0</v>
      </c>
      <c r="K181" s="32">
        <f t="shared" si="21"/>
        <v>0</v>
      </c>
      <c r="L181" s="32">
        <f t="shared" si="22"/>
        <v>0</v>
      </c>
    </row>
    <row r="182" spans="1:12" customFormat="1" ht="21" customHeight="1" outlineLevel="1" x14ac:dyDescent="0.3">
      <c r="A182" s="43" t="s">
        <v>223</v>
      </c>
      <c r="B182" s="135" t="s">
        <v>119</v>
      </c>
      <c r="C182" s="135"/>
      <c r="D182" s="135"/>
      <c r="E182" s="34" t="s">
        <v>107</v>
      </c>
      <c r="F182" s="38">
        <v>1881</v>
      </c>
      <c r="G182" s="36"/>
      <c r="H182" s="36"/>
      <c r="I182" s="32">
        <f t="shared" si="19"/>
        <v>0</v>
      </c>
      <c r="J182" s="32">
        <f t="shared" si="20"/>
        <v>0</v>
      </c>
      <c r="K182" s="32">
        <f t="shared" si="21"/>
        <v>0</v>
      </c>
      <c r="L182" s="32">
        <f t="shared" si="22"/>
        <v>0</v>
      </c>
    </row>
    <row r="183" spans="1:12" customFormat="1" ht="25.5" customHeight="1" outlineLevel="1" x14ac:dyDescent="0.3">
      <c r="A183" s="43" t="s">
        <v>224</v>
      </c>
      <c r="B183" s="135" t="s">
        <v>288</v>
      </c>
      <c r="C183" s="135"/>
      <c r="D183" s="135"/>
      <c r="E183" s="34" t="s">
        <v>10</v>
      </c>
      <c r="F183" s="39">
        <v>9.9</v>
      </c>
      <c r="G183" s="36"/>
      <c r="H183" s="36"/>
      <c r="I183" s="32">
        <f t="shared" si="19"/>
        <v>0</v>
      </c>
      <c r="J183" s="32">
        <f t="shared" si="20"/>
        <v>0</v>
      </c>
      <c r="K183" s="32">
        <f t="shared" si="21"/>
        <v>0</v>
      </c>
      <c r="L183" s="32">
        <f t="shared" si="22"/>
        <v>0</v>
      </c>
    </row>
    <row r="184" spans="1:12" customFormat="1" ht="16.5" customHeight="1" outlineLevel="1" x14ac:dyDescent="0.3">
      <c r="A184" s="43" t="s">
        <v>225</v>
      </c>
      <c r="B184" s="135" t="s">
        <v>115</v>
      </c>
      <c r="C184" s="135"/>
      <c r="D184" s="135"/>
      <c r="E184" s="34" t="s">
        <v>107</v>
      </c>
      <c r="F184" s="39">
        <v>128.69999999999999</v>
      </c>
      <c r="G184" s="36"/>
      <c r="H184" s="36"/>
      <c r="I184" s="32">
        <f t="shared" si="19"/>
        <v>0</v>
      </c>
      <c r="J184" s="32">
        <f t="shared" si="20"/>
        <v>0</v>
      </c>
      <c r="K184" s="32">
        <f t="shared" si="21"/>
        <v>0</v>
      </c>
      <c r="L184" s="32">
        <f t="shared" si="22"/>
        <v>0</v>
      </c>
    </row>
    <row r="185" spans="1:12" customFormat="1" ht="44.25" customHeight="1" outlineLevel="1" x14ac:dyDescent="0.3">
      <c r="A185" s="43" t="s">
        <v>226</v>
      </c>
      <c r="B185" s="135" t="s">
        <v>277</v>
      </c>
      <c r="C185" s="135"/>
      <c r="D185" s="135"/>
      <c r="E185" s="34" t="s">
        <v>10</v>
      </c>
      <c r="F185" s="39">
        <v>9.9</v>
      </c>
      <c r="G185" s="36"/>
      <c r="H185" s="36"/>
      <c r="I185" s="32">
        <f t="shared" ref="I185:I216" si="23">G185+H185</f>
        <v>0</v>
      </c>
      <c r="J185" s="32">
        <f t="shared" ref="J185:J216" si="24">F185*G185</f>
        <v>0</v>
      </c>
      <c r="K185" s="32">
        <f t="shared" ref="K185:K216" si="25">F185*H185</f>
        <v>0</v>
      </c>
      <c r="L185" s="32">
        <f t="shared" ref="L185:L216" si="26">J185+K185</f>
        <v>0</v>
      </c>
    </row>
    <row r="186" spans="1:12" customFormat="1" ht="30" customHeight="1" outlineLevel="1" x14ac:dyDescent="0.3">
      <c r="A186" s="43" t="s">
        <v>228</v>
      </c>
      <c r="B186" s="135" t="s">
        <v>127</v>
      </c>
      <c r="C186" s="135"/>
      <c r="D186" s="135"/>
      <c r="E186" s="34" t="s">
        <v>107</v>
      </c>
      <c r="F186" s="38">
        <v>1188</v>
      </c>
      <c r="G186" s="36"/>
      <c r="H186" s="36"/>
      <c r="I186" s="32">
        <f t="shared" si="23"/>
        <v>0</v>
      </c>
      <c r="J186" s="32">
        <f t="shared" si="24"/>
        <v>0</v>
      </c>
      <c r="K186" s="32">
        <f t="shared" si="25"/>
        <v>0</v>
      </c>
      <c r="L186" s="32">
        <f t="shared" si="26"/>
        <v>0</v>
      </c>
    </row>
    <row r="187" spans="1:12" customFormat="1" ht="26.25" customHeight="1" outlineLevel="1" x14ac:dyDescent="0.3">
      <c r="A187" s="43" t="s">
        <v>230</v>
      </c>
      <c r="B187" s="135" t="s">
        <v>129</v>
      </c>
      <c r="C187" s="135"/>
      <c r="D187" s="135"/>
      <c r="E187" s="34" t="s">
        <v>107</v>
      </c>
      <c r="F187" s="38">
        <v>1188</v>
      </c>
      <c r="G187" s="36"/>
      <c r="H187" s="36"/>
      <c r="I187" s="32">
        <f t="shared" si="23"/>
        <v>0</v>
      </c>
      <c r="J187" s="32">
        <f t="shared" si="24"/>
        <v>0</v>
      </c>
      <c r="K187" s="32">
        <f t="shared" si="25"/>
        <v>0</v>
      </c>
      <c r="L187" s="32">
        <f t="shared" si="26"/>
        <v>0</v>
      </c>
    </row>
    <row r="188" spans="1:12" customFormat="1" ht="44.25" customHeight="1" outlineLevel="1" x14ac:dyDescent="0.3">
      <c r="A188" s="43" t="s">
        <v>232</v>
      </c>
      <c r="B188" s="135" t="s">
        <v>295</v>
      </c>
      <c r="C188" s="135"/>
      <c r="D188" s="135"/>
      <c r="E188" s="34" t="s">
        <v>10</v>
      </c>
      <c r="F188" s="40">
        <v>1.65</v>
      </c>
      <c r="G188" s="36"/>
      <c r="H188" s="36"/>
      <c r="I188" s="32">
        <f t="shared" si="23"/>
        <v>0</v>
      </c>
      <c r="J188" s="32">
        <f t="shared" si="24"/>
        <v>0</v>
      </c>
      <c r="K188" s="32">
        <f t="shared" si="25"/>
        <v>0</v>
      </c>
      <c r="L188" s="32">
        <f t="shared" si="26"/>
        <v>0</v>
      </c>
    </row>
    <row r="189" spans="1:12" customFormat="1" ht="27.75" customHeight="1" outlineLevel="1" x14ac:dyDescent="0.3">
      <c r="A189" s="43" t="s">
        <v>233</v>
      </c>
      <c r="B189" s="135" t="s">
        <v>177</v>
      </c>
      <c r="C189" s="135"/>
      <c r="D189" s="135"/>
      <c r="E189" s="34" t="s">
        <v>44</v>
      </c>
      <c r="F189" s="38">
        <v>5</v>
      </c>
      <c r="G189" s="36"/>
      <c r="H189" s="36"/>
      <c r="I189" s="32">
        <f t="shared" si="23"/>
        <v>0</v>
      </c>
      <c r="J189" s="32">
        <f t="shared" si="24"/>
        <v>0</v>
      </c>
      <c r="K189" s="32">
        <f t="shared" si="25"/>
        <v>0</v>
      </c>
      <c r="L189" s="32">
        <f t="shared" si="26"/>
        <v>0</v>
      </c>
    </row>
    <row r="190" spans="1:12" customFormat="1" ht="19.5" customHeight="1" outlineLevel="1" x14ac:dyDescent="0.3">
      <c r="A190" s="43" t="s">
        <v>235</v>
      </c>
      <c r="B190" s="135" t="s">
        <v>179</v>
      </c>
      <c r="C190" s="135"/>
      <c r="D190" s="135"/>
      <c r="E190" s="34" t="s">
        <v>44</v>
      </c>
      <c r="F190" s="38">
        <v>7</v>
      </c>
      <c r="G190" s="36"/>
      <c r="H190" s="36"/>
      <c r="I190" s="32">
        <f t="shared" si="23"/>
        <v>0</v>
      </c>
      <c r="J190" s="32">
        <f t="shared" si="24"/>
        <v>0</v>
      </c>
      <c r="K190" s="32">
        <f t="shared" si="25"/>
        <v>0</v>
      </c>
      <c r="L190" s="32">
        <f t="shared" si="26"/>
        <v>0</v>
      </c>
    </row>
    <row r="191" spans="1:12" customFormat="1" ht="15.75" customHeight="1" outlineLevel="1" x14ac:dyDescent="0.3">
      <c r="A191" s="43" t="s">
        <v>238</v>
      </c>
      <c r="B191" s="135" t="s">
        <v>181</v>
      </c>
      <c r="C191" s="135"/>
      <c r="D191" s="135"/>
      <c r="E191" s="34" t="s">
        <v>107</v>
      </c>
      <c r="F191" s="38">
        <v>260</v>
      </c>
      <c r="G191" s="36"/>
      <c r="H191" s="36"/>
      <c r="I191" s="32">
        <f t="shared" si="23"/>
        <v>0</v>
      </c>
      <c r="J191" s="32">
        <f t="shared" si="24"/>
        <v>0</v>
      </c>
      <c r="K191" s="32">
        <f t="shared" si="25"/>
        <v>0</v>
      </c>
      <c r="L191" s="32">
        <f t="shared" si="26"/>
        <v>0</v>
      </c>
    </row>
    <row r="192" spans="1:12" customFormat="1" ht="22.5" customHeight="1" outlineLevel="1" x14ac:dyDescent="0.3">
      <c r="A192" s="43" t="s">
        <v>240</v>
      </c>
      <c r="B192" s="135" t="s">
        <v>183</v>
      </c>
      <c r="C192" s="135"/>
      <c r="D192" s="135"/>
      <c r="E192" s="34" t="s">
        <v>44</v>
      </c>
      <c r="F192" s="38">
        <v>26</v>
      </c>
      <c r="G192" s="36"/>
      <c r="H192" s="36"/>
      <c r="I192" s="32">
        <f t="shared" si="23"/>
        <v>0</v>
      </c>
      <c r="J192" s="32">
        <f t="shared" si="24"/>
        <v>0</v>
      </c>
      <c r="K192" s="32">
        <f t="shared" si="25"/>
        <v>0</v>
      </c>
      <c r="L192" s="32">
        <f t="shared" si="26"/>
        <v>0</v>
      </c>
    </row>
    <row r="193" spans="1:12" customFormat="1" ht="23.25" customHeight="1" outlineLevel="1" x14ac:dyDescent="0.3">
      <c r="A193" s="43" t="s">
        <v>242</v>
      </c>
      <c r="B193" s="135" t="s">
        <v>185</v>
      </c>
      <c r="C193" s="135"/>
      <c r="D193" s="135"/>
      <c r="E193" s="34" t="s">
        <v>44</v>
      </c>
      <c r="F193" s="38">
        <v>5</v>
      </c>
      <c r="G193" s="36"/>
      <c r="H193" s="36"/>
      <c r="I193" s="32">
        <f t="shared" si="23"/>
        <v>0</v>
      </c>
      <c r="J193" s="32">
        <f t="shared" si="24"/>
        <v>0</v>
      </c>
      <c r="K193" s="32">
        <f t="shared" si="25"/>
        <v>0</v>
      </c>
      <c r="L193" s="32">
        <f t="shared" si="26"/>
        <v>0</v>
      </c>
    </row>
    <row r="194" spans="1:12" customFormat="1" ht="16.5" customHeight="1" outlineLevel="1" x14ac:dyDescent="0.3">
      <c r="A194" s="43" t="s">
        <v>243</v>
      </c>
      <c r="B194" s="135" t="s">
        <v>197</v>
      </c>
      <c r="C194" s="135"/>
      <c r="D194" s="135"/>
      <c r="E194" s="34" t="s">
        <v>44</v>
      </c>
      <c r="F194" s="38">
        <v>26</v>
      </c>
      <c r="G194" s="36"/>
      <c r="H194" s="36"/>
      <c r="I194" s="32">
        <f t="shared" si="23"/>
        <v>0</v>
      </c>
      <c r="J194" s="32">
        <f t="shared" si="24"/>
        <v>0</v>
      </c>
      <c r="K194" s="32">
        <f t="shared" si="25"/>
        <v>0</v>
      </c>
      <c r="L194" s="32">
        <f t="shared" si="26"/>
        <v>0</v>
      </c>
    </row>
    <row r="195" spans="1:12" customFormat="1" ht="44.25" customHeight="1" outlineLevel="1" x14ac:dyDescent="0.3">
      <c r="A195" s="43" t="s">
        <v>244</v>
      </c>
      <c r="B195" s="135" t="s">
        <v>303</v>
      </c>
      <c r="C195" s="135"/>
      <c r="D195" s="135"/>
      <c r="E195" s="34" t="s">
        <v>10</v>
      </c>
      <c r="F195" s="35">
        <v>7.4340000000000002</v>
      </c>
      <c r="G195" s="36"/>
      <c r="H195" s="36"/>
      <c r="I195" s="32">
        <f t="shared" si="23"/>
        <v>0</v>
      </c>
      <c r="J195" s="32">
        <f t="shared" si="24"/>
        <v>0</v>
      </c>
      <c r="K195" s="32">
        <f t="shared" si="25"/>
        <v>0</v>
      </c>
      <c r="L195" s="32">
        <f t="shared" si="26"/>
        <v>0</v>
      </c>
    </row>
    <row r="196" spans="1:12" customFormat="1" ht="22.5" customHeight="1" outlineLevel="1" x14ac:dyDescent="0.3">
      <c r="A196" s="43" t="s">
        <v>246</v>
      </c>
      <c r="B196" s="135" t="s">
        <v>200</v>
      </c>
      <c r="C196" s="135"/>
      <c r="D196" s="135"/>
      <c r="E196" s="34" t="s">
        <v>107</v>
      </c>
      <c r="F196" s="35">
        <v>512.94600000000003</v>
      </c>
      <c r="G196" s="36"/>
      <c r="H196" s="36"/>
      <c r="I196" s="32">
        <f t="shared" si="23"/>
        <v>0</v>
      </c>
      <c r="J196" s="32">
        <f t="shared" si="24"/>
        <v>0</v>
      </c>
      <c r="K196" s="32">
        <f t="shared" si="25"/>
        <v>0</v>
      </c>
      <c r="L196" s="32">
        <f t="shared" si="26"/>
        <v>0</v>
      </c>
    </row>
    <row r="197" spans="1:12" customFormat="1" ht="44.25" customHeight="1" outlineLevel="1" x14ac:dyDescent="0.3">
      <c r="A197" s="43" t="s">
        <v>248</v>
      </c>
      <c r="B197" s="135" t="s">
        <v>306</v>
      </c>
      <c r="C197" s="135"/>
      <c r="D197" s="135"/>
      <c r="E197" s="34" t="s">
        <v>10</v>
      </c>
      <c r="F197" s="39">
        <v>0.6</v>
      </c>
      <c r="G197" s="36"/>
      <c r="H197" s="36"/>
      <c r="I197" s="32">
        <f t="shared" si="23"/>
        <v>0</v>
      </c>
      <c r="J197" s="32">
        <f t="shared" si="24"/>
        <v>0</v>
      </c>
      <c r="K197" s="32">
        <f t="shared" si="25"/>
        <v>0</v>
      </c>
      <c r="L197" s="32">
        <f t="shared" si="26"/>
        <v>0</v>
      </c>
    </row>
    <row r="198" spans="1:12" customFormat="1" ht="21.75" customHeight="1" outlineLevel="1" x14ac:dyDescent="0.3">
      <c r="A198" s="43" t="s">
        <v>250</v>
      </c>
      <c r="B198" s="135" t="s">
        <v>177</v>
      </c>
      <c r="C198" s="135"/>
      <c r="D198" s="135"/>
      <c r="E198" s="34" t="s">
        <v>44</v>
      </c>
      <c r="F198" s="38">
        <v>2</v>
      </c>
      <c r="G198" s="36"/>
      <c r="H198" s="36"/>
      <c r="I198" s="32">
        <f t="shared" si="23"/>
        <v>0</v>
      </c>
      <c r="J198" s="32">
        <f t="shared" si="24"/>
        <v>0</v>
      </c>
      <c r="K198" s="32">
        <f t="shared" si="25"/>
        <v>0</v>
      </c>
      <c r="L198" s="32">
        <f t="shared" si="26"/>
        <v>0</v>
      </c>
    </row>
    <row r="199" spans="1:12" customFormat="1" ht="18.75" customHeight="1" outlineLevel="1" x14ac:dyDescent="0.3">
      <c r="A199" s="43" t="s">
        <v>252</v>
      </c>
      <c r="B199" s="135" t="s">
        <v>179</v>
      </c>
      <c r="C199" s="135"/>
      <c r="D199" s="135"/>
      <c r="E199" s="34" t="s">
        <v>44</v>
      </c>
      <c r="F199" s="38">
        <v>2</v>
      </c>
      <c r="G199" s="36"/>
      <c r="H199" s="36"/>
      <c r="I199" s="32">
        <f t="shared" si="23"/>
        <v>0</v>
      </c>
      <c r="J199" s="32">
        <f t="shared" si="24"/>
        <v>0</v>
      </c>
      <c r="K199" s="32">
        <f t="shared" si="25"/>
        <v>0</v>
      </c>
      <c r="L199" s="32">
        <f t="shared" si="26"/>
        <v>0</v>
      </c>
    </row>
    <row r="200" spans="1:12" customFormat="1" ht="21" customHeight="1" outlineLevel="1" x14ac:dyDescent="0.3">
      <c r="A200" s="43" t="s">
        <v>254</v>
      </c>
      <c r="B200" s="135" t="s">
        <v>181</v>
      </c>
      <c r="C200" s="135"/>
      <c r="D200" s="135"/>
      <c r="E200" s="34" t="s">
        <v>107</v>
      </c>
      <c r="F200" s="38">
        <v>80</v>
      </c>
      <c r="G200" s="36"/>
      <c r="H200" s="36"/>
      <c r="I200" s="32">
        <f t="shared" si="23"/>
        <v>0</v>
      </c>
      <c r="J200" s="32">
        <f t="shared" si="24"/>
        <v>0</v>
      </c>
      <c r="K200" s="32">
        <f t="shared" si="25"/>
        <v>0</v>
      </c>
      <c r="L200" s="32">
        <f t="shared" si="26"/>
        <v>0</v>
      </c>
    </row>
    <row r="201" spans="1:12" customFormat="1" ht="24" customHeight="1" outlineLevel="1" x14ac:dyDescent="0.3">
      <c r="A201" s="43" t="s">
        <v>256</v>
      </c>
      <c r="B201" s="135" t="s">
        <v>183</v>
      </c>
      <c r="C201" s="135"/>
      <c r="D201" s="135"/>
      <c r="E201" s="34" t="s">
        <v>44</v>
      </c>
      <c r="F201" s="38">
        <v>8</v>
      </c>
      <c r="G201" s="36"/>
      <c r="H201" s="36"/>
      <c r="I201" s="32">
        <f t="shared" si="23"/>
        <v>0</v>
      </c>
      <c r="J201" s="32">
        <f t="shared" si="24"/>
        <v>0</v>
      </c>
      <c r="K201" s="32">
        <f t="shared" si="25"/>
        <v>0</v>
      </c>
      <c r="L201" s="32">
        <f t="shared" si="26"/>
        <v>0</v>
      </c>
    </row>
    <row r="202" spans="1:12" customFormat="1" ht="18.75" customHeight="1" outlineLevel="1" x14ac:dyDescent="0.3">
      <c r="A202" s="43" t="s">
        <v>258</v>
      </c>
      <c r="B202" s="135" t="s">
        <v>185</v>
      </c>
      <c r="C202" s="135"/>
      <c r="D202" s="135"/>
      <c r="E202" s="34" t="s">
        <v>44</v>
      </c>
      <c r="F202" s="38">
        <v>1</v>
      </c>
      <c r="G202" s="36"/>
      <c r="H202" s="36"/>
      <c r="I202" s="32">
        <f t="shared" si="23"/>
        <v>0</v>
      </c>
      <c r="J202" s="32">
        <f t="shared" si="24"/>
        <v>0</v>
      </c>
      <c r="K202" s="32">
        <f t="shared" si="25"/>
        <v>0</v>
      </c>
      <c r="L202" s="32">
        <f t="shared" si="26"/>
        <v>0</v>
      </c>
    </row>
    <row r="203" spans="1:12" customFormat="1" ht="16.5" customHeight="1" outlineLevel="1" x14ac:dyDescent="0.3">
      <c r="A203" s="43" t="s">
        <v>259</v>
      </c>
      <c r="B203" s="135" t="s">
        <v>313</v>
      </c>
      <c r="C203" s="135"/>
      <c r="D203" s="135"/>
      <c r="E203" s="34" t="s">
        <v>44</v>
      </c>
      <c r="F203" s="38">
        <v>8</v>
      </c>
      <c r="G203" s="36"/>
      <c r="H203" s="36"/>
      <c r="I203" s="32">
        <f t="shared" si="23"/>
        <v>0</v>
      </c>
      <c r="J203" s="32">
        <f t="shared" si="24"/>
        <v>0</v>
      </c>
      <c r="K203" s="32">
        <f t="shared" si="25"/>
        <v>0</v>
      </c>
      <c r="L203" s="32">
        <f t="shared" si="26"/>
        <v>0</v>
      </c>
    </row>
    <row r="204" spans="1:12" customFormat="1" ht="44.25" customHeight="1" outlineLevel="1" x14ac:dyDescent="0.3">
      <c r="A204" s="43" t="s">
        <v>260</v>
      </c>
      <c r="B204" s="135" t="s">
        <v>164</v>
      </c>
      <c r="C204" s="135"/>
      <c r="D204" s="135"/>
      <c r="E204" s="34" t="s">
        <v>10</v>
      </c>
      <c r="F204" s="35">
        <v>0.216</v>
      </c>
      <c r="G204" s="36"/>
      <c r="H204" s="36"/>
      <c r="I204" s="32">
        <f t="shared" si="23"/>
        <v>0</v>
      </c>
      <c r="J204" s="32">
        <f t="shared" si="24"/>
        <v>0</v>
      </c>
      <c r="K204" s="32">
        <f t="shared" si="25"/>
        <v>0</v>
      </c>
      <c r="L204" s="32">
        <f t="shared" si="26"/>
        <v>0</v>
      </c>
    </row>
    <row r="205" spans="1:12" customFormat="1" ht="14.4" outlineLevel="1" x14ac:dyDescent="0.3">
      <c r="A205" s="43" t="s">
        <v>261</v>
      </c>
      <c r="B205" s="135" t="s">
        <v>166</v>
      </c>
      <c r="C205" s="135"/>
      <c r="D205" s="135"/>
      <c r="E205" s="34" t="s">
        <v>147</v>
      </c>
      <c r="F205" s="38">
        <v>3</v>
      </c>
      <c r="G205" s="36"/>
      <c r="H205" s="36"/>
      <c r="I205" s="32">
        <f t="shared" si="23"/>
        <v>0</v>
      </c>
      <c r="J205" s="32">
        <f t="shared" si="24"/>
        <v>0</v>
      </c>
      <c r="K205" s="32">
        <f t="shared" si="25"/>
        <v>0</v>
      </c>
      <c r="L205" s="32">
        <f t="shared" si="26"/>
        <v>0</v>
      </c>
    </row>
    <row r="206" spans="1:12" customFormat="1" ht="14.4" outlineLevel="1" x14ac:dyDescent="0.3">
      <c r="A206" s="43" t="s">
        <v>263</v>
      </c>
      <c r="B206" s="135" t="s">
        <v>168</v>
      </c>
      <c r="C206" s="135"/>
      <c r="D206" s="135"/>
      <c r="E206" s="34" t="s">
        <v>147</v>
      </c>
      <c r="F206" s="38">
        <v>16</v>
      </c>
      <c r="G206" s="36"/>
      <c r="H206" s="36"/>
      <c r="I206" s="32">
        <f t="shared" si="23"/>
        <v>0</v>
      </c>
      <c r="J206" s="32">
        <f t="shared" si="24"/>
        <v>0</v>
      </c>
      <c r="K206" s="32">
        <f t="shared" si="25"/>
        <v>0</v>
      </c>
      <c r="L206" s="32">
        <f t="shared" si="26"/>
        <v>0</v>
      </c>
    </row>
    <row r="207" spans="1:12" customFormat="1" ht="14.4" outlineLevel="1" x14ac:dyDescent="0.3">
      <c r="A207" s="43" t="s">
        <v>264</v>
      </c>
      <c r="B207" s="135" t="s">
        <v>170</v>
      </c>
      <c r="C207" s="135"/>
      <c r="D207" s="135"/>
      <c r="E207" s="34" t="s">
        <v>147</v>
      </c>
      <c r="F207" s="38">
        <v>3</v>
      </c>
      <c r="G207" s="36"/>
      <c r="H207" s="36"/>
      <c r="I207" s="32">
        <f t="shared" si="23"/>
        <v>0</v>
      </c>
      <c r="J207" s="32">
        <f t="shared" si="24"/>
        <v>0</v>
      </c>
      <c r="K207" s="32">
        <f t="shared" si="25"/>
        <v>0</v>
      </c>
      <c r="L207" s="32">
        <f t="shared" si="26"/>
        <v>0</v>
      </c>
    </row>
    <row r="208" spans="1:12" customFormat="1" ht="14.4" outlineLevel="1" x14ac:dyDescent="0.3">
      <c r="A208" s="43" t="s">
        <v>265</v>
      </c>
      <c r="B208" s="135" t="s">
        <v>172</v>
      </c>
      <c r="C208" s="135"/>
      <c r="D208" s="135"/>
      <c r="E208" s="34" t="s">
        <v>44</v>
      </c>
      <c r="F208" s="38">
        <v>22</v>
      </c>
      <c r="G208" s="36"/>
      <c r="H208" s="36"/>
      <c r="I208" s="32">
        <f t="shared" si="23"/>
        <v>0</v>
      </c>
      <c r="J208" s="32">
        <f t="shared" si="24"/>
        <v>0</v>
      </c>
      <c r="K208" s="32">
        <f t="shared" si="25"/>
        <v>0</v>
      </c>
      <c r="L208" s="32">
        <f t="shared" si="26"/>
        <v>0</v>
      </c>
    </row>
    <row r="209" spans="1:12" customFormat="1" ht="14.4" outlineLevel="1" x14ac:dyDescent="0.3">
      <c r="A209" s="43" t="s">
        <v>266</v>
      </c>
      <c r="B209" s="135" t="s">
        <v>317</v>
      </c>
      <c r="C209" s="135"/>
      <c r="D209" s="135"/>
      <c r="E209" s="34" t="s">
        <v>10</v>
      </c>
      <c r="F209" s="37">
        <v>8.2500000000000004E-2</v>
      </c>
      <c r="G209" s="36"/>
      <c r="H209" s="36"/>
      <c r="I209" s="32">
        <f t="shared" si="23"/>
        <v>0</v>
      </c>
      <c r="J209" s="32">
        <f t="shared" si="24"/>
        <v>0</v>
      </c>
      <c r="K209" s="32">
        <f t="shared" si="25"/>
        <v>0</v>
      </c>
      <c r="L209" s="32">
        <f t="shared" si="26"/>
        <v>0</v>
      </c>
    </row>
    <row r="210" spans="1:12" customFormat="1" ht="29.25" customHeight="1" outlineLevel="1" x14ac:dyDescent="0.3">
      <c r="A210" s="43" t="s">
        <v>269</v>
      </c>
      <c r="B210" s="135" t="s">
        <v>319</v>
      </c>
      <c r="C210" s="135"/>
      <c r="D210" s="135"/>
      <c r="E210" s="34" t="s">
        <v>44</v>
      </c>
      <c r="F210" s="38">
        <v>1</v>
      </c>
      <c r="G210" s="36"/>
      <c r="H210" s="36"/>
      <c r="I210" s="32">
        <f t="shared" si="23"/>
        <v>0</v>
      </c>
      <c r="J210" s="32">
        <f t="shared" si="24"/>
        <v>0</v>
      </c>
      <c r="K210" s="32">
        <f t="shared" si="25"/>
        <v>0</v>
      </c>
      <c r="L210" s="32">
        <f t="shared" si="26"/>
        <v>0</v>
      </c>
    </row>
    <row r="211" spans="1:12" customFormat="1" ht="44.25" customHeight="1" outlineLevel="1" x14ac:dyDescent="0.3">
      <c r="A211" s="43" t="s">
        <v>272</v>
      </c>
      <c r="B211" s="135" t="s">
        <v>321</v>
      </c>
      <c r="C211" s="135"/>
      <c r="D211" s="135"/>
      <c r="E211" s="34" t="s">
        <v>10</v>
      </c>
      <c r="F211" s="40">
        <v>0.85</v>
      </c>
      <c r="G211" s="36"/>
      <c r="H211" s="36"/>
      <c r="I211" s="32">
        <f t="shared" si="23"/>
        <v>0</v>
      </c>
      <c r="J211" s="32">
        <f t="shared" si="24"/>
        <v>0</v>
      </c>
      <c r="K211" s="32">
        <f t="shared" si="25"/>
        <v>0</v>
      </c>
      <c r="L211" s="32">
        <f t="shared" si="26"/>
        <v>0</v>
      </c>
    </row>
    <row r="212" spans="1:12" customFormat="1" ht="14.4" outlineLevel="1" x14ac:dyDescent="0.3">
      <c r="A212" s="43" t="s">
        <v>274</v>
      </c>
      <c r="B212" s="135" t="s">
        <v>106</v>
      </c>
      <c r="C212" s="135"/>
      <c r="D212" s="135"/>
      <c r="E212" s="34" t="s">
        <v>107</v>
      </c>
      <c r="F212" s="39">
        <v>61.2</v>
      </c>
      <c r="G212" s="36"/>
      <c r="H212" s="36"/>
      <c r="I212" s="32">
        <f t="shared" si="23"/>
        <v>0</v>
      </c>
      <c r="J212" s="32">
        <f t="shared" si="24"/>
        <v>0</v>
      </c>
      <c r="K212" s="32">
        <f t="shared" si="25"/>
        <v>0</v>
      </c>
      <c r="L212" s="32">
        <f t="shared" si="26"/>
        <v>0</v>
      </c>
    </row>
    <row r="213" spans="1:12" customFormat="1" ht="14.4" outlineLevel="1" x14ac:dyDescent="0.3">
      <c r="A213" s="43" t="s">
        <v>275</v>
      </c>
      <c r="B213" s="135" t="s">
        <v>325</v>
      </c>
      <c r="C213" s="135"/>
      <c r="D213" s="135"/>
      <c r="E213" s="34" t="s">
        <v>69</v>
      </c>
      <c r="F213" s="40">
        <v>87.55</v>
      </c>
      <c r="G213" s="36"/>
      <c r="H213" s="36"/>
      <c r="I213" s="32">
        <f t="shared" si="23"/>
        <v>0</v>
      </c>
      <c r="J213" s="32">
        <f t="shared" si="24"/>
        <v>0</v>
      </c>
      <c r="K213" s="32">
        <f t="shared" si="25"/>
        <v>0</v>
      </c>
      <c r="L213" s="32">
        <f t="shared" si="26"/>
        <v>0</v>
      </c>
    </row>
    <row r="214" spans="1:12" customFormat="1" ht="25.5" customHeight="1" outlineLevel="1" x14ac:dyDescent="0.3">
      <c r="A214" s="43" t="s">
        <v>276</v>
      </c>
      <c r="B214" s="135" t="s">
        <v>109</v>
      </c>
      <c r="C214" s="135"/>
      <c r="D214" s="135"/>
      <c r="E214" s="34" t="s">
        <v>69</v>
      </c>
      <c r="F214" s="38">
        <v>85</v>
      </c>
      <c r="G214" s="36"/>
      <c r="H214" s="36"/>
      <c r="I214" s="32">
        <f t="shared" si="23"/>
        <v>0</v>
      </c>
      <c r="J214" s="32">
        <f t="shared" si="24"/>
        <v>0</v>
      </c>
      <c r="K214" s="32">
        <f t="shared" si="25"/>
        <v>0</v>
      </c>
      <c r="L214" s="32">
        <f t="shared" si="26"/>
        <v>0</v>
      </c>
    </row>
    <row r="215" spans="1:12" customFormat="1" ht="14.4" outlineLevel="1" x14ac:dyDescent="0.3">
      <c r="A215" s="43" t="s">
        <v>278</v>
      </c>
      <c r="B215" s="135" t="s">
        <v>117</v>
      </c>
      <c r="C215" s="135"/>
      <c r="D215" s="135"/>
      <c r="E215" s="34" t="s">
        <v>69</v>
      </c>
      <c r="F215" s="39">
        <v>93.5</v>
      </c>
      <c r="G215" s="36"/>
      <c r="H215" s="36"/>
      <c r="I215" s="32">
        <f t="shared" si="23"/>
        <v>0</v>
      </c>
      <c r="J215" s="32">
        <f t="shared" si="24"/>
        <v>0</v>
      </c>
      <c r="K215" s="32">
        <f t="shared" si="25"/>
        <v>0</v>
      </c>
      <c r="L215" s="32">
        <f t="shared" si="26"/>
        <v>0</v>
      </c>
    </row>
    <row r="216" spans="1:12" customFormat="1" ht="14.4" outlineLevel="1" x14ac:dyDescent="0.3">
      <c r="A216" s="43" t="s">
        <v>279</v>
      </c>
      <c r="B216" s="135" t="s">
        <v>119</v>
      </c>
      <c r="C216" s="135"/>
      <c r="D216" s="135"/>
      <c r="E216" s="34" t="s">
        <v>107</v>
      </c>
      <c r="F216" s="39">
        <v>161.5</v>
      </c>
      <c r="G216" s="36"/>
      <c r="H216" s="36"/>
      <c r="I216" s="32">
        <f t="shared" si="23"/>
        <v>0</v>
      </c>
      <c r="J216" s="32">
        <f t="shared" si="24"/>
        <v>0</v>
      </c>
      <c r="K216" s="32">
        <f t="shared" si="25"/>
        <v>0</v>
      </c>
      <c r="L216" s="32">
        <f t="shared" si="26"/>
        <v>0</v>
      </c>
    </row>
    <row r="217" spans="1:12" customFormat="1" ht="27.75" customHeight="1" outlineLevel="1" x14ac:dyDescent="0.3">
      <c r="A217" s="43" t="s">
        <v>280</v>
      </c>
      <c r="B217" s="135" t="s">
        <v>288</v>
      </c>
      <c r="C217" s="135"/>
      <c r="D217" s="135"/>
      <c r="E217" s="34" t="s">
        <v>10</v>
      </c>
      <c r="F217" s="40">
        <v>0.85</v>
      </c>
      <c r="G217" s="36"/>
      <c r="H217" s="36"/>
      <c r="I217" s="32">
        <f t="shared" ref="I217:I230" si="27">G217+H217</f>
        <v>0</v>
      </c>
      <c r="J217" s="32">
        <f t="shared" ref="J217:J230" si="28">F217*G217</f>
        <v>0</v>
      </c>
      <c r="K217" s="32">
        <f t="shared" ref="K217:K230" si="29">F217*H217</f>
        <v>0</v>
      </c>
      <c r="L217" s="32">
        <f t="shared" ref="L217:L230" si="30">J217+K217</f>
        <v>0</v>
      </c>
    </row>
    <row r="218" spans="1:12" customFormat="1" ht="14.4" outlineLevel="1" x14ac:dyDescent="0.3">
      <c r="A218" s="43" t="s">
        <v>281</v>
      </c>
      <c r="B218" s="135" t="s">
        <v>115</v>
      </c>
      <c r="C218" s="135"/>
      <c r="D218" s="135"/>
      <c r="E218" s="34" t="s">
        <v>107</v>
      </c>
      <c r="F218" s="40">
        <v>11.05</v>
      </c>
      <c r="G218" s="36"/>
      <c r="H218" s="36"/>
      <c r="I218" s="32">
        <f t="shared" si="27"/>
        <v>0</v>
      </c>
      <c r="J218" s="32">
        <f t="shared" si="28"/>
        <v>0</v>
      </c>
      <c r="K218" s="32">
        <f t="shared" si="29"/>
        <v>0</v>
      </c>
      <c r="L218" s="32">
        <f t="shared" si="30"/>
        <v>0</v>
      </c>
    </row>
    <row r="219" spans="1:12" customFormat="1" ht="44.25" customHeight="1" outlineLevel="1" x14ac:dyDescent="0.3">
      <c r="A219" s="43" t="s">
        <v>282</v>
      </c>
      <c r="B219" s="135" t="s">
        <v>277</v>
      </c>
      <c r="C219" s="135"/>
      <c r="D219" s="135"/>
      <c r="E219" s="34" t="s">
        <v>10</v>
      </c>
      <c r="F219" s="40">
        <v>0.85</v>
      </c>
      <c r="G219" s="36"/>
      <c r="H219" s="36"/>
      <c r="I219" s="32">
        <f t="shared" si="27"/>
        <v>0</v>
      </c>
      <c r="J219" s="32">
        <f t="shared" si="28"/>
        <v>0</v>
      </c>
      <c r="K219" s="32">
        <f t="shared" si="29"/>
        <v>0</v>
      </c>
      <c r="L219" s="32">
        <f t="shared" si="30"/>
        <v>0</v>
      </c>
    </row>
    <row r="220" spans="1:12" customFormat="1" ht="28.5" customHeight="1" outlineLevel="1" x14ac:dyDescent="0.3">
      <c r="A220" s="43" t="s">
        <v>283</v>
      </c>
      <c r="B220" s="135" t="s">
        <v>127</v>
      </c>
      <c r="C220" s="135"/>
      <c r="D220" s="135"/>
      <c r="E220" s="34" t="s">
        <v>107</v>
      </c>
      <c r="F220" s="38">
        <v>102</v>
      </c>
      <c r="G220" s="36"/>
      <c r="H220" s="36"/>
      <c r="I220" s="32">
        <f t="shared" si="27"/>
        <v>0</v>
      </c>
      <c r="J220" s="32">
        <f t="shared" si="28"/>
        <v>0</v>
      </c>
      <c r="K220" s="32">
        <f t="shared" si="29"/>
        <v>0</v>
      </c>
      <c r="L220" s="32">
        <f t="shared" si="30"/>
        <v>0</v>
      </c>
    </row>
    <row r="221" spans="1:12" customFormat="1" ht="14.4" outlineLevel="1" x14ac:dyDescent="0.3">
      <c r="A221" s="43" t="s">
        <v>284</v>
      </c>
      <c r="B221" s="135" t="s">
        <v>129</v>
      </c>
      <c r="C221" s="135"/>
      <c r="D221" s="135"/>
      <c r="E221" s="34" t="s">
        <v>107</v>
      </c>
      <c r="F221" s="38">
        <v>102</v>
      </c>
      <c r="G221" s="36"/>
      <c r="H221" s="36"/>
      <c r="I221" s="32">
        <f t="shared" si="27"/>
        <v>0</v>
      </c>
      <c r="J221" s="32">
        <f t="shared" si="28"/>
        <v>0</v>
      </c>
      <c r="K221" s="32">
        <f t="shared" si="29"/>
        <v>0</v>
      </c>
      <c r="L221" s="32">
        <f t="shared" si="30"/>
        <v>0</v>
      </c>
    </row>
    <row r="222" spans="1:12" customFormat="1" ht="44.25" customHeight="1" outlineLevel="1" x14ac:dyDescent="0.3">
      <c r="A222" s="43" t="s">
        <v>285</v>
      </c>
      <c r="B222" s="135" t="s">
        <v>340</v>
      </c>
      <c r="C222" s="135"/>
      <c r="D222" s="135"/>
      <c r="E222" s="34" t="s">
        <v>10</v>
      </c>
      <c r="F222" s="40">
        <v>0.85</v>
      </c>
      <c r="G222" s="36"/>
      <c r="H222" s="36"/>
      <c r="I222" s="32">
        <f t="shared" si="27"/>
        <v>0</v>
      </c>
      <c r="J222" s="32">
        <f t="shared" si="28"/>
        <v>0</v>
      </c>
      <c r="K222" s="32">
        <f t="shared" si="29"/>
        <v>0</v>
      </c>
      <c r="L222" s="32">
        <f t="shared" si="30"/>
        <v>0</v>
      </c>
    </row>
    <row r="223" spans="1:12" customFormat="1" ht="14.4" outlineLevel="1" x14ac:dyDescent="0.3">
      <c r="A223" s="43" t="s">
        <v>286</v>
      </c>
      <c r="B223" s="135" t="s">
        <v>177</v>
      </c>
      <c r="C223" s="135"/>
      <c r="D223" s="135"/>
      <c r="E223" s="34" t="s">
        <v>44</v>
      </c>
      <c r="F223" s="38">
        <v>3</v>
      </c>
      <c r="G223" s="36"/>
      <c r="H223" s="36"/>
      <c r="I223" s="32">
        <f t="shared" si="27"/>
        <v>0</v>
      </c>
      <c r="J223" s="32">
        <f t="shared" si="28"/>
        <v>0</v>
      </c>
      <c r="K223" s="32">
        <f t="shared" si="29"/>
        <v>0</v>
      </c>
      <c r="L223" s="32">
        <f t="shared" si="30"/>
        <v>0</v>
      </c>
    </row>
    <row r="224" spans="1:12" customFormat="1" ht="14.4" outlineLevel="1" x14ac:dyDescent="0.3">
      <c r="A224" s="43" t="s">
        <v>287</v>
      </c>
      <c r="B224" s="135" t="s">
        <v>179</v>
      </c>
      <c r="C224" s="135"/>
      <c r="D224" s="135"/>
      <c r="E224" s="34" t="s">
        <v>44</v>
      </c>
      <c r="F224" s="38">
        <v>36</v>
      </c>
      <c r="G224" s="36"/>
      <c r="H224" s="36"/>
      <c r="I224" s="32">
        <f t="shared" si="27"/>
        <v>0</v>
      </c>
      <c r="J224" s="32">
        <f t="shared" si="28"/>
        <v>0</v>
      </c>
      <c r="K224" s="32">
        <f t="shared" si="29"/>
        <v>0</v>
      </c>
      <c r="L224" s="32">
        <f t="shared" si="30"/>
        <v>0</v>
      </c>
    </row>
    <row r="225" spans="1:12" customFormat="1" ht="14.4" outlineLevel="1" x14ac:dyDescent="0.3">
      <c r="A225" s="43" t="s">
        <v>289</v>
      </c>
      <c r="B225" s="135" t="s">
        <v>181</v>
      </c>
      <c r="C225" s="135"/>
      <c r="D225" s="135"/>
      <c r="E225" s="34" t="s">
        <v>107</v>
      </c>
      <c r="F225" s="40">
        <v>13.39</v>
      </c>
      <c r="G225" s="36"/>
      <c r="H225" s="36"/>
      <c r="I225" s="32">
        <f t="shared" si="27"/>
        <v>0</v>
      </c>
      <c r="J225" s="32">
        <f t="shared" si="28"/>
        <v>0</v>
      </c>
      <c r="K225" s="32">
        <f t="shared" si="29"/>
        <v>0</v>
      </c>
      <c r="L225" s="32">
        <f t="shared" si="30"/>
        <v>0</v>
      </c>
    </row>
    <row r="226" spans="1:12" s="7" customFormat="1" ht="14.4" outlineLevel="1" x14ac:dyDescent="0.3">
      <c r="A226" s="43" t="s">
        <v>290</v>
      </c>
      <c r="B226" s="135" t="s">
        <v>183</v>
      </c>
      <c r="C226" s="135"/>
      <c r="D226" s="135"/>
      <c r="E226" s="34" t="s">
        <v>44</v>
      </c>
      <c r="F226" s="38">
        <v>14</v>
      </c>
      <c r="G226" s="36"/>
      <c r="H226" s="36"/>
      <c r="I226" s="32">
        <f t="shared" si="27"/>
        <v>0</v>
      </c>
      <c r="J226" s="32">
        <f t="shared" si="28"/>
        <v>0</v>
      </c>
      <c r="K226" s="32">
        <f t="shared" si="29"/>
        <v>0</v>
      </c>
      <c r="L226" s="32">
        <f t="shared" si="30"/>
        <v>0</v>
      </c>
    </row>
    <row r="227" spans="1:12" customFormat="1" ht="14.4" outlineLevel="1" x14ac:dyDescent="0.3">
      <c r="A227" s="43" t="s">
        <v>291</v>
      </c>
      <c r="B227" s="135" t="s">
        <v>185</v>
      </c>
      <c r="C227" s="135"/>
      <c r="D227" s="135"/>
      <c r="E227" s="34" t="s">
        <v>44</v>
      </c>
      <c r="F227" s="38">
        <v>3</v>
      </c>
      <c r="G227" s="36"/>
      <c r="H227" s="36"/>
      <c r="I227" s="32">
        <f t="shared" si="27"/>
        <v>0</v>
      </c>
      <c r="J227" s="32">
        <f t="shared" si="28"/>
        <v>0</v>
      </c>
      <c r="K227" s="32">
        <f t="shared" si="29"/>
        <v>0</v>
      </c>
      <c r="L227" s="32">
        <f t="shared" si="30"/>
        <v>0</v>
      </c>
    </row>
    <row r="228" spans="1:12" customFormat="1" ht="14.4" outlineLevel="1" x14ac:dyDescent="0.3">
      <c r="A228" s="43" t="s">
        <v>292</v>
      </c>
      <c r="B228" s="135" t="s">
        <v>197</v>
      </c>
      <c r="C228" s="135"/>
      <c r="D228" s="135"/>
      <c r="E228" s="34" t="s">
        <v>44</v>
      </c>
      <c r="F228" s="38">
        <v>17</v>
      </c>
      <c r="G228" s="36"/>
      <c r="H228" s="36"/>
      <c r="I228" s="32">
        <f t="shared" si="27"/>
        <v>0</v>
      </c>
      <c r="J228" s="32">
        <f t="shared" si="28"/>
        <v>0</v>
      </c>
      <c r="K228" s="32">
        <f t="shared" si="29"/>
        <v>0</v>
      </c>
      <c r="L228" s="32">
        <f t="shared" si="30"/>
        <v>0</v>
      </c>
    </row>
    <row r="229" spans="1:12" customFormat="1" ht="44.25" customHeight="1" outlineLevel="1" x14ac:dyDescent="0.3">
      <c r="A229" s="43" t="s">
        <v>293</v>
      </c>
      <c r="B229" s="135" t="s">
        <v>343</v>
      </c>
      <c r="C229" s="135"/>
      <c r="D229" s="135"/>
      <c r="E229" s="34" t="s">
        <v>10</v>
      </c>
      <c r="F229" s="35">
        <v>0.94899999999999995</v>
      </c>
      <c r="G229" s="36"/>
      <c r="H229" s="36"/>
      <c r="I229" s="32">
        <f t="shared" si="27"/>
        <v>0</v>
      </c>
      <c r="J229" s="32">
        <f t="shared" si="28"/>
        <v>0</v>
      </c>
      <c r="K229" s="32">
        <f t="shared" si="29"/>
        <v>0</v>
      </c>
      <c r="L229" s="32">
        <f t="shared" si="30"/>
        <v>0</v>
      </c>
    </row>
    <row r="230" spans="1:12" customFormat="1" ht="20.25" customHeight="1" outlineLevel="1" x14ac:dyDescent="0.3">
      <c r="A230" s="43" t="s">
        <v>294</v>
      </c>
      <c r="B230" s="135" t="s">
        <v>717</v>
      </c>
      <c r="C230" s="135"/>
      <c r="D230" s="135"/>
      <c r="E230" s="34" t="s">
        <v>5</v>
      </c>
      <c r="F230" s="35">
        <v>2.2349999999999999</v>
      </c>
      <c r="G230" s="44"/>
      <c r="H230" s="44"/>
      <c r="I230" s="32">
        <f t="shared" si="27"/>
        <v>0</v>
      </c>
      <c r="J230" s="32">
        <f t="shared" si="28"/>
        <v>0</v>
      </c>
      <c r="K230" s="32">
        <f t="shared" si="29"/>
        <v>0</v>
      </c>
      <c r="L230" s="32">
        <f t="shared" si="30"/>
        <v>0</v>
      </c>
    </row>
    <row r="231" spans="1:12" customFormat="1" ht="14.4" outlineLevel="1" x14ac:dyDescent="0.3">
      <c r="A231" s="144" t="s">
        <v>345</v>
      </c>
      <c r="B231" s="145"/>
      <c r="C231" s="145"/>
      <c r="D231" s="145"/>
      <c r="E231" s="145"/>
      <c r="F231" s="146"/>
      <c r="G231" s="33"/>
      <c r="H231" s="33"/>
      <c r="I231" s="45"/>
      <c r="J231" s="45"/>
      <c r="K231" s="45"/>
      <c r="L231" s="45"/>
    </row>
    <row r="232" spans="1:12" customFormat="1" ht="14.4" outlineLevel="1" x14ac:dyDescent="0.3">
      <c r="A232" s="34" t="s">
        <v>296</v>
      </c>
      <c r="B232" s="135" t="s">
        <v>347</v>
      </c>
      <c r="C232" s="135"/>
      <c r="D232" s="135"/>
      <c r="E232" s="34" t="s">
        <v>10</v>
      </c>
      <c r="F232" s="39">
        <v>9.9</v>
      </c>
      <c r="G232" s="36"/>
      <c r="H232" s="36"/>
      <c r="I232" s="32">
        <f t="shared" ref="I232:I263" si="31">G232+H232</f>
        <v>0</v>
      </c>
      <c r="J232" s="32">
        <f t="shared" ref="J232:J263" si="32">F232*G232</f>
        <v>0</v>
      </c>
      <c r="K232" s="32">
        <f t="shared" ref="K232:K263" si="33">F232*H232</f>
        <v>0</v>
      </c>
      <c r="L232" s="32">
        <f t="shared" ref="L232:L263" si="34">J232+K232</f>
        <v>0</v>
      </c>
    </row>
    <row r="233" spans="1:12" customFormat="1" ht="44.25" customHeight="1" outlineLevel="1" x14ac:dyDescent="0.3">
      <c r="A233" s="34" t="s">
        <v>297</v>
      </c>
      <c r="B233" s="135" t="s">
        <v>349</v>
      </c>
      <c r="C233" s="135"/>
      <c r="D233" s="135"/>
      <c r="E233" s="34" t="s">
        <v>10</v>
      </c>
      <c r="F233" s="39">
        <v>9.9</v>
      </c>
      <c r="G233" s="36"/>
      <c r="H233" s="36"/>
      <c r="I233" s="32">
        <f t="shared" si="31"/>
        <v>0</v>
      </c>
      <c r="J233" s="32">
        <f t="shared" si="32"/>
        <v>0</v>
      </c>
      <c r="K233" s="32">
        <f t="shared" si="33"/>
        <v>0</v>
      </c>
      <c r="L233" s="32">
        <f t="shared" si="34"/>
        <v>0</v>
      </c>
    </row>
    <row r="234" spans="1:12" customFormat="1" ht="44.25" customHeight="1" outlineLevel="1" x14ac:dyDescent="0.3">
      <c r="A234" s="34" t="s">
        <v>298</v>
      </c>
      <c r="B234" s="135" t="s">
        <v>351</v>
      </c>
      <c r="C234" s="135"/>
      <c r="D234" s="135"/>
      <c r="E234" s="34" t="s">
        <v>5</v>
      </c>
      <c r="F234" s="40">
        <v>98.01</v>
      </c>
      <c r="G234" s="36"/>
      <c r="H234" s="36"/>
      <c r="I234" s="32">
        <f t="shared" si="31"/>
        <v>0</v>
      </c>
      <c r="J234" s="32">
        <f t="shared" si="32"/>
        <v>0</v>
      </c>
      <c r="K234" s="32">
        <f t="shared" si="33"/>
        <v>0</v>
      </c>
      <c r="L234" s="32">
        <f t="shared" si="34"/>
        <v>0</v>
      </c>
    </row>
    <row r="235" spans="1:12" customFormat="1" ht="44.25" customHeight="1" outlineLevel="1" x14ac:dyDescent="0.3">
      <c r="A235" s="34" t="s">
        <v>299</v>
      </c>
      <c r="B235" s="135" t="s">
        <v>353</v>
      </c>
      <c r="C235" s="135"/>
      <c r="D235" s="135"/>
      <c r="E235" s="34" t="s">
        <v>10</v>
      </c>
      <c r="F235" s="39">
        <v>9.9</v>
      </c>
      <c r="G235" s="36"/>
      <c r="H235" s="36"/>
      <c r="I235" s="32">
        <f t="shared" si="31"/>
        <v>0</v>
      </c>
      <c r="J235" s="32">
        <f t="shared" si="32"/>
        <v>0</v>
      </c>
      <c r="K235" s="32">
        <f t="shared" si="33"/>
        <v>0</v>
      </c>
      <c r="L235" s="32">
        <f t="shared" si="34"/>
        <v>0</v>
      </c>
    </row>
    <row r="236" spans="1:12" customFormat="1" ht="44.25" customHeight="1" outlineLevel="1" x14ac:dyDescent="0.3">
      <c r="A236" s="34" t="s">
        <v>300</v>
      </c>
      <c r="B236" s="135" t="s">
        <v>355</v>
      </c>
      <c r="C236" s="135"/>
      <c r="D236" s="135"/>
      <c r="E236" s="34" t="s">
        <v>10</v>
      </c>
      <c r="F236" s="39">
        <v>9.9</v>
      </c>
      <c r="G236" s="36"/>
      <c r="H236" s="36"/>
      <c r="I236" s="32">
        <f t="shared" si="31"/>
        <v>0</v>
      </c>
      <c r="J236" s="32">
        <f t="shared" si="32"/>
        <v>0</v>
      </c>
      <c r="K236" s="32">
        <f t="shared" si="33"/>
        <v>0</v>
      </c>
      <c r="L236" s="32">
        <f t="shared" si="34"/>
        <v>0</v>
      </c>
    </row>
    <row r="237" spans="1:12" customFormat="1" ht="44.25" customHeight="1" outlineLevel="1" x14ac:dyDescent="0.3">
      <c r="A237" s="34" t="s">
        <v>301</v>
      </c>
      <c r="B237" s="135" t="s">
        <v>356</v>
      </c>
      <c r="C237" s="135"/>
      <c r="D237" s="135"/>
      <c r="E237" s="34" t="s">
        <v>107</v>
      </c>
      <c r="F237" s="38">
        <v>58905</v>
      </c>
      <c r="G237" s="36"/>
      <c r="H237" s="36"/>
      <c r="I237" s="32">
        <f t="shared" si="31"/>
        <v>0</v>
      </c>
      <c r="J237" s="32">
        <f t="shared" si="32"/>
        <v>0</v>
      </c>
      <c r="K237" s="32">
        <f t="shared" si="33"/>
        <v>0</v>
      </c>
      <c r="L237" s="32">
        <f t="shared" si="34"/>
        <v>0</v>
      </c>
    </row>
    <row r="238" spans="1:12" customFormat="1" ht="44.25" customHeight="1" outlineLevel="1" x14ac:dyDescent="0.3">
      <c r="A238" s="34" t="s">
        <v>546</v>
      </c>
      <c r="B238" s="135" t="s">
        <v>357</v>
      </c>
      <c r="C238" s="135"/>
      <c r="D238" s="135"/>
      <c r="E238" s="34" t="s">
        <v>10</v>
      </c>
      <c r="F238" s="39">
        <v>4.0999999999999996</v>
      </c>
      <c r="G238" s="36"/>
      <c r="H238" s="36"/>
      <c r="I238" s="32">
        <f t="shared" si="31"/>
        <v>0</v>
      </c>
      <c r="J238" s="32">
        <f t="shared" si="32"/>
        <v>0</v>
      </c>
      <c r="K238" s="32">
        <f t="shared" si="33"/>
        <v>0</v>
      </c>
      <c r="L238" s="32">
        <f t="shared" si="34"/>
        <v>0</v>
      </c>
    </row>
    <row r="239" spans="1:12" customFormat="1" ht="23.25" customHeight="1" outlineLevel="1" x14ac:dyDescent="0.3">
      <c r="A239" s="34" t="s">
        <v>302</v>
      </c>
      <c r="B239" s="135" t="s">
        <v>177</v>
      </c>
      <c r="C239" s="135"/>
      <c r="D239" s="135"/>
      <c r="E239" s="34" t="s">
        <v>44</v>
      </c>
      <c r="F239" s="38">
        <v>10</v>
      </c>
      <c r="G239" s="36"/>
      <c r="H239" s="36"/>
      <c r="I239" s="32">
        <f t="shared" si="31"/>
        <v>0</v>
      </c>
      <c r="J239" s="32">
        <f t="shared" si="32"/>
        <v>0</v>
      </c>
      <c r="K239" s="32">
        <f t="shared" si="33"/>
        <v>0</v>
      </c>
      <c r="L239" s="32">
        <f t="shared" si="34"/>
        <v>0</v>
      </c>
    </row>
    <row r="240" spans="1:12" customFormat="1" ht="19.5" customHeight="1" outlineLevel="1" x14ac:dyDescent="0.3">
      <c r="A240" s="34" t="s">
        <v>304</v>
      </c>
      <c r="B240" s="135" t="s">
        <v>179</v>
      </c>
      <c r="C240" s="135"/>
      <c r="D240" s="135"/>
      <c r="E240" s="34" t="s">
        <v>44</v>
      </c>
      <c r="F240" s="38">
        <v>18</v>
      </c>
      <c r="G240" s="36"/>
      <c r="H240" s="36"/>
      <c r="I240" s="32">
        <f t="shared" si="31"/>
        <v>0</v>
      </c>
      <c r="J240" s="32">
        <f t="shared" si="32"/>
        <v>0</v>
      </c>
      <c r="K240" s="32">
        <f t="shared" si="33"/>
        <v>0</v>
      </c>
      <c r="L240" s="32">
        <f t="shared" si="34"/>
        <v>0</v>
      </c>
    </row>
    <row r="241" spans="1:12" customFormat="1" ht="44.25" customHeight="1" outlineLevel="1" x14ac:dyDescent="0.3">
      <c r="A241" s="34" t="s">
        <v>305</v>
      </c>
      <c r="B241" s="135" t="s">
        <v>181</v>
      </c>
      <c r="C241" s="135"/>
      <c r="D241" s="135"/>
      <c r="E241" s="34" t="s">
        <v>107</v>
      </c>
      <c r="F241" s="38">
        <v>640</v>
      </c>
      <c r="G241" s="36"/>
      <c r="H241" s="36"/>
      <c r="I241" s="32">
        <f t="shared" si="31"/>
        <v>0</v>
      </c>
      <c r="J241" s="32">
        <f t="shared" si="32"/>
        <v>0</v>
      </c>
      <c r="K241" s="32">
        <f t="shared" si="33"/>
        <v>0</v>
      </c>
      <c r="L241" s="32">
        <f t="shared" si="34"/>
        <v>0</v>
      </c>
    </row>
    <row r="242" spans="1:12" customFormat="1" ht="44.25" customHeight="1" outlineLevel="1" x14ac:dyDescent="0.3">
      <c r="A242" s="34" t="s">
        <v>307</v>
      </c>
      <c r="B242" s="135" t="s">
        <v>183</v>
      </c>
      <c r="C242" s="135"/>
      <c r="D242" s="135"/>
      <c r="E242" s="34" t="s">
        <v>44</v>
      </c>
      <c r="F242" s="38">
        <v>64</v>
      </c>
      <c r="G242" s="36"/>
      <c r="H242" s="36"/>
      <c r="I242" s="32">
        <f t="shared" si="31"/>
        <v>0</v>
      </c>
      <c r="J242" s="32">
        <f t="shared" si="32"/>
        <v>0</v>
      </c>
      <c r="K242" s="32">
        <f t="shared" si="33"/>
        <v>0</v>
      </c>
      <c r="L242" s="32">
        <f t="shared" si="34"/>
        <v>0</v>
      </c>
    </row>
    <row r="243" spans="1:12" customFormat="1" ht="44.25" customHeight="1" outlineLevel="1" x14ac:dyDescent="0.3">
      <c r="A243" s="34" t="s">
        <v>308</v>
      </c>
      <c r="B243" s="135" t="s">
        <v>358</v>
      </c>
      <c r="C243" s="135"/>
      <c r="D243" s="135"/>
      <c r="E243" s="34" t="s">
        <v>44</v>
      </c>
      <c r="F243" s="38">
        <v>45</v>
      </c>
      <c r="G243" s="36"/>
      <c r="H243" s="36"/>
      <c r="I243" s="32">
        <f t="shared" si="31"/>
        <v>0</v>
      </c>
      <c r="J243" s="32">
        <f t="shared" si="32"/>
        <v>0</v>
      </c>
      <c r="K243" s="32">
        <f t="shared" si="33"/>
        <v>0</v>
      </c>
      <c r="L243" s="32">
        <f t="shared" si="34"/>
        <v>0</v>
      </c>
    </row>
    <row r="244" spans="1:12" customFormat="1" ht="44.25" customHeight="1" outlineLevel="1" x14ac:dyDescent="0.3">
      <c r="A244" s="34" t="s">
        <v>309</v>
      </c>
      <c r="B244" s="135" t="s">
        <v>359</v>
      </c>
      <c r="C244" s="135"/>
      <c r="D244" s="135"/>
      <c r="E244" s="34" t="s">
        <v>44</v>
      </c>
      <c r="F244" s="38">
        <v>75</v>
      </c>
      <c r="G244" s="36"/>
      <c r="H244" s="36"/>
      <c r="I244" s="32">
        <f t="shared" si="31"/>
        <v>0</v>
      </c>
      <c r="J244" s="32">
        <f t="shared" si="32"/>
        <v>0</v>
      </c>
      <c r="K244" s="32">
        <f t="shared" si="33"/>
        <v>0</v>
      </c>
      <c r="L244" s="32">
        <f t="shared" si="34"/>
        <v>0</v>
      </c>
    </row>
    <row r="245" spans="1:12" customFormat="1" ht="44.25" customHeight="1" outlineLevel="1" x14ac:dyDescent="0.3">
      <c r="A245" s="34" t="s">
        <v>310</v>
      </c>
      <c r="B245" s="135" t="s">
        <v>360</v>
      </c>
      <c r="C245" s="135"/>
      <c r="D245" s="135"/>
      <c r="E245" s="34"/>
      <c r="F245" s="38">
        <v>64</v>
      </c>
      <c r="G245" s="36"/>
      <c r="H245" s="36"/>
      <c r="I245" s="32">
        <f t="shared" si="31"/>
        <v>0</v>
      </c>
      <c r="J245" s="32">
        <f t="shared" si="32"/>
        <v>0</v>
      </c>
      <c r="K245" s="32">
        <f t="shared" si="33"/>
        <v>0</v>
      </c>
      <c r="L245" s="32">
        <f t="shared" si="34"/>
        <v>0</v>
      </c>
    </row>
    <row r="246" spans="1:12" customFormat="1" ht="44.25" customHeight="1" outlineLevel="1" x14ac:dyDescent="0.3">
      <c r="A246" s="34" t="s">
        <v>311</v>
      </c>
      <c r="B246" s="135" t="s">
        <v>361</v>
      </c>
      <c r="C246" s="135"/>
      <c r="D246" s="135"/>
      <c r="E246" s="34" t="s">
        <v>10</v>
      </c>
      <c r="F246" s="39">
        <v>4.4000000000000004</v>
      </c>
      <c r="G246" s="36"/>
      <c r="H246" s="36"/>
      <c r="I246" s="32">
        <f t="shared" si="31"/>
        <v>0</v>
      </c>
      <c r="J246" s="32">
        <f t="shared" si="32"/>
        <v>0</v>
      </c>
      <c r="K246" s="32">
        <f t="shared" si="33"/>
        <v>0</v>
      </c>
      <c r="L246" s="32">
        <f t="shared" si="34"/>
        <v>0</v>
      </c>
    </row>
    <row r="247" spans="1:12" customFormat="1" ht="44.25" customHeight="1" outlineLevel="1" x14ac:dyDescent="0.3">
      <c r="A247" s="34" t="s">
        <v>312</v>
      </c>
      <c r="B247" s="135" t="s">
        <v>177</v>
      </c>
      <c r="C247" s="135"/>
      <c r="D247" s="135"/>
      <c r="E247" s="34" t="s">
        <v>44</v>
      </c>
      <c r="F247" s="38">
        <v>11</v>
      </c>
      <c r="G247" s="36"/>
      <c r="H247" s="36"/>
      <c r="I247" s="32">
        <f t="shared" si="31"/>
        <v>0</v>
      </c>
      <c r="J247" s="32">
        <f t="shared" si="32"/>
        <v>0</v>
      </c>
      <c r="K247" s="32">
        <f t="shared" si="33"/>
        <v>0</v>
      </c>
      <c r="L247" s="32">
        <f t="shared" si="34"/>
        <v>0</v>
      </c>
    </row>
    <row r="248" spans="1:12" customFormat="1" ht="44.25" customHeight="1" outlineLevel="1" x14ac:dyDescent="0.3">
      <c r="A248" s="34" t="s">
        <v>547</v>
      </c>
      <c r="B248" s="135" t="s">
        <v>179</v>
      </c>
      <c r="C248" s="135"/>
      <c r="D248" s="135"/>
      <c r="E248" s="34" t="s">
        <v>44</v>
      </c>
      <c r="F248" s="38">
        <v>20</v>
      </c>
      <c r="G248" s="36"/>
      <c r="H248" s="36"/>
      <c r="I248" s="32">
        <f t="shared" si="31"/>
        <v>0</v>
      </c>
      <c r="J248" s="32">
        <f t="shared" si="32"/>
        <v>0</v>
      </c>
      <c r="K248" s="32">
        <f t="shared" si="33"/>
        <v>0</v>
      </c>
      <c r="L248" s="32">
        <f t="shared" si="34"/>
        <v>0</v>
      </c>
    </row>
    <row r="249" spans="1:12" customFormat="1" ht="44.25" customHeight="1" outlineLevel="1" x14ac:dyDescent="0.3">
      <c r="A249" s="34" t="s">
        <v>314</v>
      </c>
      <c r="B249" s="135" t="s">
        <v>181</v>
      </c>
      <c r="C249" s="135"/>
      <c r="D249" s="135"/>
      <c r="E249" s="34" t="s">
        <v>107</v>
      </c>
      <c r="F249" s="38">
        <v>690</v>
      </c>
      <c r="G249" s="36"/>
      <c r="H249" s="36"/>
      <c r="I249" s="32">
        <f t="shared" si="31"/>
        <v>0</v>
      </c>
      <c r="J249" s="32">
        <f t="shared" si="32"/>
        <v>0</v>
      </c>
      <c r="K249" s="32">
        <f t="shared" si="33"/>
        <v>0</v>
      </c>
      <c r="L249" s="32">
        <f t="shared" si="34"/>
        <v>0</v>
      </c>
    </row>
    <row r="250" spans="1:12" customFormat="1" ht="44.25" customHeight="1" outlineLevel="1" x14ac:dyDescent="0.3">
      <c r="A250" s="34" t="s">
        <v>315</v>
      </c>
      <c r="B250" s="135" t="s">
        <v>183</v>
      </c>
      <c r="C250" s="135"/>
      <c r="D250" s="135"/>
      <c r="E250" s="34" t="s">
        <v>44</v>
      </c>
      <c r="F250" s="38">
        <v>69</v>
      </c>
      <c r="G250" s="36"/>
      <c r="H250" s="36"/>
      <c r="I250" s="32">
        <f t="shared" si="31"/>
        <v>0</v>
      </c>
      <c r="J250" s="32">
        <f t="shared" si="32"/>
        <v>0</v>
      </c>
      <c r="K250" s="32">
        <f t="shared" si="33"/>
        <v>0</v>
      </c>
      <c r="L250" s="32">
        <f t="shared" si="34"/>
        <v>0</v>
      </c>
    </row>
    <row r="251" spans="1:12" customFormat="1" ht="44.25" customHeight="1" outlineLevel="1" x14ac:dyDescent="0.3">
      <c r="A251" s="34" t="s">
        <v>316</v>
      </c>
      <c r="B251" s="135" t="s">
        <v>362</v>
      </c>
      <c r="C251" s="135"/>
      <c r="D251" s="135"/>
      <c r="E251" s="34" t="s">
        <v>44</v>
      </c>
      <c r="F251" s="38">
        <v>48</v>
      </c>
      <c r="G251" s="36"/>
      <c r="H251" s="36"/>
      <c r="I251" s="32">
        <f t="shared" si="31"/>
        <v>0</v>
      </c>
      <c r="J251" s="32">
        <f t="shared" si="32"/>
        <v>0</v>
      </c>
      <c r="K251" s="32">
        <f t="shared" si="33"/>
        <v>0</v>
      </c>
      <c r="L251" s="32">
        <f t="shared" si="34"/>
        <v>0</v>
      </c>
    </row>
    <row r="252" spans="1:12" customFormat="1" ht="44.25" customHeight="1" outlineLevel="1" x14ac:dyDescent="0.3">
      <c r="A252" s="34" t="s">
        <v>318</v>
      </c>
      <c r="B252" s="135" t="s">
        <v>359</v>
      </c>
      <c r="C252" s="135"/>
      <c r="D252" s="135"/>
      <c r="E252" s="34" t="s">
        <v>44</v>
      </c>
      <c r="F252" s="38">
        <v>80</v>
      </c>
      <c r="G252" s="36"/>
      <c r="H252" s="36"/>
      <c r="I252" s="32">
        <f t="shared" si="31"/>
        <v>0</v>
      </c>
      <c r="J252" s="32">
        <f t="shared" si="32"/>
        <v>0</v>
      </c>
      <c r="K252" s="32">
        <f t="shared" si="33"/>
        <v>0</v>
      </c>
      <c r="L252" s="32">
        <f t="shared" si="34"/>
        <v>0</v>
      </c>
    </row>
    <row r="253" spans="1:12" customFormat="1" ht="44.25" customHeight="1" outlineLevel="1" x14ac:dyDescent="0.3">
      <c r="A253" s="34" t="s">
        <v>320</v>
      </c>
      <c r="B253" s="135" t="s">
        <v>197</v>
      </c>
      <c r="C253" s="135"/>
      <c r="D253" s="135"/>
      <c r="E253" s="34"/>
      <c r="F253" s="38">
        <v>69</v>
      </c>
      <c r="G253" s="36"/>
      <c r="H253" s="36"/>
      <c r="I253" s="32">
        <f t="shared" si="31"/>
        <v>0</v>
      </c>
      <c r="J253" s="32">
        <f t="shared" si="32"/>
        <v>0</v>
      </c>
      <c r="K253" s="32">
        <f t="shared" si="33"/>
        <v>0</v>
      </c>
      <c r="L253" s="32">
        <f t="shared" si="34"/>
        <v>0</v>
      </c>
    </row>
    <row r="254" spans="1:12" customFormat="1" ht="44.25" customHeight="1" outlineLevel="1" x14ac:dyDescent="0.3">
      <c r="A254" s="34" t="s">
        <v>322</v>
      </c>
      <c r="B254" s="135" t="s">
        <v>363</v>
      </c>
      <c r="C254" s="135"/>
      <c r="D254" s="135"/>
      <c r="E254" s="34" t="s">
        <v>10</v>
      </c>
      <c r="F254" s="39">
        <v>1.4</v>
      </c>
      <c r="G254" s="36"/>
      <c r="H254" s="36"/>
      <c r="I254" s="32">
        <f t="shared" si="31"/>
        <v>0</v>
      </c>
      <c r="J254" s="32">
        <f t="shared" si="32"/>
        <v>0</v>
      </c>
      <c r="K254" s="32">
        <f t="shared" si="33"/>
        <v>0</v>
      </c>
      <c r="L254" s="32">
        <f t="shared" si="34"/>
        <v>0</v>
      </c>
    </row>
    <row r="255" spans="1:12" customFormat="1" ht="44.25" customHeight="1" outlineLevel="1" x14ac:dyDescent="0.3">
      <c r="A255" s="34" t="s">
        <v>323</v>
      </c>
      <c r="B255" s="135" t="s">
        <v>177</v>
      </c>
      <c r="C255" s="135"/>
      <c r="D255" s="135"/>
      <c r="E255" s="34" t="s">
        <v>44</v>
      </c>
      <c r="F255" s="38">
        <v>4</v>
      </c>
      <c r="G255" s="36"/>
      <c r="H255" s="36"/>
      <c r="I255" s="32">
        <f t="shared" si="31"/>
        <v>0</v>
      </c>
      <c r="J255" s="32">
        <f t="shared" si="32"/>
        <v>0</v>
      </c>
      <c r="K255" s="32">
        <f t="shared" si="33"/>
        <v>0</v>
      </c>
      <c r="L255" s="32">
        <f t="shared" si="34"/>
        <v>0</v>
      </c>
    </row>
    <row r="256" spans="1:12" customFormat="1" ht="44.25" customHeight="1" outlineLevel="1" x14ac:dyDescent="0.3">
      <c r="A256" s="34" t="s">
        <v>324</v>
      </c>
      <c r="B256" s="135" t="s">
        <v>179</v>
      </c>
      <c r="C256" s="135"/>
      <c r="D256" s="135"/>
      <c r="E256" s="34" t="s">
        <v>44</v>
      </c>
      <c r="F256" s="38">
        <v>6</v>
      </c>
      <c r="G256" s="36"/>
      <c r="H256" s="36"/>
      <c r="I256" s="32">
        <f t="shared" si="31"/>
        <v>0</v>
      </c>
      <c r="J256" s="32">
        <f t="shared" si="32"/>
        <v>0</v>
      </c>
      <c r="K256" s="32">
        <f t="shared" si="33"/>
        <v>0</v>
      </c>
      <c r="L256" s="32">
        <f t="shared" si="34"/>
        <v>0</v>
      </c>
    </row>
    <row r="257" spans="1:12" customFormat="1" ht="44.25" customHeight="1" outlineLevel="1" x14ac:dyDescent="0.3">
      <c r="A257" s="34" t="s">
        <v>326</v>
      </c>
      <c r="B257" s="135" t="s">
        <v>181</v>
      </c>
      <c r="C257" s="135"/>
      <c r="D257" s="135"/>
      <c r="E257" s="34" t="s">
        <v>107</v>
      </c>
      <c r="F257" s="38">
        <v>220</v>
      </c>
      <c r="G257" s="36"/>
      <c r="H257" s="36"/>
      <c r="I257" s="32">
        <f t="shared" si="31"/>
        <v>0</v>
      </c>
      <c r="J257" s="32">
        <f t="shared" si="32"/>
        <v>0</v>
      </c>
      <c r="K257" s="32">
        <f t="shared" si="33"/>
        <v>0</v>
      </c>
      <c r="L257" s="32">
        <f t="shared" si="34"/>
        <v>0</v>
      </c>
    </row>
    <row r="258" spans="1:12" customFormat="1" ht="44.25" customHeight="1" outlineLevel="1" x14ac:dyDescent="0.3">
      <c r="A258" s="34" t="s">
        <v>327</v>
      </c>
      <c r="B258" s="135" t="s">
        <v>183</v>
      </c>
      <c r="C258" s="135"/>
      <c r="D258" s="135"/>
      <c r="E258" s="34" t="s">
        <v>44</v>
      </c>
      <c r="F258" s="38">
        <v>22</v>
      </c>
      <c r="G258" s="36"/>
      <c r="H258" s="36"/>
      <c r="I258" s="32">
        <f t="shared" si="31"/>
        <v>0</v>
      </c>
      <c r="J258" s="32">
        <f t="shared" si="32"/>
        <v>0</v>
      </c>
      <c r="K258" s="32">
        <f t="shared" si="33"/>
        <v>0</v>
      </c>
      <c r="L258" s="32">
        <f t="shared" si="34"/>
        <v>0</v>
      </c>
    </row>
    <row r="259" spans="1:12" customFormat="1" ht="44.25" customHeight="1" outlineLevel="1" x14ac:dyDescent="0.3">
      <c r="A259" s="34" t="s">
        <v>328</v>
      </c>
      <c r="B259" s="135" t="s">
        <v>358</v>
      </c>
      <c r="C259" s="135"/>
      <c r="D259" s="135"/>
      <c r="E259" s="34" t="s">
        <v>44</v>
      </c>
      <c r="F259" s="38">
        <v>16</v>
      </c>
      <c r="G259" s="36"/>
      <c r="H259" s="36"/>
      <c r="I259" s="32">
        <f t="shared" si="31"/>
        <v>0</v>
      </c>
      <c r="J259" s="32">
        <f t="shared" si="32"/>
        <v>0</v>
      </c>
      <c r="K259" s="32">
        <f t="shared" si="33"/>
        <v>0</v>
      </c>
      <c r="L259" s="32">
        <f t="shared" si="34"/>
        <v>0</v>
      </c>
    </row>
    <row r="260" spans="1:12" customFormat="1" ht="44.25" customHeight="1" outlineLevel="1" x14ac:dyDescent="0.3">
      <c r="A260" s="34" t="s">
        <v>329</v>
      </c>
      <c r="B260" s="135" t="s">
        <v>364</v>
      </c>
      <c r="C260" s="135"/>
      <c r="D260" s="135"/>
      <c r="E260" s="34" t="s">
        <v>44</v>
      </c>
      <c r="F260" s="38">
        <v>26</v>
      </c>
      <c r="G260" s="36"/>
      <c r="H260" s="36"/>
      <c r="I260" s="32">
        <f t="shared" si="31"/>
        <v>0</v>
      </c>
      <c r="J260" s="32">
        <f t="shared" si="32"/>
        <v>0</v>
      </c>
      <c r="K260" s="32">
        <f t="shared" si="33"/>
        <v>0</v>
      </c>
      <c r="L260" s="32">
        <f t="shared" si="34"/>
        <v>0</v>
      </c>
    </row>
    <row r="261" spans="1:12" customFormat="1" ht="44.25" customHeight="1" outlineLevel="1" x14ac:dyDescent="0.3">
      <c r="A261" s="34" t="s">
        <v>330</v>
      </c>
      <c r="B261" s="135" t="s">
        <v>313</v>
      </c>
      <c r="C261" s="135"/>
      <c r="D261" s="135"/>
      <c r="E261" s="34" t="s">
        <v>44</v>
      </c>
      <c r="F261" s="38">
        <v>29</v>
      </c>
      <c r="G261" s="36"/>
      <c r="H261" s="36"/>
      <c r="I261" s="32">
        <f t="shared" si="31"/>
        <v>0</v>
      </c>
      <c r="J261" s="32">
        <f t="shared" si="32"/>
        <v>0</v>
      </c>
      <c r="K261" s="32">
        <f t="shared" si="33"/>
        <v>0</v>
      </c>
      <c r="L261" s="32">
        <f t="shared" si="34"/>
        <v>0</v>
      </c>
    </row>
    <row r="262" spans="1:12" customFormat="1" ht="44.25" customHeight="1" outlineLevel="1" x14ac:dyDescent="0.3">
      <c r="A262" s="34" t="s">
        <v>331</v>
      </c>
      <c r="B262" s="135" t="s">
        <v>365</v>
      </c>
      <c r="C262" s="135"/>
      <c r="D262" s="135"/>
      <c r="E262" s="34" t="s">
        <v>10</v>
      </c>
      <c r="F262" s="40">
        <v>0.16</v>
      </c>
      <c r="G262" s="36"/>
      <c r="H262" s="36"/>
      <c r="I262" s="32">
        <f t="shared" si="31"/>
        <v>0</v>
      </c>
      <c r="J262" s="32">
        <f t="shared" si="32"/>
        <v>0</v>
      </c>
      <c r="K262" s="32">
        <f t="shared" si="33"/>
        <v>0</v>
      </c>
      <c r="L262" s="32">
        <f t="shared" si="34"/>
        <v>0</v>
      </c>
    </row>
    <row r="263" spans="1:12" customFormat="1" ht="44.25" customHeight="1" outlineLevel="1" x14ac:dyDescent="0.3">
      <c r="A263" s="34" t="s">
        <v>332</v>
      </c>
      <c r="B263" s="135" t="s">
        <v>716</v>
      </c>
      <c r="C263" s="135"/>
      <c r="D263" s="135"/>
      <c r="E263" s="34" t="s">
        <v>44</v>
      </c>
      <c r="F263" s="38">
        <v>7</v>
      </c>
      <c r="G263" s="36"/>
      <c r="H263" s="36"/>
      <c r="I263" s="32">
        <f t="shared" si="31"/>
        <v>0</v>
      </c>
      <c r="J263" s="32">
        <f t="shared" si="32"/>
        <v>0</v>
      </c>
      <c r="K263" s="32">
        <f t="shared" si="33"/>
        <v>0</v>
      </c>
      <c r="L263" s="32">
        <f t="shared" si="34"/>
        <v>0</v>
      </c>
    </row>
    <row r="264" spans="1:12" customFormat="1" ht="44.25" customHeight="1" outlineLevel="1" x14ac:dyDescent="0.3">
      <c r="A264" s="34" t="s">
        <v>333</v>
      </c>
      <c r="B264" s="135" t="s">
        <v>715</v>
      </c>
      <c r="C264" s="135"/>
      <c r="D264" s="135"/>
      <c r="E264" s="34" t="s">
        <v>44</v>
      </c>
      <c r="F264" s="38">
        <v>7</v>
      </c>
      <c r="G264" s="36"/>
      <c r="H264" s="36"/>
      <c r="I264" s="32">
        <f t="shared" ref="I264:I280" si="35">G264+H264</f>
        <v>0</v>
      </c>
      <c r="J264" s="32">
        <f t="shared" ref="J264:J280" si="36">F264*G264</f>
        <v>0</v>
      </c>
      <c r="K264" s="32">
        <f t="shared" ref="K264:K280" si="37">F264*H264</f>
        <v>0</v>
      </c>
      <c r="L264" s="32">
        <f t="shared" ref="L264:L280" si="38">J264+K264</f>
        <v>0</v>
      </c>
    </row>
    <row r="265" spans="1:12" customFormat="1" ht="44.25" customHeight="1" outlineLevel="1" x14ac:dyDescent="0.3">
      <c r="A265" s="34" t="s">
        <v>334</v>
      </c>
      <c r="B265" s="135" t="s">
        <v>714</v>
      </c>
      <c r="C265" s="135"/>
      <c r="D265" s="135"/>
      <c r="E265" s="34" t="s">
        <v>44</v>
      </c>
      <c r="F265" s="38">
        <v>1</v>
      </c>
      <c r="G265" s="36"/>
      <c r="H265" s="36"/>
      <c r="I265" s="32">
        <f t="shared" si="35"/>
        <v>0</v>
      </c>
      <c r="J265" s="32">
        <f t="shared" si="36"/>
        <v>0</v>
      </c>
      <c r="K265" s="32">
        <f t="shared" si="37"/>
        <v>0</v>
      </c>
      <c r="L265" s="32">
        <f t="shared" si="38"/>
        <v>0</v>
      </c>
    </row>
    <row r="266" spans="1:12" customFormat="1" ht="44.25" customHeight="1" outlineLevel="1" x14ac:dyDescent="0.3">
      <c r="A266" s="34" t="s">
        <v>335</v>
      </c>
      <c r="B266" s="135" t="s">
        <v>366</v>
      </c>
      <c r="C266" s="135"/>
      <c r="D266" s="135"/>
      <c r="E266" s="34" t="s">
        <v>268</v>
      </c>
      <c r="F266" s="35">
        <v>0.26300000000000001</v>
      </c>
      <c r="G266" s="36"/>
      <c r="H266" s="36"/>
      <c r="I266" s="32">
        <f t="shared" si="35"/>
        <v>0</v>
      </c>
      <c r="J266" s="32">
        <f t="shared" si="36"/>
        <v>0</v>
      </c>
      <c r="K266" s="32">
        <f t="shared" si="37"/>
        <v>0</v>
      </c>
      <c r="L266" s="32">
        <f t="shared" si="38"/>
        <v>0</v>
      </c>
    </row>
    <row r="267" spans="1:12" customFormat="1" ht="44.25" customHeight="1" outlineLevel="1" x14ac:dyDescent="0.3">
      <c r="A267" s="34" t="s">
        <v>336</v>
      </c>
      <c r="B267" s="135" t="s">
        <v>367</v>
      </c>
      <c r="C267" s="135"/>
      <c r="D267" s="135"/>
      <c r="E267" s="34" t="s">
        <v>100</v>
      </c>
      <c r="F267" s="39">
        <v>26.3</v>
      </c>
      <c r="G267" s="36"/>
      <c r="H267" s="36"/>
      <c r="I267" s="32">
        <f t="shared" si="35"/>
        <v>0</v>
      </c>
      <c r="J267" s="32">
        <f t="shared" si="36"/>
        <v>0</v>
      </c>
      <c r="K267" s="32">
        <f t="shared" si="37"/>
        <v>0</v>
      </c>
      <c r="L267" s="32">
        <f t="shared" si="38"/>
        <v>0</v>
      </c>
    </row>
    <row r="268" spans="1:12" customFormat="1" ht="44.25" customHeight="1" outlineLevel="1" x14ac:dyDescent="0.3">
      <c r="A268" s="34" t="s">
        <v>337</v>
      </c>
      <c r="B268" s="135" t="s">
        <v>368</v>
      </c>
      <c r="C268" s="135"/>
      <c r="D268" s="135"/>
      <c r="E268" s="34" t="s">
        <v>10</v>
      </c>
      <c r="F268" s="40">
        <v>0.16</v>
      </c>
      <c r="G268" s="36"/>
      <c r="H268" s="36"/>
      <c r="I268" s="32">
        <f t="shared" si="35"/>
        <v>0</v>
      </c>
      <c r="J268" s="32">
        <f t="shared" si="36"/>
        <v>0</v>
      </c>
      <c r="K268" s="32">
        <f t="shared" si="37"/>
        <v>0</v>
      </c>
      <c r="L268" s="32">
        <f t="shared" si="38"/>
        <v>0</v>
      </c>
    </row>
    <row r="269" spans="1:12" customFormat="1" ht="44.25" customHeight="1" outlineLevel="1" x14ac:dyDescent="0.3">
      <c r="A269" s="34" t="s">
        <v>338</v>
      </c>
      <c r="B269" s="135" t="s">
        <v>177</v>
      </c>
      <c r="C269" s="135"/>
      <c r="D269" s="135"/>
      <c r="E269" s="34" t="s">
        <v>44</v>
      </c>
      <c r="F269" s="38">
        <v>1</v>
      </c>
      <c r="G269" s="36"/>
      <c r="H269" s="36"/>
      <c r="I269" s="32">
        <f t="shared" si="35"/>
        <v>0</v>
      </c>
      <c r="J269" s="32">
        <f t="shared" si="36"/>
        <v>0</v>
      </c>
      <c r="K269" s="32">
        <f t="shared" si="37"/>
        <v>0</v>
      </c>
      <c r="L269" s="32">
        <f t="shared" si="38"/>
        <v>0</v>
      </c>
    </row>
    <row r="270" spans="1:12" customFormat="1" ht="44.25" customHeight="1" outlineLevel="1" x14ac:dyDescent="0.3">
      <c r="A270" s="34" t="s">
        <v>339</v>
      </c>
      <c r="B270" s="135" t="s">
        <v>179</v>
      </c>
      <c r="C270" s="135"/>
      <c r="D270" s="135"/>
      <c r="E270" s="34" t="s">
        <v>44</v>
      </c>
      <c r="F270" s="38">
        <v>1</v>
      </c>
      <c r="G270" s="36"/>
      <c r="H270" s="36"/>
      <c r="I270" s="32">
        <f t="shared" si="35"/>
        <v>0</v>
      </c>
      <c r="J270" s="32">
        <f t="shared" si="36"/>
        <v>0</v>
      </c>
      <c r="K270" s="32">
        <f t="shared" si="37"/>
        <v>0</v>
      </c>
      <c r="L270" s="32">
        <f t="shared" si="38"/>
        <v>0</v>
      </c>
    </row>
    <row r="271" spans="1:12" customFormat="1" ht="44.25" customHeight="1" outlineLevel="1" x14ac:dyDescent="0.3">
      <c r="A271" s="34" t="s">
        <v>341</v>
      </c>
      <c r="B271" s="135" t="s">
        <v>181</v>
      </c>
      <c r="C271" s="135"/>
      <c r="D271" s="135"/>
      <c r="E271" s="34" t="s">
        <v>107</v>
      </c>
      <c r="F271" s="38">
        <v>30</v>
      </c>
      <c r="G271" s="36"/>
      <c r="H271" s="36"/>
      <c r="I271" s="32">
        <f t="shared" si="35"/>
        <v>0</v>
      </c>
      <c r="J271" s="32">
        <f t="shared" si="36"/>
        <v>0</v>
      </c>
      <c r="K271" s="32">
        <f t="shared" si="37"/>
        <v>0</v>
      </c>
      <c r="L271" s="32">
        <f t="shared" si="38"/>
        <v>0</v>
      </c>
    </row>
    <row r="272" spans="1:12" customFormat="1" ht="44.25" customHeight="1" outlineLevel="1" x14ac:dyDescent="0.3">
      <c r="A272" s="34" t="s">
        <v>342</v>
      </c>
      <c r="B272" s="135" t="s">
        <v>183</v>
      </c>
      <c r="C272" s="135"/>
      <c r="D272" s="135"/>
      <c r="E272" s="34" t="s">
        <v>44</v>
      </c>
      <c r="F272" s="38">
        <v>3</v>
      </c>
      <c r="G272" s="36"/>
      <c r="H272" s="36"/>
      <c r="I272" s="32">
        <f t="shared" si="35"/>
        <v>0</v>
      </c>
      <c r="J272" s="32">
        <f t="shared" si="36"/>
        <v>0</v>
      </c>
      <c r="K272" s="32">
        <f t="shared" si="37"/>
        <v>0</v>
      </c>
      <c r="L272" s="32">
        <f t="shared" si="38"/>
        <v>0</v>
      </c>
    </row>
    <row r="273" spans="1:12" customFormat="1" ht="44.25" customHeight="1" outlineLevel="1" x14ac:dyDescent="0.3">
      <c r="A273" s="34" t="s">
        <v>344</v>
      </c>
      <c r="B273" s="135" t="s">
        <v>358</v>
      </c>
      <c r="C273" s="135"/>
      <c r="D273" s="135"/>
      <c r="E273" s="34" t="s">
        <v>44</v>
      </c>
      <c r="F273" s="38">
        <v>2</v>
      </c>
      <c r="G273" s="36"/>
      <c r="H273" s="36"/>
      <c r="I273" s="32">
        <f t="shared" si="35"/>
        <v>0</v>
      </c>
      <c r="J273" s="32">
        <f t="shared" si="36"/>
        <v>0</v>
      </c>
      <c r="K273" s="32">
        <f t="shared" si="37"/>
        <v>0</v>
      </c>
      <c r="L273" s="32">
        <f t="shared" si="38"/>
        <v>0</v>
      </c>
    </row>
    <row r="274" spans="1:12" customFormat="1" ht="44.25" customHeight="1" outlineLevel="1" x14ac:dyDescent="0.3">
      <c r="A274" s="34" t="s">
        <v>346</v>
      </c>
      <c r="B274" s="135" t="s">
        <v>359</v>
      </c>
      <c r="C274" s="135"/>
      <c r="D274" s="135"/>
      <c r="E274" s="34" t="s">
        <v>44</v>
      </c>
      <c r="F274" s="38">
        <v>3</v>
      </c>
      <c r="G274" s="36"/>
      <c r="H274" s="36"/>
      <c r="I274" s="32">
        <f t="shared" si="35"/>
        <v>0</v>
      </c>
      <c r="J274" s="32">
        <f t="shared" si="36"/>
        <v>0</v>
      </c>
      <c r="K274" s="32">
        <f t="shared" si="37"/>
        <v>0</v>
      </c>
      <c r="L274" s="32">
        <f t="shared" si="38"/>
        <v>0</v>
      </c>
    </row>
    <row r="275" spans="1:12" customFormat="1" ht="44.25" customHeight="1" outlineLevel="1" x14ac:dyDescent="0.3">
      <c r="A275" s="34" t="s">
        <v>348</v>
      </c>
      <c r="B275" s="135" t="s">
        <v>197</v>
      </c>
      <c r="C275" s="135"/>
      <c r="D275" s="135"/>
      <c r="E275" s="34"/>
      <c r="F275" s="38">
        <v>3</v>
      </c>
      <c r="G275" s="36"/>
      <c r="H275" s="36"/>
      <c r="I275" s="32">
        <f t="shared" si="35"/>
        <v>0</v>
      </c>
      <c r="J275" s="32">
        <f t="shared" si="36"/>
        <v>0</v>
      </c>
      <c r="K275" s="32">
        <f t="shared" si="37"/>
        <v>0</v>
      </c>
      <c r="L275" s="32">
        <f t="shared" si="38"/>
        <v>0</v>
      </c>
    </row>
    <row r="276" spans="1:12" customFormat="1" ht="44.25" customHeight="1" outlineLevel="1" x14ac:dyDescent="0.3">
      <c r="A276" s="34" t="s">
        <v>350</v>
      </c>
      <c r="B276" s="135" t="s">
        <v>369</v>
      </c>
      <c r="C276" s="135"/>
      <c r="D276" s="135"/>
      <c r="E276" s="34" t="s">
        <v>268</v>
      </c>
      <c r="F276" s="38">
        <v>2</v>
      </c>
      <c r="G276" s="36"/>
      <c r="H276" s="36"/>
      <c r="I276" s="32">
        <f t="shared" si="35"/>
        <v>0</v>
      </c>
      <c r="J276" s="32">
        <f t="shared" si="36"/>
        <v>0</v>
      </c>
      <c r="K276" s="32">
        <f t="shared" si="37"/>
        <v>0</v>
      </c>
      <c r="L276" s="32">
        <f t="shared" si="38"/>
        <v>0</v>
      </c>
    </row>
    <row r="277" spans="1:12" customFormat="1" ht="44.25" customHeight="1" outlineLevel="1" x14ac:dyDescent="0.3">
      <c r="A277" s="34" t="s">
        <v>352</v>
      </c>
      <c r="B277" s="135" t="s">
        <v>713</v>
      </c>
      <c r="C277" s="135"/>
      <c r="D277" s="135"/>
      <c r="E277" s="34" t="s">
        <v>100</v>
      </c>
      <c r="F277" s="38">
        <v>200</v>
      </c>
      <c r="G277" s="36"/>
      <c r="H277" s="36"/>
      <c r="I277" s="32">
        <f t="shared" si="35"/>
        <v>0</v>
      </c>
      <c r="J277" s="32">
        <f t="shared" si="36"/>
        <v>0</v>
      </c>
      <c r="K277" s="32">
        <f t="shared" si="37"/>
        <v>0</v>
      </c>
      <c r="L277" s="32">
        <f t="shared" si="38"/>
        <v>0</v>
      </c>
    </row>
    <row r="278" spans="1:12" customFormat="1" ht="44.25" customHeight="1" outlineLevel="1" x14ac:dyDescent="0.3">
      <c r="A278" s="34" t="s">
        <v>354</v>
      </c>
      <c r="B278" s="135" t="s">
        <v>370</v>
      </c>
      <c r="C278" s="135"/>
      <c r="D278" s="135"/>
      <c r="E278" s="34" t="s">
        <v>44</v>
      </c>
      <c r="F278" s="38">
        <v>210</v>
      </c>
      <c r="G278" s="36"/>
      <c r="H278" s="36"/>
      <c r="I278" s="32">
        <f t="shared" si="35"/>
        <v>0</v>
      </c>
      <c r="J278" s="32">
        <f t="shared" si="36"/>
        <v>0</v>
      </c>
      <c r="K278" s="32">
        <f t="shared" si="37"/>
        <v>0</v>
      </c>
      <c r="L278" s="32">
        <f t="shared" si="38"/>
        <v>0</v>
      </c>
    </row>
    <row r="279" spans="1:12" customFormat="1" ht="44.25" customHeight="1" outlineLevel="1" x14ac:dyDescent="0.3">
      <c r="A279" s="34" t="s">
        <v>552</v>
      </c>
      <c r="B279" s="135" t="s">
        <v>712</v>
      </c>
      <c r="C279" s="135"/>
      <c r="D279" s="135"/>
      <c r="E279" s="34" t="s">
        <v>44</v>
      </c>
      <c r="F279" s="38">
        <v>60</v>
      </c>
      <c r="G279" s="36"/>
      <c r="H279" s="36"/>
      <c r="I279" s="32">
        <f t="shared" si="35"/>
        <v>0</v>
      </c>
      <c r="J279" s="32">
        <f t="shared" si="36"/>
        <v>0</v>
      </c>
      <c r="K279" s="32">
        <f t="shared" si="37"/>
        <v>0</v>
      </c>
      <c r="L279" s="32">
        <f t="shared" si="38"/>
        <v>0</v>
      </c>
    </row>
    <row r="280" spans="1:12" customFormat="1" ht="44.25" customHeight="1" outlineLevel="1" x14ac:dyDescent="0.3">
      <c r="A280" s="34" t="s">
        <v>553</v>
      </c>
      <c r="B280" s="135" t="s">
        <v>711</v>
      </c>
      <c r="C280" s="135"/>
      <c r="D280" s="135"/>
      <c r="E280" s="34" t="s">
        <v>44</v>
      </c>
      <c r="F280" s="38">
        <v>150</v>
      </c>
      <c r="G280" s="36"/>
      <c r="H280" s="36"/>
      <c r="I280" s="32">
        <f t="shared" si="35"/>
        <v>0</v>
      </c>
      <c r="J280" s="32">
        <f t="shared" si="36"/>
        <v>0</v>
      </c>
      <c r="K280" s="32">
        <f t="shared" si="37"/>
        <v>0</v>
      </c>
      <c r="L280" s="32">
        <f t="shared" si="38"/>
        <v>0</v>
      </c>
    </row>
    <row r="281" spans="1:12" customFormat="1" ht="14.4" outlineLevel="1" x14ac:dyDescent="0.3">
      <c r="A281" s="147" t="s">
        <v>373</v>
      </c>
      <c r="B281" s="147"/>
      <c r="C281" s="147"/>
      <c r="D281" s="147"/>
      <c r="E281" s="147"/>
      <c r="F281" s="147"/>
      <c r="G281" s="33"/>
      <c r="H281" s="33"/>
      <c r="I281" s="45"/>
      <c r="J281" s="45"/>
      <c r="K281" s="45"/>
      <c r="L281" s="45"/>
    </row>
    <row r="282" spans="1:12" customFormat="1" ht="44.25" customHeight="1" outlineLevel="1" x14ac:dyDescent="0.3">
      <c r="A282" s="34" t="s">
        <v>554</v>
      </c>
      <c r="B282" s="135" t="s">
        <v>375</v>
      </c>
      <c r="C282" s="135"/>
      <c r="D282" s="135"/>
      <c r="E282" s="34" t="s">
        <v>10</v>
      </c>
      <c r="F282" s="35">
        <v>1.7729999999999999</v>
      </c>
      <c r="G282" s="36"/>
      <c r="H282" s="36"/>
      <c r="I282" s="32">
        <f t="shared" ref="I282:I313" si="39">G282+H282</f>
        <v>0</v>
      </c>
      <c r="J282" s="32">
        <f t="shared" ref="J282:J313" si="40">F282*G282</f>
        <v>0</v>
      </c>
      <c r="K282" s="32">
        <f t="shared" ref="K282:K313" si="41">F282*H282</f>
        <v>0</v>
      </c>
      <c r="L282" s="32">
        <f t="shared" ref="L282:L313" si="42">J282+K282</f>
        <v>0</v>
      </c>
    </row>
    <row r="283" spans="1:12" customFormat="1" ht="44.25" customHeight="1" outlineLevel="1" x14ac:dyDescent="0.3">
      <c r="A283" s="34" t="s">
        <v>555</v>
      </c>
      <c r="B283" s="135" t="s">
        <v>349</v>
      </c>
      <c r="C283" s="135"/>
      <c r="D283" s="135"/>
      <c r="E283" s="34" t="s">
        <v>10</v>
      </c>
      <c r="F283" s="35">
        <v>1.7729999999999999</v>
      </c>
      <c r="G283" s="36"/>
      <c r="H283" s="36"/>
      <c r="I283" s="32">
        <f t="shared" si="39"/>
        <v>0</v>
      </c>
      <c r="J283" s="32">
        <f t="shared" si="40"/>
        <v>0</v>
      </c>
      <c r="K283" s="32">
        <f t="shared" si="41"/>
        <v>0</v>
      </c>
      <c r="L283" s="32">
        <f t="shared" si="42"/>
        <v>0</v>
      </c>
    </row>
    <row r="284" spans="1:12" customFormat="1" ht="44.25" customHeight="1" outlineLevel="1" x14ac:dyDescent="0.3">
      <c r="A284" s="34" t="s">
        <v>556</v>
      </c>
      <c r="B284" s="135" t="s">
        <v>351</v>
      </c>
      <c r="C284" s="135"/>
      <c r="D284" s="135"/>
      <c r="E284" s="34" t="s">
        <v>5</v>
      </c>
      <c r="F284" s="42">
        <v>8.7763500000000008</v>
      </c>
      <c r="G284" s="36"/>
      <c r="H284" s="36"/>
      <c r="I284" s="32">
        <f t="shared" si="39"/>
        <v>0</v>
      </c>
      <c r="J284" s="32">
        <f t="shared" si="40"/>
        <v>0</v>
      </c>
      <c r="K284" s="32">
        <f t="shared" si="41"/>
        <v>0</v>
      </c>
      <c r="L284" s="32">
        <f t="shared" si="42"/>
        <v>0</v>
      </c>
    </row>
    <row r="285" spans="1:12" customFormat="1" ht="44.25" customHeight="1" outlineLevel="1" x14ac:dyDescent="0.3">
      <c r="A285" s="34" t="s">
        <v>557</v>
      </c>
      <c r="B285" s="135" t="s">
        <v>353</v>
      </c>
      <c r="C285" s="135"/>
      <c r="D285" s="135"/>
      <c r="E285" s="34" t="s">
        <v>10</v>
      </c>
      <c r="F285" s="35">
        <v>1.7729999999999999</v>
      </c>
      <c r="G285" s="36"/>
      <c r="H285" s="36"/>
      <c r="I285" s="32">
        <f t="shared" si="39"/>
        <v>0</v>
      </c>
      <c r="J285" s="32">
        <f t="shared" si="40"/>
        <v>0</v>
      </c>
      <c r="K285" s="32">
        <f t="shared" si="41"/>
        <v>0</v>
      </c>
      <c r="L285" s="32">
        <f t="shared" si="42"/>
        <v>0</v>
      </c>
    </row>
    <row r="286" spans="1:12" customFormat="1" ht="44.25" customHeight="1" outlineLevel="1" x14ac:dyDescent="0.3">
      <c r="A286" s="34" t="s">
        <v>558</v>
      </c>
      <c r="B286" s="135" t="s">
        <v>380</v>
      </c>
      <c r="C286" s="135"/>
      <c r="D286" s="135"/>
      <c r="E286" s="34" t="s">
        <v>10</v>
      </c>
      <c r="F286" s="35">
        <v>1.7729999999999999</v>
      </c>
      <c r="G286" s="36"/>
      <c r="H286" s="36"/>
      <c r="I286" s="32">
        <f t="shared" si="39"/>
        <v>0</v>
      </c>
      <c r="J286" s="32">
        <f t="shared" si="40"/>
        <v>0</v>
      </c>
      <c r="K286" s="32">
        <f t="shared" si="41"/>
        <v>0</v>
      </c>
      <c r="L286" s="32">
        <f t="shared" si="42"/>
        <v>0</v>
      </c>
    </row>
    <row r="287" spans="1:12" customFormat="1" ht="44.25" customHeight="1" outlineLevel="1" x14ac:dyDescent="0.3">
      <c r="A287" s="34" t="s">
        <v>559</v>
      </c>
      <c r="B287" s="135" t="s">
        <v>382</v>
      </c>
      <c r="C287" s="135"/>
      <c r="D287" s="135"/>
      <c r="E287" s="34" t="s">
        <v>107</v>
      </c>
      <c r="F287" s="38">
        <v>8670</v>
      </c>
      <c r="G287" s="36"/>
      <c r="H287" s="36"/>
      <c r="I287" s="32">
        <f t="shared" si="39"/>
        <v>0</v>
      </c>
      <c r="J287" s="32">
        <f t="shared" si="40"/>
        <v>0</v>
      </c>
      <c r="K287" s="32">
        <f t="shared" si="41"/>
        <v>0</v>
      </c>
      <c r="L287" s="32">
        <f t="shared" si="42"/>
        <v>0</v>
      </c>
    </row>
    <row r="288" spans="1:12" customFormat="1" ht="44.25" customHeight="1" outlineLevel="1" x14ac:dyDescent="0.3">
      <c r="A288" s="34" t="s">
        <v>560</v>
      </c>
      <c r="B288" s="135" t="s">
        <v>384</v>
      </c>
      <c r="C288" s="135"/>
      <c r="D288" s="135"/>
      <c r="E288" s="34" t="s">
        <v>10</v>
      </c>
      <c r="F288" s="35">
        <v>1.7729999999999999</v>
      </c>
      <c r="G288" s="36"/>
      <c r="H288" s="36"/>
      <c r="I288" s="32">
        <f t="shared" si="39"/>
        <v>0</v>
      </c>
      <c r="J288" s="32">
        <f t="shared" si="40"/>
        <v>0</v>
      </c>
      <c r="K288" s="32">
        <f t="shared" si="41"/>
        <v>0</v>
      </c>
      <c r="L288" s="32">
        <f t="shared" si="42"/>
        <v>0</v>
      </c>
    </row>
    <row r="289" spans="1:12" customFormat="1" ht="44.25" customHeight="1" outlineLevel="1" x14ac:dyDescent="0.3">
      <c r="A289" s="34" t="s">
        <v>561</v>
      </c>
      <c r="B289" s="135" t="s">
        <v>177</v>
      </c>
      <c r="C289" s="135"/>
      <c r="D289" s="135"/>
      <c r="E289" s="34" t="s">
        <v>44</v>
      </c>
      <c r="F289" s="38">
        <v>6</v>
      </c>
      <c r="G289" s="36"/>
      <c r="H289" s="36"/>
      <c r="I289" s="32">
        <f t="shared" si="39"/>
        <v>0</v>
      </c>
      <c r="J289" s="32">
        <f t="shared" si="40"/>
        <v>0</v>
      </c>
      <c r="K289" s="32">
        <f t="shared" si="41"/>
        <v>0</v>
      </c>
      <c r="L289" s="32">
        <f t="shared" si="42"/>
        <v>0</v>
      </c>
    </row>
    <row r="290" spans="1:12" customFormat="1" ht="44.25" customHeight="1" outlineLevel="1" x14ac:dyDescent="0.3">
      <c r="A290" s="34" t="s">
        <v>562</v>
      </c>
      <c r="B290" s="135" t="s">
        <v>179</v>
      </c>
      <c r="C290" s="135"/>
      <c r="D290" s="135"/>
      <c r="E290" s="34" t="s">
        <v>44</v>
      </c>
      <c r="F290" s="38">
        <v>76</v>
      </c>
      <c r="G290" s="36"/>
      <c r="H290" s="36"/>
      <c r="I290" s="32">
        <f t="shared" si="39"/>
        <v>0</v>
      </c>
      <c r="J290" s="32">
        <f t="shared" si="40"/>
        <v>0</v>
      </c>
      <c r="K290" s="32">
        <f t="shared" si="41"/>
        <v>0</v>
      </c>
      <c r="L290" s="32">
        <f t="shared" si="42"/>
        <v>0</v>
      </c>
    </row>
    <row r="291" spans="1:12" customFormat="1" ht="44.25" customHeight="1" outlineLevel="1" x14ac:dyDescent="0.3">
      <c r="A291" s="34" t="s">
        <v>563</v>
      </c>
      <c r="B291" s="135" t="s">
        <v>181</v>
      </c>
      <c r="C291" s="135"/>
      <c r="D291" s="135"/>
      <c r="E291" s="34" t="s">
        <v>107</v>
      </c>
      <c r="F291" s="40">
        <v>27.93</v>
      </c>
      <c r="G291" s="36"/>
      <c r="H291" s="36"/>
      <c r="I291" s="32">
        <f t="shared" si="39"/>
        <v>0</v>
      </c>
      <c r="J291" s="32">
        <f t="shared" si="40"/>
        <v>0</v>
      </c>
      <c r="K291" s="32">
        <f t="shared" si="41"/>
        <v>0</v>
      </c>
      <c r="L291" s="32">
        <f t="shared" si="42"/>
        <v>0</v>
      </c>
    </row>
    <row r="292" spans="1:12" customFormat="1" ht="44.25" customHeight="1" outlineLevel="1" x14ac:dyDescent="0.3">
      <c r="A292" s="34" t="s">
        <v>564</v>
      </c>
      <c r="B292" s="135" t="s">
        <v>183</v>
      </c>
      <c r="C292" s="135"/>
      <c r="D292" s="135"/>
      <c r="E292" s="34" t="s">
        <v>44</v>
      </c>
      <c r="F292" s="38">
        <v>28</v>
      </c>
      <c r="G292" s="36"/>
      <c r="H292" s="36"/>
      <c r="I292" s="32">
        <f t="shared" si="39"/>
        <v>0</v>
      </c>
      <c r="J292" s="32">
        <f t="shared" si="40"/>
        <v>0</v>
      </c>
      <c r="K292" s="32">
        <f t="shared" si="41"/>
        <v>0</v>
      </c>
      <c r="L292" s="32">
        <f t="shared" si="42"/>
        <v>0</v>
      </c>
    </row>
    <row r="293" spans="1:12" customFormat="1" ht="44.25" customHeight="1" outlineLevel="1" x14ac:dyDescent="0.3">
      <c r="A293" s="34" t="s">
        <v>565</v>
      </c>
      <c r="B293" s="135" t="s">
        <v>358</v>
      </c>
      <c r="C293" s="135"/>
      <c r="D293" s="135"/>
      <c r="E293" s="34" t="s">
        <v>44</v>
      </c>
      <c r="F293" s="38">
        <v>21</v>
      </c>
      <c r="G293" s="36"/>
      <c r="H293" s="36"/>
      <c r="I293" s="32">
        <f t="shared" si="39"/>
        <v>0</v>
      </c>
      <c r="J293" s="32">
        <f t="shared" si="40"/>
        <v>0</v>
      </c>
      <c r="K293" s="32">
        <f t="shared" si="41"/>
        <v>0</v>
      </c>
      <c r="L293" s="32">
        <f t="shared" si="42"/>
        <v>0</v>
      </c>
    </row>
    <row r="294" spans="1:12" customFormat="1" ht="44.25" customHeight="1" outlineLevel="1" x14ac:dyDescent="0.3">
      <c r="A294" s="34" t="s">
        <v>566</v>
      </c>
      <c r="B294" s="135" t="s">
        <v>364</v>
      </c>
      <c r="C294" s="135"/>
      <c r="D294" s="135"/>
      <c r="E294" s="34" t="s">
        <v>44</v>
      </c>
      <c r="F294" s="38">
        <v>33</v>
      </c>
      <c r="G294" s="36"/>
      <c r="H294" s="36"/>
      <c r="I294" s="32">
        <f t="shared" si="39"/>
        <v>0</v>
      </c>
      <c r="J294" s="32">
        <f t="shared" si="40"/>
        <v>0</v>
      </c>
      <c r="K294" s="32">
        <f t="shared" si="41"/>
        <v>0</v>
      </c>
      <c r="L294" s="32">
        <f t="shared" si="42"/>
        <v>0</v>
      </c>
    </row>
    <row r="295" spans="1:12" customFormat="1" ht="44.25" customHeight="1" outlineLevel="1" x14ac:dyDescent="0.3">
      <c r="A295" s="34" t="s">
        <v>567</v>
      </c>
      <c r="B295" s="135" t="s">
        <v>197</v>
      </c>
      <c r="C295" s="135"/>
      <c r="D295" s="135"/>
      <c r="E295" s="34" t="s">
        <v>44</v>
      </c>
      <c r="F295" s="38">
        <v>36</v>
      </c>
      <c r="G295" s="36"/>
      <c r="H295" s="36"/>
      <c r="I295" s="32">
        <f t="shared" si="39"/>
        <v>0</v>
      </c>
      <c r="J295" s="32">
        <f t="shared" si="40"/>
        <v>0</v>
      </c>
      <c r="K295" s="32">
        <f t="shared" si="41"/>
        <v>0</v>
      </c>
      <c r="L295" s="32">
        <f t="shared" si="42"/>
        <v>0</v>
      </c>
    </row>
    <row r="296" spans="1:12" customFormat="1" ht="44.25" customHeight="1" outlineLevel="1" x14ac:dyDescent="0.3">
      <c r="A296" s="34" t="s">
        <v>568</v>
      </c>
      <c r="B296" s="135" t="s">
        <v>386</v>
      </c>
      <c r="C296" s="135"/>
      <c r="D296" s="135"/>
      <c r="E296" s="34" t="s">
        <v>5</v>
      </c>
      <c r="F296" s="35">
        <v>2.0110000000000001</v>
      </c>
      <c r="G296" s="36"/>
      <c r="H296" s="36"/>
      <c r="I296" s="32">
        <f t="shared" si="39"/>
        <v>0</v>
      </c>
      <c r="J296" s="32">
        <f t="shared" si="40"/>
        <v>0</v>
      </c>
      <c r="K296" s="32">
        <f t="shared" si="41"/>
        <v>0</v>
      </c>
      <c r="L296" s="32">
        <f t="shared" si="42"/>
        <v>0</v>
      </c>
    </row>
    <row r="297" spans="1:12" customFormat="1" ht="44.25" customHeight="1" outlineLevel="1" x14ac:dyDescent="0.3">
      <c r="A297" s="34" t="s">
        <v>569</v>
      </c>
      <c r="B297" s="135" t="s">
        <v>388</v>
      </c>
      <c r="C297" s="135"/>
      <c r="D297" s="135"/>
      <c r="E297" s="34" t="s">
        <v>5</v>
      </c>
      <c r="F297" s="35">
        <v>2.0110000000000001</v>
      </c>
      <c r="G297" s="36"/>
      <c r="H297" s="36"/>
      <c r="I297" s="32">
        <f t="shared" si="39"/>
        <v>0</v>
      </c>
      <c r="J297" s="32">
        <f t="shared" si="40"/>
        <v>0</v>
      </c>
      <c r="K297" s="32">
        <f t="shared" si="41"/>
        <v>0</v>
      </c>
      <c r="L297" s="32">
        <f t="shared" si="42"/>
        <v>0</v>
      </c>
    </row>
    <row r="298" spans="1:12" customFormat="1" ht="44.25" customHeight="1" outlineLevel="1" x14ac:dyDescent="0.3">
      <c r="A298" s="34" t="s">
        <v>570</v>
      </c>
      <c r="B298" s="135" t="s">
        <v>135</v>
      </c>
      <c r="C298" s="135"/>
      <c r="D298" s="135"/>
      <c r="E298" s="34" t="s">
        <v>10</v>
      </c>
      <c r="F298" s="42">
        <v>0.93576000000000004</v>
      </c>
      <c r="G298" s="36"/>
      <c r="H298" s="36"/>
      <c r="I298" s="32">
        <f t="shared" si="39"/>
        <v>0</v>
      </c>
      <c r="J298" s="32">
        <f t="shared" si="40"/>
        <v>0</v>
      </c>
      <c r="K298" s="32">
        <f t="shared" si="41"/>
        <v>0</v>
      </c>
      <c r="L298" s="32">
        <f t="shared" si="42"/>
        <v>0</v>
      </c>
    </row>
    <row r="299" spans="1:12" customFormat="1" ht="44.25" customHeight="1" outlineLevel="1" x14ac:dyDescent="0.3">
      <c r="A299" s="34" t="s">
        <v>571</v>
      </c>
      <c r="B299" s="135" t="s">
        <v>137</v>
      </c>
      <c r="C299" s="135"/>
      <c r="D299" s="135"/>
      <c r="E299" s="34" t="s">
        <v>5</v>
      </c>
      <c r="F299" s="42">
        <v>2.3019999999999999E-2</v>
      </c>
      <c r="G299" s="36"/>
      <c r="H299" s="36"/>
      <c r="I299" s="32">
        <f t="shared" si="39"/>
        <v>0</v>
      </c>
      <c r="J299" s="32">
        <f t="shared" si="40"/>
        <v>0</v>
      </c>
      <c r="K299" s="32">
        <f t="shared" si="41"/>
        <v>0</v>
      </c>
      <c r="L299" s="32">
        <f t="shared" si="42"/>
        <v>0</v>
      </c>
    </row>
    <row r="300" spans="1:12" customFormat="1" ht="44.25" customHeight="1" outlineLevel="1" x14ac:dyDescent="0.3">
      <c r="A300" s="34" t="s">
        <v>572</v>
      </c>
      <c r="B300" s="135" t="s">
        <v>273</v>
      </c>
      <c r="C300" s="135"/>
      <c r="D300" s="135"/>
      <c r="E300" s="34" t="s">
        <v>10</v>
      </c>
      <c r="F300" s="35">
        <v>1.1140000000000001</v>
      </c>
      <c r="G300" s="36"/>
      <c r="H300" s="36"/>
      <c r="I300" s="32">
        <f t="shared" si="39"/>
        <v>0</v>
      </c>
      <c r="J300" s="32">
        <f t="shared" si="40"/>
        <v>0</v>
      </c>
      <c r="K300" s="32">
        <f t="shared" si="41"/>
        <v>0</v>
      </c>
      <c r="L300" s="32">
        <f t="shared" si="42"/>
        <v>0</v>
      </c>
    </row>
    <row r="301" spans="1:12" customFormat="1" ht="44.25" customHeight="1" outlineLevel="1" x14ac:dyDescent="0.3">
      <c r="A301" s="34" t="s">
        <v>573</v>
      </c>
      <c r="B301" s="135" t="s">
        <v>104</v>
      </c>
      <c r="C301" s="135"/>
      <c r="D301" s="135"/>
      <c r="E301" s="34" t="s">
        <v>69</v>
      </c>
      <c r="F301" s="35">
        <v>114.742</v>
      </c>
      <c r="G301" s="36"/>
      <c r="H301" s="36"/>
      <c r="I301" s="32">
        <f t="shared" si="39"/>
        <v>0</v>
      </c>
      <c r="J301" s="32">
        <f t="shared" si="40"/>
        <v>0</v>
      </c>
      <c r="K301" s="32">
        <f t="shared" si="41"/>
        <v>0</v>
      </c>
      <c r="L301" s="32">
        <f t="shared" si="42"/>
        <v>0</v>
      </c>
    </row>
    <row r="302" spans="1:12" customFormat="1" ht="44.25" customHeight="1" outlineLevel="1" x14ac:dyDescent="0.3">
      <c r="A302" s="34" t="s">
        <v>574</v>
      </c>
      <c r="B302" s="135" t="s">
        <v>277</v>
      </c>
      <c r="C302" s="135"/>
      <c r="D302" s="135"/>
      <c r="E302" s="34" t="s">
        <v>10</v>
      </c>
      <c r="F302" s="35">
        <v>1.1140000000000001</v>
      </c>
      <c r="G302" s="36"/>
      <c r="H302" s="36"/>
      <c r="I302" s="32">
        <f t="shared" si="39"/>
        <v>0</v>
      </c>
      <c r="J302" s="32">
        <f t="shared" si="40"/>
        <v>0</v>
      </c>
      <c r="K302" s="32">
        <f t="shared" si="41"/>
        <v>0</v>
      </c>
      <c r="L302" s="32">
        <f t="shared" si="42"/>
        <v>0</v>
      </c>
    </row>
    <row r="303" spans="1:12" customFormat="1" ht="44.25" customHeight="1" outlineLevel="1" x14ac:dyDescent="0.3">
      <c r="A303" s="34" t="s">
        <v>575</v>
      </c>
      <c r="B303" s="135" t="s">
        <v>106</v>
      </c>
      <c r="C303" s="135"/>
      <c r="D303" s="135"/>
      <c r="E303" s="34" t="s">
        <v>107</v>
      </c>
      <c r="F303" s="35">
        <v>35.648000000000003</v>
      </c>
      <c r="G303" s="36"/>
      <c r="H303" s="36"/>
      <c r="I303" s="32">
        <f t="shared" si="39"/>
        <v>0</v>
      </c>
      <c r="J303" s="32">
        <f t="shared" si="40"/>
        <v>0</v>
      </c>
      <c r="K303" s="32">
        <f t="shared" si="41"/>
        <v>0</v>
      </c>
      <c r="L303" s="32">
        <f t="shared" si="42"/>
        <v>0</v>
      </c>
    </row>
    <row r="304" spans="1:12" customFormat="1" ht="44.25" customHeight="1" outlineLevel="1" x14ac:dyDescent="0.3">
      <c r="A304" s="34" t="s">
        <v>576</v>
      </c>
      <c r="B304" s="135" t="s">
        <v>109</v>
      </c>
      <c r="C304" s="135"/>
      <c r="D304" s="135"/>
      <c r="E304" s="34" t="s">
        <v>69</v>
      </c>
      <c r="F304" s="39">
        <v>111.4</v>
      </c>
      <c r="G304" s="36"/>
      <c r="H304" s="36"/>
      <c r="I304" s="32">
        <f t="shared" si="39"/>
        <v>0</v>
      </c>
      <c r="J304" s="32">
        <f t="shared" si="40"/>
        <v>0</v>
      </c>
      <c r="K304" s="32">
        <f t="shared" si="41"/>
        <v>0</v>
      </c>
      <c r="L304" s="32">
        <f t="shared" si="42"/>
        <v>0</v>
      </c>
    </row>
    <row r="305" spans="1:12" customFormat="1" ht="44.25" customHeight="1" outlineLevel="1" x14ac:dyDescent="0.3">
      <c r="A305" s="34" t="s">
        <v>577</v>
      </c>
      <c r="B305" s="135" t="s">
        <v>117</v>
      </c>
      <c r="C305" s="135"/>
      <c r="D305" s="135"/>
      <c r="E305" s="34" t="s">
        <v>69</v>
      </c>
      <c r="F305" s="40">
        <v>122.54</v>
      </c>
      <c r="G305" s="36"/>
      <c r="H305" s="36"/>
      <c r="I305" s="32">
        <f t="shared" si="39"/>
        <v>0</v>
      </c>
      <c r="J305" s="32">
        <f t="shared" si="40"/>
        <v>0</v>
      </c>
      <c r="K305" s="32">
        <f t="shared" si="41"/>
        <v>0</v>
      </c>
      <c r="L305" s="32">
        <f t="shared" si="42"/>
        <v>0</v>
      </c>
    </row>
    <row r="306" spans="1:12" customFormat="1" ht="44.25" customHeight="1" outlineLevel="1" x14ac:dyDescent="0.3">
      <c r="A306" s="34" t="s">
        <v>578</v>
      </c>
      <c r="B306" s="135" t="s">
        <v>119</v>
      </c>
      <c r="C306" s="135"/>
      <c r="D306" s="135"/>
      <c r="E306" s="34" t="s">
        <v>107</v>
      </c>
      <c r="F306" s="40">
        <v>211.66</v>
      </c>
      <c r="G306" s="36"/>
      <c r="H306" s="36"/>
      <c r="I306" s="32">
        <f t="shared" si="39"/>
        <v>0</v>
      </c>
      <c r="J306" s="32">
        <f t="shared" si="40"/>
        <v>0</v>
      </c>
      <c r="K306" s="32">
        <f t="shared" si="41"/>
        <v>0</v>
      </c>
      <c r="L306" s="32">
        <f t="shared" si="42"/>
        <v>0</v>
      </c>
    </row>
    <row r="307" spans="1:12" customFormat="1" ht="44.25" customHeight="1" outlineLevel="1" x14ac:dyDescent="0.3">
      <c r="A307" s="34" t="s">
        <v>579</v>
      </c>
      <c r="B307" s="135" t="s">
        <v>288</v>
      </c>
      <c r="C307" s="135"/>
      <c r="D307" s="135"/>
      <c r="E307" s="34" t="s">
        <v>10</v>
      </c>
      <c r="F307" s="35">
        <v>1.1140000000000001</v>
      </c>
      <c r="G307" s="36"/>
      <c r="H307" s="36"/>
      <c r="I307" s="32">
        <f t="shared" si="39"/>
        <v>0</v>
      </c>
      <c r="J307" s="32">
        <f t="shared" si="40"/>
        <v>0</v>
      </c>
      <c r="K307" s="32">
        <f t="shared" si="41"/>
        <v>0</v>
      </c>
      <c r="L307" s="32">
        <f t="shared" si="42"/>
        <v>0</v>
      </c>
    </row>
    <row r="308" spans="1:12" customFormat="1" ht="44.25" customHeight="1" outlineLevel="1" x14ac:dyDescent="0.3">
      <c r="A308" s="34" t="s">
        <v>580</v>
      </c>
      <c r="B308" s="135" t="s">
        <v>115</v>
      </c>
      <c r="C308" s="135"/>
      <c r="D308" s="135"/>
      <c r="E308" s="34" t="s">
        <v>107</v>
      </c>
      <c r="F308" s="35">
        <v>14.481999999999999</v>
      </c>
      <c r="G308" s="36"/>
      <c r="H308" s="36"/>
      <c r="I308" s="32">
        <f t="shared" si="39"/>
        <v>0</v>
      </c>
      <c r="J308" s="32">
        <f t="shared" si="40"/>
        <v>0</v>
      </c>
      <c r="K308" s="32">
        <f t="shared" si="41"/>
        <v>0</v>
      </c>
      <c r="L308" s="32">
        <f t="shared" si="42"/>
        <v>0</v>
      </c>
    </row>
    <row r="309" spans="1:12" customFormat="1" ht="44.25" customHeight="1" outlineLevel="1" x14ac:dyDescent="0.3">
      <c r="A309" s="34" t="s">
        <v>581</v>
      </c>
      <c r="B309" s="135" t="s">
        <v>277</v>
      </c>
      <c r="C309" s="135"/>
      <c r="D309" s="135"/>
      <c r="E309" s="34" t="s">
        <v>10</v>
      </c>
      <c r="F309" s="35">
        <v>1.1140000000000001</v>
      </c>
      <c r="G309" s="36"/>
      <c r="H309" s="36"/>
      <c r="I309" s="32">
        <f t="shared" si="39"/>
        <v>0</v>
      </c>
      <c r="J309" s="32">
        <f t="shared" si="40"/>
        <v>0</v>
      </c>
      <c r="K309" s="32">
        <f t="shared" si="41"/>
        <v>0</v>
      </c>
      <c r="L309" s="32">
        <f t="shared" si="42"/>
        <v>0</v>
      </c>
    </row>
    <row r="310" spans="1:12" customFormat="1" ht="44.25" customHeight="1" outlineLevel="1" x14ac:dyDescent="0.3">
      <c r="A310" s="34" t="s">
        <v>582</v>
      </c>
      <c r="B310" s="135" t="s">
        <v>127</v>
      </c>
      <c r="C310" s="135"/>
      <c r="D310" s="135"/>
      <c r="E310" s="34" t="s">
        <v>107</v>
      </c>
      <c r="F310" s="40">
        <v>133.68</v>
      </c>
      <c r="G310" s="36"/>
      <c r="H310" s="36"/>
      <c r="I310" s="32">
        <f t="shared" si="39"/>
        <v>0</v>
      </c>
      <c r="J310" s="32">
        <f t="shared" si="40"/>
        <v>0</v>
      </c>
      <c r="K310" s="32">
        <f t="shared" si="41"/>
        <v>0</v>
      </c>
      <c r="L310" s="32">
        <f t="shared" si="42"/>
        <v>0</v>
      </c>
    </row>
    <row r="311" spans="1:12" customFormat="1" ht="44.25" customHeight="1" outlineLevel="1" x14ac:dyDescent="0.3">
      <c r="A311" s="34" t="s">
        <v>583</v>
      </c>
      <c r="B311" s="135" t="s">
        <v>129</v>
      </c>
      <c r="C311" s="135"/>
      <c r="D311" s="135"/>
      <c r="E311" s="34" t="s">
        <v>107</v>
      </c>
      <c r="F311" s="40">
        <v>133.68</v>
      </c>
      <c r="G311" s="36"/>
      <c r="H311" s="36"/>
      <c r="I311" s="32">
        <f t="shared" si="39"/>
        <v>0</v>
      </c>
      <c r="J311" s="32">
        <f t="shared" si="40"/>
        <v>0</v>
      </c>
      <c r="K311" s="32">
        <f t="shared" si="41"/>
        <v>0</v>
      </c>
      <c r="L311" s="32">
        <f t="shared" si="42"/>
        <v>0</v>
      </c>
    </row>
    <row r="312" spans="1:12" customFormat="1" ht="44.25" customHeight="1" outlineLevel="1" x14ac:dyDescent="0.3">
      <c r="A312" s="34" t="s">
        <v>584</v>
      </c>
      <c r="B312" s="135" t="s">
        <v>404</v>
      </c>
      <c r="C312" s="135"/>
      <c r="D312" s="135"/>
      <c r="E312" s="34" t="s">
        <v>10</v>
      </c>
      <c r="F312" s="35">
        <v>1.1140000000000001</v>
      </c>
      <c r="G312" s="36"/>
      <c r="H312" s="36"/>
      <c r="I312" s="32">
        <f t="shared" si="39"/>
        <v>0</v>
      </c>
      <c r="J312" s="32">
        <f t="shared" si="40"/>
        <v>0</v>
      </c>
      <c r="K312" s="32">
        <f t="shared" si="41"/>
        <v>0</v>
      </c>
      <c r="L312" s="32">
        <f t="shared" si="42"/>
        <v>0</v>
      </c>
    </row>
    <row r="313" spans="1:12" customFormat="1" ht="14.4" outlineLevel="1" x14ac:dyDescent="0.3">
      <c r="A313" s="34" t="s">
        <v>585</v>
      </c>
      <c r="B313" s="135" t="s">
        <v>177</v>
      </c>
      <c r="C313" s="135"/>
      <c r="D313" s="135"/>
      <c r="E313" s="34" t="s">
        <v>44</v>
      </c>
      <c r="F313" s="38">
        <v>4</v>
      </c>
      <c r="G313" s="36"/>
      <c r="H313" s="36"/>
      <c r="I313" s="32">
        <f t="shared" si="39"/>
        <v>0</v>
      </c>
      <c r="J313" s="32">
        <f t="shared" si="40"/>
        <v>0</v>
      </c>
      <c r="K313" s="32">
        <f t="shared" si="41"/>
        <v>0</v>
      </c>
      <c r="L313" s="32">
        <f t="shared" si="42"/>
        <v>0</v>
      </c>
    </row>
    <row r="314" spans="1:12" customFormat="1" ht="14.4" outlineLevel="1" x14ac:dyDescent="0.3">
      <c r="A314" s="34" t="s">
        <v>586</v>
      </c>
      <c r="B314" s="135" t="s">
        <v>179</v>
      </c>
      <c r="C314" s="135"/>
      <c r="D314" s="135"/>
      <c r="E314" s="34" t="s">
        <v>44</v>
      </c>
      <c r="F314" s="38">
        <v>48</v>
      </c>
      <c r="G314" s="36"/>
      <c r="H314" s="36"/>
      <c r="I314" s="32">
        <f t="shared" ref="I314:I345" si="43">G314+H314</f>
        <v>0</v>
      </c>
      <c r="J314" s="32">
        <f t="shared" ref="J314:J346" si="44">F314*G314</f>
        <v>0</v>
      </c>
      <c r="K314" s="32">
        <f t="shared" ref="K314:K346" si="45">F314*H314</f>
        <v>0</v>
      </c>
      <c r="L314" s="32">
        <f t="shared" ref="L314:L345" si="46">J314+K314</f>
        <v>0</v>
      </c>
    </row>
    <row r="315" spans="1:12" customFormat="1" ht="14.4" outlineLevel="1" x14ac:dyDescent="0.3">
      <c r="A315" s="34" t="s">
        <v>587</v>
      </c>
      <c r="B315" s="135" t="s">
        <v>181</v>
      </c>
      <c r="C315" s="135"/>
      <c r="D315" s="135"/>
      <c r="E315" s="34" t="s">
        <v>107</v>
      </c>
      <c r="F315" s="40">
        <v>17.55</v>
      </c>
      <c r="G315" s="36"/>
      <c r="H315" s="36"/>
      <c r="I315" s="32">
        <f t="shared" si="43"/>
        <v>0</v>
      </c>
      <c r="J315" s="32">
        <f t="shared" si="44"/>
        <v>0</v>
      </c>
      <c r="K315" s="32">
        <f t="shared" si="45"/>
        <v>0</v>
      </c>
      <c r="L315" s="32">
        <f t="shared" si="46"/>
        <v>0</v>
      </c>
    </row>
    <row r="316" spans="1:12" customFormat="1" ht="14.4" outlineLevel="1" x14ac:dyDescent="0.3">
      <c r="A316" s="34" t="s">
        <v>588</v>
      </c>
      <c r="B316" s="135" t="s">
        <v>183</v>
      </c>
      <c r="C316" s="135"/>
      <c r="D316" s="135"/>
      <c r="E316" s="34" t="s">
        <v>44</v>
      </c>
      <c r="F316" s="38">
        <v>18</v>
      </c>
      <c r="G316" s="36"/>
      <c r="H316" s="36"/>
      <c r="I316" s="32">
        <f t="shared" si="43"/>
        <v>0</v>
      </c>
      <c r="J316" s="32">
        <f t="shared" si="44"/>
        <v>0</v>
      </c>
      <c r="K316" s="32">
        <f t="shared" si="45"/>
        <v>0</v>
      </c>
      <c r="L316" s="32">
        <f t="shared" si="46"/>
        <v>0</v>
      </c>
    </row>
    <row r="317" spans="1:12" customFormat="1" ht="14.4" outlineLevel="1" x14ac:dyDescent="0.3">
      <c r="A317" s="34" t="s">
        <v>589</v>
      </c>
      <c r="B317" s="135" t="s">
        <v>185</v>
      </c>
      <c r="C317" s="135"/>
      <c r="D317" s="135"/>
      <c r="E317" s="34" t="s">
        <v>44</v>
      </c>
      <c r="F317" s="38">
        <v>4</v>
      </c>
      <c r="G317" s="36"/>
      <c r="H317" s="36"/>
      <c r="I317" s="32">
        <f t="shared" si="43"/>
        <v>0</v>
      </c>
      <c r="J317" s="32">
        <f t="shared" si="44"/>
        <v>0</v>
      </c>
      <c r="K317" s="32">
        <f t="shared" si="45"/>
        <v>0</v>
      </c>
      <c r="L317" s="32">
        <f t="shared" si="46"/>
        <v>0</v>
      </c>
    </row>
    <row r="318" spans="1:12" customFormat="1" ht="14.4" outlineLevel="1" x14ac:dyDescent="0.3">
      <c r="A318" s="34" t="s">
        <v>590</v>
      </c>
      <c r="B318" s="135" t="s">
        <v>197</v>
      </c>
      <c r="C318" s="135"/>
      <c r="D318" s="135"/>
      <c r="E318" s="34" t="s">
        <v>44</v>
      </c>
      <c r="F318" s="38">
        <v>23</v>
      </c>
      <c r="G318" s="36"/>
      <c r="H318" s="36"/>
      <c r="I318" s="32">
        <f t="shared" si="43"/>
        <v>0</v>
      </c>
      <c r="J318" s="32">
        <f t="shared" si="44"/>
        <v>0</v>
      </c>
      <c r="K318" s="32">
        <f t="shared" si="45"/>
        <v>0</v>
      </c>
      <c r="L318" s="32">
        <f t="shared" si="46"/>
        <v>0</v>
      </c>
    </row>
    <row r="319" spans="1:12" customFormat="1" ht="44.25" customHeight="1" outlineLevel="1" x14ac:dyDescent="0.3">
      <c r="A319" s="34" t="s">
        <v>591</v>
      </c>
      <c r="B319" s="135" t="s">
        <v>406</v>
      </c>
      <c r="C319" s="135"/>
      <c r="D319" s="135"/>
      <c r="E319" s="34" t="s">
        <v>10</v>
      </c>
      <c r="F319" s="35">
        <v>1.9970000000000001</v>
      </c>
      <c r="G319" s="36"/>
      <c r="H319" s="36"/>
      <c r="I319" s="32">
        <f t="shared" si="43"/>
        <v>0</v>
      </c>
      <c r="J319" s="32">
        <f t="shared" si="44"/>
        <v>0</v>
      </c>
      <c r="K319" s="32">
        <f t="shared" si="45"/>
        <v>0</v>
      </c>
      <c r="L319" s="32">
        <f t="shared" si="46"/>
        <v>0</v>
      </c>
    </row>
    <row r="320" spans="1:12" customFormat="1" ht="44.25" customHeight="1" outlineLevel="1" x14ac:dyDescent="0.3">
      <c r="A320" s="34" t="s">
        <v>592</v>
      </c>
      <c r="B320" s="135" t="s">
        <v>94</v>
      </c>
      <c r="C320" s="135"/>
      <c r="D320" s="135"/>
      <c r="E320" s="34" t="s">
        <v>69</v>
      </c>
      <c r="F320" s="35">
        <v>449.32499999999999</v>
      </c>
      <c r="G320" s="36"/>
      <c r="H320" s="36"/>
      <c r="I320" s="32">
        <f t="shared" si="43"/>
        <v>0</v>
      </c>
      <c r="J320" s="32">
        <f t="shared" si="44"/>
        <v>0</v>
      </c>
      <c r="K320" s="32">
        <f t="shared" si="45"/>
        <v>0</v>
      </c>
      <c r="L320" s="32">
        <f t="shared" si="46"/>
        <v>0</v>
      </c>
    </row>
    <row r="321" spans="1:12" customFormat="1" ht="44.25" customHeight="1" outlineLevel="1" x14ac:dyDescent="0.3">
      <c r="A321" s="34" t="s">
        <v>593</v>
      </c>
      <c r="B321" s="135" t="s">
        <v>97</v>
      </c>
      <c r="C321" s="135"/>
      <c r="D321" s="135"/>
      <c r="E321" s="34" t="s">
        <v>44</v>
      </c>
      <c r="F321" s="38">
        <v>10</v>
      </c>
      <c r="G321" s="36"/>
      <c r="H321" s="36"/>
      <c r="I321" s="32">
        <f t="shared" si="43"/>
        <v>0</v>
      </c>
      <c r="J321" s="32">
        <f t="shared" si="44"/>
        <v>0</v>
      </c>
      <c r="K321" s="32">
        <f t="shared" si="45"/>
        <v>0</v>
      </c>
      <c r="L321" s="32">
        <f t="shared" si="46"/>
        <v>0</v>
      </c>
    </row>
    <row r="322" spans="1:12" customFormat="1" ht="44.25" customHeight="1" outlineLevel="1" x14ac:dyDescent="0.3">
      <c r="A322" s="34" t="s">
        <v>594</v>
      </c>
      <c r="B322" s="135" t="s">
        <v>109</v>
      </c>
      <c r="C322" s="135"/>
      <c r="D322" s="135"/>
      <c r="E322" s="34" t="s">
        <v>69</v>
      </c>
      <c r="F322" s="39">
        <v>199.7</v>
      </c>
      <c r="G322" s="36"/>
      <c r="H322" s="36"/>
      <c r="I322" s="32">
        <f t="shared" si="43"/>
        <v>0</v>
      </c>
      <c r="J322" s="32">
        <f t="shared" si="44"/>
        <v>0</v>
      </c>
      <c r="K322" s="32">
        <f t="shared" si="45"/>
        <v>0</v>
      </c>
      <c r="L322" s="32">
        <f t="shared" si="46"/>
        <v>0</v>
      </c>
    </row>
    <row r="323" spans="1:12" customFormat="1" ht="44.25" customHeight="1" outlineLevel="1" x14ac:dyDescent="0.3">
      <c r="A323" s="34" t="s">
        <v>595</v>
      </c>
      <c r="B323" s="135" t="s">
        <v>117</v>
      </c>
      <c r="C323" s="135"/>
      <c r="D323" s="135"/>
      <c r="E323" s="34" t="s">
        <v>69</v>
      </c>
      <c r="F323" s="39">
        <v>219.7</v>
      </c>
      <c r="G323" s="36"/>
      <c r="H323" s="36"/>
      <c r="I323" s="32">
        <f t="shared" si="43"/>
        <v>0</v>
      </c>
      <c r="J323" s="32">
        <f t="shared" si="44"/>
        <v>0</v>
      </c>
      <c r="K323" s="32">
        <f t="shared" si="45"/>
        <v>0</v>
      </c>
      <c r="L323" s="32">
        <f t="shared" si="46"/>
        <v>0</v>
      </c>
    </row>
    <row r="324" spans="1:12" customFormat="1" ht="44.25" customHeight="1" outlineLevel="1" x14ac:dyDescent="0.3">
      <c r="A324" s="34" t="s">
        <v>596</v>
      </c>
      <c r="B324" s="135" t="s">
        <v>119</v>
      </c>
      <c r="C324" s="135"/>
      <c r="D324" s="135"/>
      <c r="E324" s="34" t="s">
        <v>107</v>
      </c>
      <c r="F324" s="40">
        <v>379.43</v>
      </c>
      <c r="G324" s="36"/>
      <c r="H324" s="36"/>
      <c r="I324" s="32">
        <f t="shared" si="43"/>
        <v>0</v>
      </c>
      <c r="J324" s="32">
        <f t="shared" si="44"/>
        <v>0</v>
      </c>
      <c r="K324" s="32">
        <f t="shared" si="45"/>
        <v>0</v>
      </c>
      <c r="L324" s="32">
        <f t="shared" si="46"/>
        <v>0</v>
      </c>
    </row>
    <row r="325" spans="1:12" customFormat="1" ht="44.25" customHeight="1" outlineLevel="1" x14ac:dyDescent="0.3">
      <c r="A325" s="34" t="s">
        <v>597</v>
      </c>
      <c r="B325" s="135" t="s">
        <v>124</v>
      </c>
      <c r="C325" s="135"/>
      <c r="D325" s="135"/>
      <c r="E325" s="34" t="s">
        <v>10</v>
      </c>
      <c r="F325" s="35">
        <v>1.9970000000000001</v>
      </c>
      <c r="G325" s="36"/>
      <c r="H325" s="36"/>
      <c r="I325" s="32">
        <f t="shared" si="43"/>
        <v>0</v>
      </c>
      <c r="J325" s="32">
        <f t="shared" si="44"/>
        <v>0</v>
      </c>
      <c r="K325" s="32">
        <f t="shared" si="45"/>
        <v>0</v>
      </c>
      <c r="L325" s="32">
        <f t="shared" si="46"/>
        <v>0</v>
      </c>
    </row>
    <row r="326" spans="1:12" customFormat="1" ht="44.25" customHeight="1" outlineLevel="1" x14ac:dyDescent="0.3">
      <c r="A326" s="34" t="s">
        <v>598</v>
      </c>
      <c r="B326" s="135" t="s">
        <v>127</v>
      </c>
      <c r="C326" s="135"/>
      <c r="D326" s="135"/>
      <c r="E326" s="34" t="s">
        <v>107</v>
      </c>
      <c r="F326" s="40">
        <v>239.64</v>
      </c>
      <c r="G326" s="36"/>
      <c r="H326" s="36"/>
      <c r="I326" s="32">
        <f t="shared" si="43"/>
        <v>0</v>
      </c>
      <c r="J326" s="32">
        <f t="shared" si="44"/>
        <v>0</v>
      </c>
      <c r="K326" s="32">
        <f t="shared" si="45"/>
        <v>0</v>
      </c>
      <c r="L326" s="32">
        <f t="shared" si="46"/>
        <v>0</v>
      </c>
    </row>
    <row r="327" spans="1:12" customFormat="1" ht="44.25" customHeight="1" outlineLevel="1" x14ac:dyDescent="0.3">
      <c r="A327" s="34" t="s">
        <v>599</v>
      </c>
      <c r="B327" s="135" t="s">
        <v>129</v>
      </c>
      <c r="C327" s="135"/>
      <c r="D327" s="135"/>
      <c r="E327" s="34" t="s">
        <v>107</v>
      </c>
      <c r="F327" s="40">
        <v>239.64</v>
      </c>
      <c r="G327" s="36"/>
      <c r="H327" s="36"/>
      <c r="I327" s="32">
        <f t="shared" si="43"/>
        <v>0</v>
      </c>
      <c r="J327" s="32">
        <f t="shared" si="44"/>
        <v>0</v>
      </c>
      <c r="K327" s="32">
        <f t="shared" si="45"/>
        <v>0</v>
      </c>
      <c r="L327" s="32">
        <f t="shared" si="46"/>
        <v>0</v>
      </c>
    </row>
    <row r="328" spans="1:12" customFormat="1" ht="44.25" customHeight="1" outlineLevel="1" x14ac:dyDescent="0.3">
      <c r="A328" s="34" t="s">
        <v>600</v>
      </c>
      <c r="B328" s="135" t="s">
        <v>416</v>
      </c>
      <c r="C328" s="135"/>
      <c r="D328" s="135"/>
      <c r="E328" s="34" t="s">
        <v>10</v>
      </c>
      <c r="F328" s="35">
        <v>1.9970000000000001</v>
      </c>
      <c r="G328" s="36"/>
      <c r="H328" s="36"/>
      <c r="I328" s="32">
        <f t="shared" si="43"/>
        <v>0</v>
      </c>
      <c r="J328" s="32">
        <f t="shared" si="44"/>
        <v>0</v>
      </c>
      <c r="K328" s="32">
        <f t="shared" si="45"/>
        <v>0</v>
      </c>
      <c r="L328" s="32">
        <f t="shared" si="46"/>
        <v>0</v>
      </c>
    </row>
    <row r="329" spans="1:12" customFormat="1" ht="44.25" customHeight="1" outlineLevel="1" x14ac:dyDescent="0.3">
      <c r="A329" s="34" t="s">
        <v>601</v>
      </c>
      <c r="B329" s="135" t="s">
        <v>177</v>
      </c>
      <c r="C329" s="135"/>
      <c r="D329" s="135"/>
      <c r="E329" s="34" t="s">
        <v>44</v>
      </c>
      <c r="F329" s="38">
        <v>3</v>
      </c>
      <c r="G329" s="36"/>
      <c r="H329" s="36"/>
      <c r="I329" s="32">
        <f t="shared" si="43"/>
        <v>0</v>
      </c>
      <c r="J329" s="32">
        <f t="shared" si="44"/>
        <v>0</v>
      </c>
      <c r="K329" s="32">
        <f t="shared" si="45"/>
        <v>0</v>
      </c>
      <c r="L329" s="32">
        <f t="shared" si="46"/>
        <v>0</v>
      </c>
    </row>
    <row r="330" spans="1:12" customFormat="1" ht="44.25" customHeight="1" outlineLevel="1" x14ac:dyDescent="0.3">
      <c r="A330" s="34" t="s">
        <v>371</v>
      </c>
      <c r="B330" s="135" t="s">
        <v>179</v>
      </c>
      <c r="C330" s="135"/>
      <c r="D330" s="135"/>
      <c r="E330" s="34" t="s">
        <v>44</v>
      </c>
      <c r="F330" s="38">
        <v>40</v>
      </c>
      <c r="G330" s="36"/>
      <c r="H330" s="36"/>
      <c r="I330" s="32">
        <f t="shared" si="43"/>
        <v>0</v>
      </c>
      <c r="J330" s="32">
        <f t="shared" si="44"/>
        <v>0</v>
      </c>
      <c r="K330" s="32">
        <f t="shared" si="45"/>
        <v>0</v>
      </c>
      <c r="L330" s="32">
        <f t="shared" si="46"/>
        <v>0</v>
      </c>
    </row>
    <row r="331" spans="1:12" customFormat="1" ht="44.25" customHeight="1" outlineLevel="1" x14ac:dyDescent="0.3">
      <c r="A331" s="34" t="s">
        <v>372</v>
      </c>
      <c r="B331" s="135" t="s">
        <v>181</v>
      </c>
      <c r="C331" s="135"/>
      <c r="D331" s="135"/>
      <c r="E331" s="34" t="s">
        <v>107</v>
      </c>
      <c r="F331" s="40">
        <v>14.81</v>
      </c>
      <c r="G331" s="36"/>
      <c r="H331" s="36"/>
      <c r="I331" s="32">
        <f t="shared" si="43"/>
        <v>0</v>
      </c>
      <c r="J331" s="32">
        <f t="shared" si="44"/>
        <v>0</v>
      </c>
      <c r="K331" s="32">
        <f t="shared" si="45"/>
        <v>0</v>
      </c>
      <c r="L331" s="32">
        <f t="shared" si="46"/>
        <v>0</v>
      </c>
    </row>
    <row r="332" spans="1:12" customFormat="1" ht="44.25" customHeight="1" outlineLevel="1" x14ac:dyDescent="0.3">
      <c r="A332" s="34" t="s">
        <v>374</v>
      </c>
      <c r="B332" s="135" t="s">
        <v>183</v>
      </c>
      <c r="C332" s="135"/>
      <c r="D332" s="135"/>
      <c r="E332" s="34" t="s">
        <v>44</v>
      </c>
      <c r="F332" s="38">
        <v>15</v>
      </c>
      <c r="G332" s="36"/>
      <c r="H332" s="36"/>
      <c r="I332" s="32">
        <f t="shared" si="43"/>
        <v>0</v>
      </c>
      <c r="J332" s="32">
        <f t="shared" si="44"/>
        <v>0</v>
      </c>
      <c r="K332" s="32">
        <f t="shared" si="45"/>
        <v>0</v>
      </c>
      <c r="L332" s="32">
        <f t="shared" si="46"/>
        <v>0</v>
      </c>
    </row>
    <row r="333" spans="1:12" customFormat="1" ht="44.25" customHeight="1" outlineLevel="1" x14ac:dyDescent="0.3">
      <c r="A333" s="34" t="s">
        <v>376</v>
      </c>
      <c r="B333" s="135" t="s">
        <v>185</v>
      </c>
      <c r="C333" s="135"/>
      <c r="D333" s="135"/>
      <c r="E333" s="34" t="s">
        <v>44</v>
      </c>
      <c r="F333" s="38">
        <v>3</v>
      </c>
      <c r="G333" s="36"/>
      <c r="H333" s="36"/>
      <c r="I333" s="32">
        <f t="shared" si="43"/>
        <v>0</v>
      </c>
      <c r="J333" s="32">
        <f t="shared" si="44"/>
        <v>0</v>
      </c>
      <c r="K333" s="32">
        <f t="shared" si="45"/>
        <v>0</v>
      </c>
      <c r="L333" s="32">
        <f t="shared" si="46"/>
        <v>0</v>
      </c>
    </row>
    <row r="334" spans="1:12" customFormat="1" ht="44.25" customHeight="1" outlineLevel="1" x14ac:dyDescent="0.3">
      <c r="A334" s="34" t="s">
        <v>377</v>
      </c>
      <c r="B334" s="135" t="s">
        <v>360</v>
      </c>
      <c r="C334" s="135"/>
      <c r="D334" s="135"/>
      <c r="E334" s="34" t="s">
        <v>44</v>
      </c>
      <c r="F334" s="38">
        <v>19</v>
      </c>
      <c r="G334" s="36"/>
      <c r="H334" s="36"/>
      <c r="I334" s="32">
        <f t="shared" si="43"/>
        <v>0</v>
      </c>
      <c r="J334" s="32">
        <f t="shared" si="44"/>
        <v>0</v>
      </c>
      <c r="K334" s="32">
        <f t="shared" si="45"/>
        <v>0</v>
      </c>
      <c r="L334" s="32">
        <f t="shared" si="46"/>
        <v>0</v>
      </c>
    </row>
    <row r="335" spans="1:12" customFormat="1" ht="44.25" customHeight="1" outlineLevel="1" x14ac:dyDescent="0.3">
      <c r="A335" s="34" t="s">
        <v>378</v>
      </c>
      <c r="B335" s="135" t="s">
        <v>177</v>
      </c>
      <c r="C335" s="135"/>
      <c r="D335" s="135"/>
      <c r="E335" s="34" t="s">
        <v>44</v>
      </c>
      <c r="F335" s="38">
        <v>4</v>
      </c>
      <c r="G335" s="36"/>
      <c r="H335" s="36"/>
      <c r="I335" s="32">
        <f t="shared" si="43"/>
        <v>0</v>
      </c>
      <c r="J335" s="32">
        <f t="shared" si="44"/>
        <v>0</v>
      </c>
      <c r="K335" s="32">
        <f t="shared" si="45"/>
        <v>0</v>
      </c>
      <c r="L335" s="32">
        <f t="shared" si="46"/>
        <v>0</v>
      </c>
    </row>
    <row r="336" spans="1:12" customFormat="1" ht="44.25" customHeight="1" outlineLevel="1" x14ac:dyDescent="0.3">
      <c r="A336" s="34" t="s">
        <v>379</v>
      </c>
      <c r="B336" s="135" t="s">
        <v>179</v>
      </c>
      <c r="C336" s="135"/>
      <c r="D336" s="135"/>
      <c r="E336" s="34" t="s">
        <v>44</v>
      </c>
      <c r="F336" s="38">
        <v>45</v>
      </c>
      <c r="G336" s="36"/>
      <c r="H336" s="36"/>
      <c r="I336" s="32">
        <f t="shared" si="43"/>
        <v>0</v>
      </c>
      <c r="J336" s="32">
        <f t="shared" si="44"/>
        <v>0</v>
      </c>
      <c r="K336" s="32">
        <f t="shared" si="45"/>
        <v>0</v>
      </c>
      <c r="L336" s="32">
        <f t="shared" si="46"/>
        <v>0</v>
      </c>
    </row>
    <row r="337" spans="1:12" customFormat="1" ht="44.25" customHeight="1" outlineLevel="1" x14ac:dyDescent="0.3">
      <c r="A337" s="34" t="s">
        <v>602</v>
      </c>
      <c r="B337" s="135" t="s">
        <v>181</v>
      </c>
      <c r="C337" s="135"/>
      <c r="D337" s="135"/>
      <c r="E337" s="34" t="s">
        <v>107</v>
      </c>
      <c r="F337" s="40">
        <v>16.649999999999999</v>
      </c>
      <c r="G337" s="36"/>
      <c r="H337" s="36"/>
      <c r="I337" s="32">
        <f t="shared" si="43"/>
        <v>0</v>
      </c>
      <c r="J337" s="32">
        <f t="shared" si="44"/>
        <v>0</v>
      </c>
      <c r="K337" s="32">
        <f t="shared" si="45"/>
        <v>0</v>
      </c>
      <c r="L337" s="32">
        <f t="shared" si="46"/>
        <v>0</v>
      </c>
    </row>
    <row r="338" spans="1:12" customFormat="1" ht="44.25" customHeight="1" outlineLevel="1" x14ac:dyDescent="0.3">
      <c r="A338" s="34" t="s">
        <v>381</v>
      </c>
      <c r="B338" s="135" t="s">
        <v>183</v>
      </c>
      <c r="C338" s="135"/>
      <c r="D338" s="135"/>
      <c r="E338" s="34" t="s">
        <v>44</v>
      </c>
      <c r="F338" s="38">
        <v>17</v>
      </c>
      <c r="G338" s="36"/>
      <c r="H338" s="36"/>
      <c r="I338" s="32">
        <f t="shared" si="43"/>
        <v>0</v>
      </c>
      <c r="J338" s="32">
        <f t="shared" si="44"/>
        <v>0</v>
      </c>
      <c r="K338" s="32">
        <f t="shared" si="45"/>
        <v>0</v>
      </c>
      <c r="L338" s="32">
        <f t="shared" si="46"/>
        <v>0</v>
      </c>
    </row>
    <row r="339" spans="1:12" customFormat="1" ht="44.25" customHeight="1" outlineLevel="1" x14ac:dyDescent="0.3">
      <c r="A339" s="34" t="s">
        <v>383</v>
      </c>
      <c r="B339" s="135" t="s">
        <v>185</v>
      </c>
      <c r="C339" s="135"/>
      <c r="D339" s="135"/>
      <c r="E339" s="34" t="s">
        <v>44</v>
      </c>
      <c r="F339" s="38">
        <v>4</v>
      </c>
      <c r="G339" s="36"/>
      <c r="H339" s="36"/>
      <c r="I339" s="32">
        <f t="shared" si="43"/>
        <v>0</v>
      </c>
      <c r="J339" s="32">
        <f t="shared" si="44"/>
        <v>0</v>
      </c>
      <c r="K339" s="32">
        <f t="shared" si="45"/>
        <v>0</v>
      </c>
      <c r="L339" s="32">
        <f t="shared" si="46"/>
        <v>0</v>
      </c>
    </row>
    <row r="340" spans="1:12" customFormat="1" ht="44.25" customHeight="1" outlineLevel="1" x14ac:dyDescent="0.3">
      <c r="A340" s="34" t="s">
        <v>603</v>
      </c>
      <c r="B340" s="135" t="s">
        <v>197</v>
      </c>
      <c r="C340" s="135"/>
      <c r="D340" s="135"/>
      <c r="E340" s="34" t="s">
        <v>44</v>
      </c>
      <c r="F340" s="38">
        <v>22</v>
      </c>
      <c r="G340" s="36"/>
      <c r="H340" s="36"/>
      <c r="I340" s="32">
        <f t="shared" si="43"/>
        <v>0</v>
      </c>
      <c r="J340" s="32">
        <f t="shared" si="44"/>
        <v>0</v>
      </c>
      <c r="K340" s="32">
        <f t="shared" si="45"/>
        <v>0</v>
      </c>
      <c r="L340" s="32">
        <f t="shared" si="46"/>
        <v>0</v>
      </c>
    </row>
    <row r="341" spans="1:12" customFormat="1" ht="44.25" customHeight="1" outlineLevel="1" x14ac:dyDescent="0.3">
      <c r="A341" s="34" t="s">
        <v>604</v>
      </c>
      <c r="B341" s="135" t="s">
        <v>219</v>
      </c>
      <c r="C341" s="135"/>
      <c r="D341" s="135"/>
      <c r="E341" s="34" t="s">
        <v>10</v>
      </c>
      <c r="F341" s="42">
        <v>5.0389999999999997E-2</v>
      </c>
      <c r="G341" s="36"/>
      <c r="H341" s="36"/>
      <c r="I341" s="32">
        <f t="shared" si="43"/>
        <v>0</v>
      </c>
      <c r="J341" s="32">
        <f t="shared" si="44"/>
        <v>0</v>
      </c>
      <c r="K341" s="32">
        <f t="shared" si="45"/>
        <v>0</v>
      </c>
      <c r="L341" s="32">
        <f t="shared" si="46"/>
        <v>0</v>
      </c>
    </row>
    <row r="342" spans="1:12" customFormat="1" ht="44.25" customHeight="1" outlineLevel="1" x14ac:dyDescent="0.3">
      <c r="A342" s="34" t="s">
        <v>385</v>
      </c>
      <c r="B342" s="135" t="s">
        <v>710</v>
      </c>
      <c r="C342" s="135"/>
      <c r="D342" s="135"/>
      <c r="E342" s="34" t="s">
        <v>44</v>
      </c>
      <c r="F342" s="38">
        <v>2</v>
      </c>
      <c r="G342" s="36"/>
      <c r="H342" s="36"/>
      <c r="I342" s="32">
        <f t="shared" si="43"/>
        <v>0</v>
      </c>
      <c r="J342" s="32">
        <f t="shared" si="44"/>
        <v>0</v>
      </c>
      <c r="K342" s="32">
        <f t="shared" si="45"/>
        <v>0</v>
      </c>
      <c r="L342" s="32">
        <f t="shared" si="46"/>
        <v>0</v>
      </c>
    </row>
    <row r="343" spans="1:12" s="7" customFormat="1" ht="44.25" customHeight="1" outlineLevel="1" x14ac:dyDescent="0.3">
      <c r="A343" s="34" t="s">
        <v>387</v>
      </c>
      <c r="B343" s="135" t="s">
        <v>420</v>
      </c>
      <c r="C343" s="135"/>
      <c r="D343" s="135"/>
      <c r="E343" s="34" t="s">
        <v>10</v>
      </c>
      <c r="F343" s="42">
        <v>0.34462999999999999</v>
      </c>
      <c r="G343" s="36"/>
      <c r="H343" s="36"/>
      <c r="I343" s="32">
        <f t="shared" si="43"/>
        <v>0</v>
      </c>
      <c r="J343" s="32">
        <f t="shared" si="44"/>
        <v>0</v>
      </c>
      <c r="K343" s="32">
        <f t="shared" si="45"/>
        <v>0</v>
      </c>
      <c r="L343" s="32">
        <f t="shared" si="46"/>
        <v>0</v>
      </c>
    </row>
    <row r="344" spans="1:12" customFormat="1" ht="44.25" customHeight="1" outlineLevel="1" x14ac:dyDescent="0.3">
      <c r="A344" s="34" t="s">
        <v>389</v>
      </c>
      <c r="B344" s="135" t="s">
        <v>709</v>
      </c>
      <c r="C344" s="135"/>
      <c r="D344" s="135"/>
      <c r="E344" s="34" t="s">
        <v>69</v>
      </c>
      <c r="F344" s="35">
        <v>34.463000000000001</v>
      </c>
      <c r="G344" s="36"/>
      <c r="H344" s="36"/>
      <c r="I344" s="32">
        <f t="shared" si="43"/>
        <v>0</v>
      </c>
      <c r="J344" s="32">
        <f t="shared" si="44"/>
        <v>0</v>
      </c>
      <c r="K344" s="32">
        <f t="shared" si="45"/>
        <v>0</v>
      </c>
      <c r="L344" s="32">
        <f t="shared" si="46"/>
        <v>0</v>
      </c>
    </row>
    <row r="345" spans="1:12" customFormat="1" ht="44.25" customHeight="1" outlineLevel="1" x14ac:dyDescent="0.3">
      <c r="A345" s="34" t="s">
        <v>390</v>
      </c>
      <c r="B345" s="135" t="s">
        <v>708</v>
      </c>
      <c r="C345" s="135"/>
      <c r="D345" s="135"/>
      <c r="E345" s="34" t="s">
        <v>69</v>
      </c>
      <c r="F345" s="40">
        <v>6.86</v>
      </c>
      <c r="G345" s="36"/>
      <c r="H345" s="36"/>
      <c r="I345" s="32">
        <f t="shared" si="43"/>
        <v>0</v>
      </c>
      <c r="J345" s="32">
        <f t="shared" si="44"/>
        <v>0</v>
      </c>
      <c r="K345" s="32">
        <f t="shared" si="45"/>
        <v>0</v>
      </c>
      <c r="L345" s="32">
        <f t="shared" si="46"/>
        <v>0</v>
      </c>
    </row>
    <row r="346" spans="1:12" customFormat="1" ht="44.25" customHeight="1" outlineLevel="1" x14ac:dyDescent="0.3">
      <c r="A346" s="34" t="s">
        <v>391</v>
      </c>
      <c r="B346" s="135" t="s">
        <v>707</v>
      </c>
      <c r="C346" s="135"/>
      <c r="D346" s="135"/>
      <c r="E346" s="34" t="s">
        <v>44</v>
      </c>
      <c r="F346" s="38">
        <v>7</v>
      </c>
      <c r="G346" s="36"/>
      <c r="H346" s="36"/>
      <c r="I346" s="32">
        <f t="shared" ref="I346" si="47">G346+H346</f>
        <v>0</v>
      </c>
      <c r="J346" s="32">
        <f t="shared" si="44"/>
        <v>0</v>
      </c>
      <c r="K346" s="32">
        <f t="shared" si="45"/>
        <v>0</v>
      </c>
      <c r="L346" s="32">
        <f t="shared" ref="L346" si="48">J346+K346</f>
        <v>0</v>
      </c>
    </row>
    <row r="347" spans="1:12" customFormat="1" ht="14.4" x14ac:dyDescent="0.3">
      <c r="A347" s="148" t="s">
        <v>421</v>
      </c>
      <c r="B347" s="148"/>
      <c r="C347" s="148"/>
      <c r="D347" s="148"/>
      <c r="E347" s="148"/>
      <c r="F347" s="148"/>
      <c r="G347" s="33"/>
      <c r="H347" s="33"/>
      <c r="I347" s="45"/>
      <c r="J347" s="45"/>
      <c r="K347" s="45"/>
      <c r="L347" s="45"/>
    </row>
    <row r="348" spans="1:12" customFormat="1" ht="14.4" outlineLevel="1" x14ac:dyDescent="0.3">
      <c r="A348" s="142" t="s">
        <v>2</v>
      </c>
      <c r="B348" s="142"/>
      <c r="C348" s="142"/>
      <c r="D348" s="142"/>
      <c r="E348" s="142"/>
      <c r="F348" s="142"/>
      <c r="G348" s="33"/>
      <c r="H348" s="33"/>
      <c r="I348" s="45"/>
      <c r="J348" s="45"/>
      <c r="K348" s="45"/>
      <c r="L348" s="45"/>
    </row>
    <row r="349" spans="1:12" customFormat="1" ht="44.25" customHeight="1" outlineLevel="1" x14ac:dyDescent="0.3">
      <c r="A349" s="34" t="s">
        <v>605</v>
      </c>
      <c r="B349" s="135" t="s">
        <v>423</v>
      </c>
      <c r="C349" s="135"/>
      <c r="D349" s="135"/>
      <c r="E349" s="34" t="s">
        <v>5</v>
      </c>
      <c r="F349" s="40">
        <v>1.95</v>
      </c>
      <c r="G349" s="36"/>
      <c r="H349" s="36"/>
      <c r="I349" s="49">
        <f t="shared" ref="I349:I354" si="49">G349+H349</f>
        <v>0</v>
      </c>
      <c r="J349" s="49">
        <f t="shared" ref="J349:J354" si="50">F349*G349</f>
        <v>0</v>
      </c>
      <c r="K349" s="49">
        <f t="shared" ref="K349:K354" si="51">F349*H349</f>
        <v>0</v>
      </c>
      <c r="L349" s="49">
        <f t="shared" ref="L349:L354" si="52">J349+K349</f>
        <v>0</v>
      </c>
    </row>
    <row r="350" spans="1:12" customFormat="1" ht="44.25" customHeight="1" outlineLevel="1" x14ac:dyDescent="0.3">
      <c r="A350" s="34" t="s">
        <v>392</v>
      </c>
      <c r="B350" s="135" t="s">
        <v>425</v>
      </c>
      <c r="C350" s="135"/>
      <c r="D350" s="135"/>
      <c r="E350" s="34" t="s">
        <v>5</v>
      </c>
      <c r="F350" s="37">
        <v>0.40589999999999998</v>
      </c>
      <c r="G350" s="36"/>
      <c r="H350" s="36"/>
      <c r="I350" s="49">
        <f t="shared" si="49"/>
        <v>0</v>
      </c>
      <c r="J350" s="49">
        <f t="shared" si="50"/>
        <v>0</v>
      </c>
      <c r="K350" s="49">
        <f t="shared" si="51"/>
        <v>0</v>
      </c>
      <c r="L350" s="49">
        <f t="shared" si="52"/>
        <v>0</v>
      </c>
    </row>
    <row r="351" spans="1:12" customFormat="1" ht="44.25" customHeight="1" outlineLevel="1" x14ac:dyDescent="0.3">
      <c r="A351" s="34" t="s">
        <v>393</v>
      </c>
      <c r="B351" s="135" t="s">
        <v>427</v>
      </c>
      <c r="C351" s="135"/>
      <c r="D351" s="135"/>
      <c r="E351" s="34" t="s">
        <v>10</v>
      </c>
      <c r="F351" s="39">
        <v>2.9</v>
      </c>
      <c r="G351" s="36"/>
      <c r="H351" s="36"/>
      <c r="I351" s="49">
        <f t="shared" si="49"/>
        <v>0</v>
      </c>
      <c r="J351" s="49">
        <f t="shared" si="50"/>
        <v>0</v>
      </c>
      <c r="K351" s="49">
        <f t="shared" si="51"/>
        <v>0</v>
      </c>
      <c r="L351" s="49">
        <f t="shared" si="52"/>
        <v>0</v>
      </c>
    </row>
    <row r="352" spans="1:12" customFormat="1" ht="44.25" customHeight="1" outlineLevel="1" x14ac:dyDescent="0.3">
      <c r="A352" s="34" t="s">
        <v>606</v>
      </c>
      <c r="B352" s="135" t="s">
        <v>429</v>
      </c>
      <c r="C352" s="135"/>
      <c r="D352" s="135"/>
      <c r="E352" s="34" t="s">
        <v>10</v>
      </c>
      <c r="F352" s="40">
        <v>2.71</v>
      </c>
      <c r="G352" s="36"/>
      <c r="H352" s="36"/>
      <c r="I352" s="49">
        <f t="shared" si="49"/>
        <v>0</v>
      </c>
      <c r="J352" s="49">
        <f t="shared" si="50"/>
        <v>0</v>
      </c>
      <c r="K352" s="49">
        <f t="shared" si="51"/>
        <v>0</v>
      </c>
      <c r="L352" s="49">
        <f t="shared" si="52"/>
        <v>0</v>
      </c>
    </row>
    <row r="353" spans="1:12" customFormat="1" ht="44.25" customHeight="1" outlineLevel="1" x14ac:dyDescent="0.3">
      <c r="A353" s="34" t="s">
        <v>394</v>
      </c>
      <c r="B353" s="135" t="s">
        <v>430</v>
      </c>
      <c r="C353" s="135"/>
      <c r="D353" s="135"/>
      <c r="E353" s="34" t="s">
        <v>431</v>
      </c>
      <c r="F353" s="37">
        <v>7.9659000000000004</v>
      </c>
      <c r="G353" s="36"/>
      <c r="H353" s="36"/>
      <c r="I353" s="49">
        <f t="shared" si="49"/>
        <v>0</v>
      </c>
      <c r="J353" s="49">
        <f t="shared" si="50"/>
        <v>0</v>
      </c>
      <c r="K353" s="49">
        <f t="shared" si="51"/>
        <v>0</v>
      </c>
      <c r="L353" s="49">
        <f t="shared" si="52"/>
        <v>0</v>
      </c>
    </row>
    <row r="354" spans="1:12" customFormat="1" ht="44.25" customHeight="1" outlineLevel="1" x14ac:dyDescent="0.3">
      <c r="A354" s="34" t="s">
        <v>395</v>
      </c>
      <c r="B354" s="135" t="s">
        <v>432</v>
      </c>
      <c r="C354" s="135"/>
      <c r="D354" s="135"/>
      <c r="E354" s="34" t="s">
        <v>431</v>
      </c>
      <c r="F354" s="37">
        <v>7.9659000000000004</v>
      </c>
      <c r="G354" s="36"/>
      <c r="H354" s="36"/>
      <c r="I354" s="49">
        <f t="shared" si="49"/>
        <v>0</v>
      </c>
      <c r="J354" s="49">
        <f t="shared" si="50"/>
        <v>0</v>
      </c>
      <c r="K354" s="49">
        <f t="shared" si="51"/>
        <v>0</v>
      </c>
      <c r="L354" s="49">
        <f t="shared" si="52"/>
        <v>0</v>
      </c>
    </row>
    <row r="355" spans="1:12" customFormat="1" ht="14.4" outlineLevel="1" x14ac:dyDescent="0.3">
      <c r="A355" s="147" t="s">
        <v>433</v>
      </c>
      <c r="B355" s="147"/>
      <c r="C355" s="147"/>
      <c r="D355" s="147"/>
      <c r="E355" s="147"/>
      <c r="F355" s="147"/>
      <c r="G355" s="33"/>
      <c r="H355" s="33"/>
      <c r="I355" s="45"/>
      <c r="J355" s="45"/>
      <c r="K355" s="45"/>
      <c r="L355" s="45"/>
    </row>
    <row r="356" spans="1:12" customFormat="1" ht="44.25" customHeight="1" outlineLevel="1" x14ac:dyDescent="0.3">
      <c r="A356" s="34" t="s">
        <v>607</v>
      </c>
      <c r="B356" s="135" t="s">
        <v>435</v>
      </c>
      <c r="C356" s="135"/>
      <c r="D356" s="135"/>
      <c r="E356" s="34" t="s">
        <v>10</v>
      </c>
      <c r="F356" s="40">
        <v>2.71</v>
      </c>
      <c r="G356" s="36"/>
      <c r="H356" s="36"/>
      <c r="I356" s="49">
        <f t="shared" ref="I356:I363" si="53">G356+H356</f>
        <v>0</v>
      </c>
      <c r="J356" s="49">
        <f t="shared" ref="J356:J363" si="54">F356*G356</f>
        <v>0</v>
      </c>
      <c r="K356" s="49">
        <f t="shared" ref="K356:K363" si="55">F356*H356</f>
        <v>0</v>
      </c>
      <c r="L356" s="49">
        <f t="shared" ref="L356:L363" si="56">J356+K356</f>
        <v>0</v>
      </c>
    </row>
    <row r="357" spans="1:12" customFormat="1" ht="44.25" customHeight="1" outlineLevel="1" x14ac:dyDescent="0.3">
      <c r="A357" s="34" t="s">
        <v>608</v>
      </c>
      <c r="B357" s="135" t="s">
        <v>349</v>
      </c>
      <c r="C357" s="135"/>
      <c r="D357" s="135"/>
      <c r="E357" s="34" t="s">
        <v>10</v>
      </c>
      <c r="F357" s="40">
        <v>2.71</v>
      </c>
      <c r="G357" s="36"/>
      <c r="H357" s="36"/>
      <c r="I357" s="49">
        <f t="shared" si="53"/>
        <v>0</v>
      </c>
      <c r="J357" s="49">
        <f t="shared" si="54"/>
        <v>0</v>
      </c>
      <c r="K357" s="49">
        <f t="shared" si="55"/>
        <v>0</v>
      </c>
      <c r="L357" s="49">
        <f t="shared" si="56"/>
        <v>0</v>
      </c>
    </row>
    <row r="358" spans="1:12" customFormat="1" ht="44.25" customHeight="1" outlineLevel="1" x14ac:dyDescent="0.3">
      <c r="A358" s="34" t="s">
        <v>609</v>
      </c>
      <c r="B358" s="135" t="s">
        <v>351</v>
      </c>
      <c r="C358" s="135"/>
      <c r="D358" s="135"/>
      <c r="E358" s="34" t="s">
        <v>5</v>
      </c>
      <c r="F358" s="37">
        <v>22.357500000000002</v>
      </c>
      <c r="G358" s="36"/>
      <c r="H358" s="36"/>
      <c r="I358" s="49">
        <f t="shared" si="53"/>
        <v>0</v>
      </c>
      <c r="J358" s="49">
        <f t="shared" si="54"/>
        <v>0</v>
      </c>
      <c r="K358" s="49">
        <f t="shared" si="55"/>
        <v>0</v>
      </c>
      <c r="L358" s="49">
        <f t="shared" si="56"/>
        <v>0</v>
      </c>
    </row>
    <row r="359" spans="1:12" customFormat="1" ht="44.25" customHeight="1" outlineLevel="1" x14ac:dyDescent="0.3">
      <c r="A359" s="34" t="s">
        <v>610</v>
      </c>
      <c r="B359" s="135" t="s">
        <v>439</v>
      </c>
      <c r="C359" s="135"/>
      <c r="D359" s="135"/>
      <c r="E359" s="34" t="s">
        <v>69</v>
      </c>
      <c r="F359" s="38">
        <v>271</v>
      </c>
      <c r="G359" s="36"/>
      <c r="H359" s="36"/>
      <c r="I359" s="49">
        <f t="shared" si="53"/>
        <v>0</v>
      </c>
      <c r="J359" s="49">
        <f t="shared" si="54"/>
        <v>0</v>
      </c>
      <c r="K359" s="49">
        <f t="shared" si="55"/>
        <v>0</v>
      </c>
      <c r="L359" s="49">
        <f t="shared" si="56"/>
        <v>0</v>
      </c>
    </row>
    <row r="360" spans="1:12" customFormat="1" ht="44.25" customHeight="1" outlineLevel="1" x14ac:dyDescent="0.3">
      <c r="A360" s="34" t="s">
        <v>396</v>
      </c>
      <c r="B360" s="135" t="s">
        <v>441</v>
      </c>
      <c r="C360" s="135"/>
      <c r="D360" s="135"/>
      <c r="E360" s="34" t="s">
        <v>100</v>
      </c>
      <c r="F360" s="38">
        <v>41</v>
      </c>
      <c r="G360" s="36"/>
      <c r="H360" s="36"/>
      <c r="I360" s="49">
        <f t="shared" si="53"/>
        <v>0</v>
      </c>
      <c r="J360" s="49">
        <f t="shared" si="54"/>
        <v>0</v>
      </c>
      <c r="K360" s="49">
        <f t="shared" si="55"/>
        <v>0</v>
      </c>
      <c r="L360" s="49">
        <f t="shared" si="56"/>
        <v>0</v>
      </c>
    </row>
    <row r="361" spans="1:12" customFormat="1" ht="44.25" customHeight="1" outlineLevel="1" x14ac:dyDescent="0.3">
      <c r="A361" s="34" t="s">
        <v>397</v>
      </c>
      <c r="B361" s="135" t="s">
        <v>443</v>
      </c>
      <c r="C361" s="135"/>
      <c r="D361" s="135"/>
      <c r="E361" s="34" t="s">
        <v>10</v>
      </c>
      <c r="F361" s="40">
        <v>2.71</v>
      </c>
      <c r="G361" s="36"/>
      <c r="H361" s="36"/>
      <c r="I361" s="49">
        <f t="shared" si="53"/>
        <v>0</v>
      </c>
      <c r="J361" s="49">
        <f t="shared" si="54"/>
        <v>0</v>
      </c>
      <c r="K361" s="49">
        <f t="shared" si="55"/>
        <v>0</v>
      </c>
      <c r="L361" s="49">
        <f t="shared" si="56"/>
        <v>0</v>
      </c>
    </row>
    <row r="362" spans="1:12" customFormat="1" ht="44.25" customHeight="1" outlineLevel="1" x14ac:dyDescent="0.3">
      <c r="A362" s="34" t="s">
        <v>399</v>
      </c>
      <c r="B362" s="135" t="s">
        <v>446</v>
      </c>
      <c r="C362" s="135"/>
      <c r="D362" s="135"/>
      <c r="E362" s="34" t="s">
        <v>107</v>
      </c>
      <c r="F362" s="38">
        <v>3252</v>
      </c>
      <c r="G362" s="36"/>
      <c r="H362" s="36"/>
      <c r="I362" s="49">
        <f t="shared" si="53"/>
        <v>0</v>
      </c>
      <c r="J362" s="49">
        <f t="shared" si="54"/>
        <v>0</v>
      </c>
      <c r="K362" s="49">
        <f t="shared" si="55"/>
        <v>0</v>
      </c>
      <c r="L362" s="49">
        <f t="shared" si="56"/>
        <v>0</v>
      </c>
    </row>
    <row r="363" spans="1:12" customFormat="1" ht="44.25" customHeight="1" outlineLevel="1" x14ac:dyDescent="0.3">
      <c r="A363" s="34" t="s">
        <v>400</v>
      </c>
      <c r="B363" s="135" t="s">
        <v>448</v>
      </c>
      <c r="C363" s="135"/>
      <c r="D363" s="135"/>
      <c r="E363" s="34" t="s">
        <v>69</v>
      </c>
      <c r="F363" s="40">
        <v>276.42</v>
      </c>
      <c r="G363" s="36"/>
      <c r="H363" s="36"/>
      <c r="I363" s="49">
        <f t="shared" si="53"/>
        <v>0</v>
      </c>
      <c r="J363" s="49">
        <f t="shared" si="54"/>
        <v>0</v>
      </c>
      <c r="K363" s="49">
        <f t="shared" si="55"/>
        <v>0</v>
      </c>
      <c r="L363" s="49">
        <f t="shared" si="56"/>
        <v>0</v>
      </c>
    </row>
    <row r="364" spans="1:12" customFormat="1" ht="14.4" outlineLevel="1" x14ac:dyDescent="0.3">
      <c r="A364" s="147" t="s">
        <v>449</v>
      </c>
      <c r="B364" s="147"/>
      <c r="C364" s="147"/>
      <c r="D364" s="147"/>
      <c r="E364" s="147"/>
      <c r="F364" s="147"/>
      <c r="G364" s="33"/>
      <c r="H364" s="33"/>
      <c r="I364" s="45"/>
      <c r="J364" s="45"/>
      <c r="K364" s="45"/>
      <c r="L364" s="45"/>
    </row>
    <row r="365" spans="1:12" customFormat="1" ht="44.25" customHeight="1" outlineLevel="1" x14ac:dyDescent="0.3">
      <c r="A365" s="34" t="s">
        <v>611</v>
      </c>
      <c r="B365" s="135" t="s">
        <v>451</v>
      </c>
      <c r="C365" s="135"/>
      <c r="D365" s="135"/>
      <c r="E365" s="34" t="s">
        <v>10</v>
      </c>
      <c r="F365" s="40">
        <v>0.71</v>
      </c>
      <c r="G365" s="36"/>
      <c r="H365" s="36"/>
      <c r="I365" s="49">
        <f t="shared" ref="I365:I370" si="57">G365+H365</f>
        <v>0</v>
      </c>
      <c r="J365" s="49">
        <f t="shared" ref="J365:J370" si="58">F365*G365</f>
        <v>0</v>
      </c>
      <c r="K365" s="49">
        <f t="shared" ref="K365:K370" si="59">F365*H365</f>
        <v>0</v>
      </c>
      <c r="L365" s="49">
        <f t="shared" ref="L365:L370" si="60">J365+K365</f>
        <v>0</v>
      </c>
    </row>
    <row r="366" spans="1:12" customFormat="1" ht="44.25" customHeight="1" outlineLevel="1" x14ac:dyDescent="0.3">
      <c r="A366" s="34" t="s">
        <v>401</v>
      </c>
      <c r="B366" s="135" t="s">
        <v>706</v>
      </c>
      <c r="C366" s="135"/>
      <c r="D366" s="135"/>
      <c r="E366" s="34" t="s">
        <v>69</v>
      </c>
      <c r="F366" s="38">
        <v>71</v>
      </c>
      <c r="G366" s="36"/>
      <c r="H366" s="36"/>
      <c r="I366" s="49">
        <f t="shared" si="57"/>
        <v>0</v>
      </c>
      <c r="J366" s="49">
        <f t="shared" si="58"/>
        <v>0</v>
      </c>
      <c r="K366" s="49">
        <f t="shared" si="59"/>
        <v>0</v>
      </c>
      <c r="L366" s="49">
        <f t="shared" si="60"/>
        <v>0</v>
      </c>
    </row>
    <row r="367" spans="1:12" customFormat="1" ht="44.25" customHeight="1" outlineLevel="1" x14ac:dyDescent="0.3">
      <c r="A367" s="34" t="s">
        <v>402</v>
      </c>
      <c r="B367" s="135" t="s">
        <v>454</v>
      </c>
      <c r="C367" s="135"/>
      <c r="D367" s="135"/>
      <c r="E367" s="34" t="s">
        <v>5</v>
      </c>
      <c r="F367" s="42">
        <v>0.39983999999999997</v>
      </c>
      <c r="G367" s="36"/>
      <c r="H367" s="36"/>
      <c r="I367" s="49">
        <f t="shared" si="57"/>
        <v>0</v>
      </c>
      <c r="J367" s="49">
        <f t="shared" si="58"/>
        <v>0</v>
      </c>
      <c r="K367" s="49">
        <f t="shared" si="59"/>
        <v>0</v>
      </c>
      <c r="L367" s="49">
        <f t="shared" si="60"/>
        <v>0</v>
      </c>
    </row>
    <row r="368" spans="1:12" customFormat="1" ht="44.25" customHeight="1" outlineLevel="1" x14ac:dyDescent="0.3">
      <c r="A368" s="34" t="s">
        <v>403</v>
      </c>
      <c r="B368" s="135" t="s">
        <v>456</v>
      </c>
      <c r="C368" s="135"/>
      <c r="D368" s="135"/>
      <c r="E368" s="34" t="s">
        <v>5</v>
      </c>
      <c r="F368" s="42">
        <v>0.39983999999999997</v>
      </c>
      <c r="G368" s="36"/>
      <c r="H368" s="36"/>
      <c r="I368" s="49">
        <f t="shared" si="57"/>
        <v>0</v>
      </c>
      <c r="J368" s="49">
        <f t="shared" si="58"/>
        <v>0</v>
      </c>
      <c r="K368" s="49">
        <f t="shared" si="59"/>
        <v>0</v>
      </c>
      <c r="L368" s="49">
        <f t="shared" si="60"/>
        <v>0</v>
      </c>
    </row>
    <row r="369" spans="1:12" customFormat="1" ht="44.25" customHeight="1" outlineLevel="1" x14ac:dyDescent="0.3">
      <c r="A369" s="34" t="s">
        <v>612</v>
      </c>
      <c r="B369" s="135" t="s">
        <v>135</v>
      </c>
      <c r="C369" s="135"/>
      <c r="D369" s="135"/>
      <c r="E369" s="34" t="s">
        <v>10</v>
      </c>
      <c r="F369" s="37">
        <v>0.19040000000000001</v>
      </c>
      <c r="G369" s="36"/>
      <c r="H369" s="36"/>
      <c r="I369" s="49">
        <f t="shared" si="57"/>
        <v>0</v>
      </c>
      <c r="J369" s="49">
        <f t="shared" si="58"/>
        <v>0</v>
      </c>
      <c r="K369" s="49">
        <f t="shared" si="59"/>
        <v>0</v>
      </c>
      <c r="L369" s="49">
        <f t="shared" si="60"/>
        <v>0</v>
      </c>
    </row>
    <row r="370" spans="1:12" customFormat="1" ht="44.25" customHeight="1" outlineLevel="1" x14ac:dyDescent="0.3">
      <c r="A370" s="34" t="s">
        <v>405</v>
      </c>
      <c r="B370" s="135" t="s">
        <v>137</v>
      </c>
      <c r="C370" s="135"/>
      <c r="D370" s="135"/>
      <c r="E370" s="34" t="s">
        <v>5</v>
      </c>
      <c r="F370" s="41">
        <v>4.6839999999999998E-3</v>
      </c>
      <c r="G370" s="36"/>
      <c r="H370" s="36"/>
      <c r="I370" s="49">
        <f t="shared" si="57"/>
        <v>0</v>
      </c>
      <c r="J370" s="49">
        <f t="shared" si="58"/>
        <v>0</v>
      </c>
      <c r="K370" s="49">
        <f t="shared" si="59"/>
        <v>0</v>
      </c>
      <c r="L370" s="49">
        <f t="shared" si="60"/>
        <v>0</v>
      </c>
    </row>
    <row r="371" spans="1:12" customFormat="1" ht="14.4" outlineLevel="1" x14ac:dyDescent="0.3">
      <c r="A371" s="147" t="s">
        <v>459</v>
      </c>
      <c r="B371" s="147"/>
      <c r="C371" s="147"/>
      <c r="D371" s="147"/>
      <c r="E371" s="147"/>
      <c r="F371" s="147"/>
      <c r="G371" s="33"/>
      <c r="H371" s="33"/>
      <c r="I371" s="45"/>
      <c r="J371" s="45"/>
      <c r="K371" s="45"/>
      <c r="L371" s="45"/>
    </row>
    <row r="372" spans="1:12" customFormat="1" ht="44.25" customHeight="1" outlineLevel="1" x14ac:dyDescent="0.3">
      <c r="A372" s="34" t="s">
        <v>613</v>
      </c>
      <c r="B372" s="135" t="s">
        <v>461</v>
      </c>
      <c r="C372" s="135"/>
      <c r="D372" s="135"/>
      <c r="E372" s="34" t="s">
        <v>10</v>
      </c>
      <c r="F372" s="40">
        <v>2.71</v>
      </c>
      <c r="G372" s="36"/>
      <c r="H372" s="36"/>
      <c r="I372" s="49">
        <f>G372+H372</f>
        <v>0</v>
      </c>
      <c r="J372" s="49">
        <f>F372*G372</f>
        <v>0</v>
      </c>
      <c r="K372" s="49">
        <f>F372*H372</f>
        <v>0</v>
      </c>
      <c r="L372" s="49">
        <f>J372+K372</f>
        <v>0</v>
      </c>
    </row>
    <row r="373" spans="1:12" customFormat="1" ht="44.25" customHeight="1" outlineLevel="1" x14ac:dyDescent="0.3">
      <c r="A373" s="34" t="s">
        <v>614</v>
      </c>
      <c r="B373" s="135" t="s">
        <v>706</v>
      </c>
      <c r="C373" s="135"/>
      <c r="D373" s="135"/>
      <c r="E373" s="34" t="s">
        <v>69</v>
      </c>
      <c r="F373" s="38">
        <v>271</v>
      </c>
      <c r="G373" s="36"/>
      <c r="H373" s="36"/>
      <c r="I373" s="49">
        <f>G373+H373</f>
        <v>0</v>
      </c>
      <c r="J373" s="49">
        <f>F373*G373</f>
        <v>0</v>
      </c>
      <c r="K373" s="49">
        <f>F373*H373</f>
        <v>0</v>
      </c>
      <c r="L373" s="49">
        <f>J373+K373</f>
        <v>0</v>
      </c>
    </row>
    <row r="374" spans="1:12" customFormat="1" ht="44.25" customHeight="1" outlineLevel="1" x14ac:dyDescent="0.3">
      <c r="A374" s="34" t="s">
        <v>407</v>
      </c>
      <c r="B374" s="135" t="s">
        <v>461</v>
      </c>
      <c r="C374" s="135"/>
      <c r="D374" s="135"/>
      <c r="E374" s="34" t="s">
        <v>10</v>
      </c>
      <c r="F374" s="40">
        <v>0.94</v>
      </c>
      <c r="G374" s="36"/>
      <c r="H374" s="36"/>
      <c r="I374" s="49">
        <f>G374+H374</f>
        <v>0</v>
      </c>
      <c r="J374" s="49">
        <f>F374*G374</f>
        <v>0</v>
      </c>
      <c r="K374" s="49">
        <f>F374*H374</f>
        <v>0</v>
      </c>
      <c r="L374" s="49">
        <f>J374+K374</f>
        <v>0</v>
      </c>
    </row>
    <row r="375" spans="1:12" customFormat="1" ht="44.25" customHeight="1" outlineLevel="1" x14ac:dyDescent="0.3">
      <c r="A375" s="34" t="s">
        <v>408</v>
      </c>
      <c r="B375" s="135" t="s">
        <v>705</v>
      </c>
      <c r="C375" s="135"/>
      <c r="D375" s="135"/>
      <c r="E375" s="34" t="s">
        <v>69</v>
      </c>
      <c r="F375" s="38">
        <v>19</v>
      </c>
      <c r="G375" s="36"/>
      <c r="H375" s="36"/>
      <c r="I375" s="49">
        <f>G375+H375</f>
        <v>0</v>
      </c>
      <c r="J375" s="49">
        <f>F375*G375</f>
        <v>0</v>
      </c>
      <c r="K375" s="49">
        <f>F375*H375</f>
        <v>0</v>
      </c>
      <c r="L375" s="49">
        <f>J375+K375</f>
        <v>0</v>
      </c>
    </row>
    <row r="376" spans="1:12" customFormat="1" ht="44.25" customHeight="1" outlineLevel="1" x14ac:dyDescent="0.3">
      <c r="A376" s="34" t="s">
        <v>409</v>
      </c>
      <c r="B376" s="135" t="s">
        <v>705</v>
      </c>
      <c r="C376" s="135"/>
      <c r="D376" s="135"/>
      <c r="E376" s="34" t="s">
        <v>69</v>
      </c>
      <c r="F376" s="38">
        <v>75</v>
      </c>
      <c r="G376" s="36"/>
      <c r="H376" s="36"/>
      <c r="I376" s="49">
        <f>G376+H376</f>
        <v>0</v>
      </c>
      <c r="J376" s="49">
        <f>F376*G376</f>
        <v>0</v>
      </c>
      <c r="K376" s="49">
        <f>F376*H376</f>
        <v>0</v>
      </c>
      <c r="L376" s="49">
        <f>J376+K376</f>
        <v>0</v>
      </c>
    </row>
    <row r="377" spans="1:12" customFormat="1" ht="14.4" x14ac:dyDescent="0.3">
      <c r="A377" s="148" t="s">
        <v>463</v>
      </c>
      <c r="B377" s="148"/>
      <c r="C377" s="148"/>
      <c r="D377" s="148"/>
      <c r="E377" s="148"/>
      <c r="F377" s="148"/>
      <c r="G377" s="33"/>
      <c r="H377" s="33"/>
      <c r="I377" s="45"/>
      <c r="J377" s="45"/>
      <c r="K377" s="45"/>
      <c r="L377" s="45"/>
    </row>
    <row r="378" spans="1:12" customFormat="1" ht="27.6" customHeight="1" outlineLevel="1" x14ac:dyDescent="0.3">
      <c r="A378" s="142" t="s">
        <v>2</v>
      </c>
      <c r="B378" s="142"/>
      <c r="C378" s="142"/>
      <c r="D378" s="142"/>
      <c r="E378" s="142"/>
      <c r="F378" s="142"/>
      <c r="G378" s="33"/>
      <c r="H378" s="33"/>
      <c r="I378" s="45"/>
      <c r="J378" s="45"/>
      <c r="K378" s="45"/>
      <c r="L378" s="45"/>
    </row>
    <row r="379" spans="1:12" customFormat="1" ht="27.75" customHeight="1" outlineLevel="1" x14ac:dyDescent="0.3">
      <c r="A379" s="34" t="s">
        <v>615</v>
      </c>
      <c r="B379" s="135" t="s">
        <v>58</v>
      </c>
      <c r="C379" s="135"/>
      <c r="D379" s="135"/>
      <c r="E379" s="34" t="s">
        <v>59</v>
      </c>
      <c r="F379" s="40">
        <v>0.01</v>
      </c>
      <c r="G379" s="36"/>
      <c r="H379" s="36"/>
      <c r="I379" s="49">
        <f t="shared" ref="I379:I387" si="61">G379+H379</f>
        <v>0</v>
      </c>
      <c r="J379" s="49">
        <f t="shared" ref="J379:J387" si="62">F379*G379</f>
        <v>0</v>
      </c>
      <c r="K379" s="49">
        <f t="shared" ref="K379:K387" si="63">F379*H379</f>
        <v>0</v>
      </c>
      <c r="L379" s="49">
        <f t="shared" ref="L379:L387" si="64">J379+K379</f>
        <v>0</v>
      </c>
    </row>
    <row r="380" spans="1:12" customFormat="1" ht="14.4" outlineLevel="1" x14ac:dyDescent="0.3">
      <c r="A380" s="34" t="s">
        <v>616</v>
      </c>
      <c r="B380" s="135" t="s">
        <v>61</v>
      </c>
      <c r="C380" s="135"/>
      <c r="D380" s="135"/>
      <c r="E380" s="34" t="s">
        <v>10</v>
      </c>
      <c r="F380" s="40">
        <v>0.04</v>
      </c>
      <c r="G380" s="36"/>
      <c r="H380" s="36"/>
      <c r="I380" s="49">
        <f t="shared" si="61"/>
        <v>0</v>
      </c>
      <c r="J380" s="49">
        <f t="shared" si="62"/>
        <v>0</v>
      </c>
      <c r="K380" s="49">
        <f t="shared" si="63"/>
        <v>0</v>
      </c>
      <c r="L380" s="49">
        <f t="shared" si="64"/>
        <v>0</v>
      </c>
    </row>
    <row r="381" spans="1:12" customFormat="1" ht="44.25" customHeight="1" outlineLevel="1" x14ac:dyDescent="0.3">
      <c r="A381" s="34" t="s">
        <v>617</v>
      </c>
      <c r="B381" s="135" t="s">
        <v>467</v>
      </c>
      <c r="C381" s="135"/>
      <c r="D381" s="135"/>
      <c r="E381" s="34" t="s">
        <v>10</v>
      </c>
      <c r="F381" s="35">
        <v>0.14599999999999999</v>
      </c>
      <c r="G381" s="36"/>
      <c r="H381" s="36"/>
      <c r="I381" s="49">
        <f t="shared" si="61"/>
        <v>0</v>
      </c>
      <c r="J381" s="49">
        <f t="shared" si="62"/>
        <v>0</v>
      </c>
      <c r="K381" s="49">
        <f t="shared" si="63"/>
        <v>0</v>
      </c>
      <c r="L381" s="49">
        <f t="shared" si="64"/>
        <v>0</v>
      </c>
    </row>
    <row r="382" spans="1:12" customFormat="1" ht="44.25" customHeight="1" outlineLevel="1" x14ac:dyDescent="0.3">
      <c r="A382" s="34" t="s">
        <v>618</v>
      </c>
      <c r="B382" s="135" t="s">
        <v>469</v>
      </c>
      <c r="C382" s="135"/>
      <c r="D382" s="135"/>
      <c r="E382" s="34" t="s">
        <v>10</v>
      </c>
      <c r="F382" s="35">
        <v>0.85499999999999998</v>
      </c>
      <c r="G382" s="36"/>
      <c r="H382" s="36"/>
      <c r="I382" s="49">
        <f t="shared" si="61"/>
        <v>0</v>
      </c>
      <c r="J382" s="49">
        <f t="shared" si="62"/>
        <v>0</v>
      </c>
      <c r="K382" s="49">
        <f t="shared" si="63"/>
        <v>0</v>
      </c>
      <c r="L382" s="49">
        <f t="shared" si="64"/>
        <v>0</v>
      </c>
    </row>
    <row r="383" spans="1:12" customFormat="1" ht="44.25" customHeight="1" outlineLevel="1" x14ac:dyDescent="0.3">
      <c r="A383" s="34" t="s">
        <v>410</v>
      </c>
      <c r="B383" s="135" t="s">
        <v>471</v>
      </c>
      <c r="C383" s="135"/>
      <c r="D383" s="135"/>
      <c r="E383" s="34" t="s">
        <v>10</v>
      </c>
      <c r="F383" s="35">
        <v>0.26300000000000001</v>
      </c>
      <c r="G383" s="36"/>
      <c r="H383" s="36"/>
      <c r="I383" s="49">
        <f t="shared" si="61"/>
        <v>0</v>
      </c>
      <c r="J383" s="49">
        <f t="shared" si="62"/>
        <v>0</v>
      </c>
      <c r="K383" s="49">
        <f t="shared" si="63"/>
        <v>0</v>
      </c>
      <c r="L383" s="49">
        <f t="shared" si="64"/>
        <v>0</v>
      </c>
    </row>
    <row r="384" spans="1:12" customFormat="1" ht="44.25" customHeight="1" outlineLevel="1" x14ac:dyDescent="0.3">
      <c r="A384" s="34" t="s">
        <v>411</v>
      </c>
      <c r="B384" s="135" t="s">
        <v>473</v>
      </c>
      <c r="C384" s="135"/>
      <c r="D384" s="135"/>
      <c r="E384" s="34" t="s">
        <v>10</v>
      </c>
      <c r="F384" s="40">
        <v>0.28000000000000003</v>
      </c>
      <c r="G384" s="36"/>
      <c r="H384" s="36"/>
      <c r="I384" s="49">
        <f t="shared" si="61"/>
        <v>0</v>
      </c>
      <c r="J384" s="49">
        <f t="shared" si="62"/>
        <v>0</v>
      </c>
      <c r="K384" s="49">
        <f t="shared" si="63"/>
        <v>0</v>
      </c>
      <c r="L384" s="49">
        <f t="shared" si="64"/>
        <v>0</v>
      </c>
    </row>
    <row r="385" spans="1:12" customFormat="1" ht="44.25" customHeight="1" outlineLevel="1" x14ac:dyDescent="0.3">
      <c r="A385" s="34" t="s">
        <v>412</v>
      </c>
      <c r="B385" s="135" t="s">
        <v>475</v>
      </c>
      <c r="C385" s="135"/>
      <c r="D385" s="135"/>
      <c r="E385" s="34" t="s">
        <v>10</v>
      </c>
      <c r="F385" s="40">
        <v>0.11</v>
      </c>
      <c r="G385" s="36"/>
      <c r="H385" s="36"/>
      <c r="I385" s="49">
        <f t="shared" si="61"/>
        <v>0</v>
      </c>
      <c r="J385" s="49">
        <f t="shared" si="62"/>
        <v>0</v>
      </c>
      <c r="K385" s="49">
        <f t="shared" si="63"/>
        <v>0</v>
      </c>
      <c r="L385" s="49">
        <f t="shared" si="64"/>
        <v>0</v>
      </c>
    </row>
    <row r="386" spans="1:12" customFormat="1" ht="44.25" customHeight="1" outlineLevel="1" x14ac:dyDescent="0.3">
      <c r="A386" s="34" t="s">
        <v>619</v>
      </c>
      <c r="B386" s="135" t="s">
        <v>477</v>
      </c>
      <c r="C386" s="135"/>
      <c r="D386" s="135"/>
      <c r="E386" s="34" t="s">
        <v>10</v>
      </c>
      <c r="F386" s="35">
        <v>0.54300000000000004</v>
      </c>
      <c r="G386" s="36"/>
      <c r="H386" s="36"/>
      <c r="I386" s="49">
        <f t="shared" si="61"/>
        <v>0</v>
      </c>
      <c r="J386" s="49">
        <f t="shared" si="62"/>
        <v>0</v>
      </c>
      <c r="K386" s="49">
        <f t="shared" si="63"/>
        <v>0</v>
      </c>
      <c r="L386" s="49">
        <f t="shared" si="64"/>
        <v>0</v>
      </c>
    </row>
    <row r="387" spans="1:12" customFormat="1" ht="44.25" customHeight="1" outlineLevel="1" x14ac:dyDescent="0.3">
      <c r="A387" s="34" t="s">
        <v>413</v>
      </c>
      <c r="B387" s="135" t="s">
        <v>479</v>
      </c>
      <c r="C387" s="135"/>
      <c r="D387" s="135"/>
      <c r="E387" s="34" t="s">
        <v>10</v>
      </c>
      <c r="F387" s="40">
        <v>0.11</v>
      </c>
      <c r="G387" s="36"/>
      <c r="H387" s="36"/>
      <c r="I387" s="49">
        <f t="shared" si="61"/>
        <v>0</v>
      </c>
      <c r="J387" s="49">
        <f t="shared" si="62"/>
        <v>0</v>
      </c>
      <c r="K387" s="49">
        <f t="shared" si="63"/>
        <v>0</v>
      </c>
      <c r="L387" s="49">
        <f t="shared" si="64"/>
        <v>0</v>
      </c>
    </row>
    <row r="388" spans="1:12" customFormat="1" ht="14.4" outlineLevel="1" x14ac:dyDescent="0.3">
      <c r="A388" s="142" t="s">
        <v>480</v>
      </c>
      <c r="B388" s="142"/>
      <c r="C388" s="142"/>
      <c r="D388" s="142"/>
      <c r="E388" s="142"/>
      <c r="F388" s="142"/>
      <c r="G388" s="33"/>
      <c r="H388" s="33"/>
      <c r="I388" s="45"/>
      <c r="J388" s="45"/>
      <c r="K388" s="45"/>
      <c r="L388" s="45"/>
    </row>
    <row r="389" spans="1:12" customFormat="1" ht="44.25" customHeight="1" outlineLevel="1" x14ac:dyDescent="0.3">
      <c r="A389" s="34" t="s">
        <v>414</v>
      </c>
      <c r="B389" s="135" t="s">
        <v>482</v>
      </c>
      <c r="C389" s="135"/>
      <c r="D389" s="135"/>
      <c r="E389" s="34" t="s">
        <v>5</v>
      </c>
      <c r="F389" s="42">
        <v>0.67515999999999998</v>
      </c>
      <c r="G389" s="36"/>
      <c r="H389" s="36"/>
      <c r="I389" s="49">
        <f t="shared" ref="I389:I404" si="65">G389+H389</f>
        <v>0</v>
      </c>
      <c r="J389" s="49">
        <f t="shared" ref="J389:J404" si="66">F389*G389</f>
        <v>0</v>
      </c>
      <c r="K389" s="49">
        <f t="shared" ref="K389:K404" si="67">F389*H389</f>
        <v>0</v>
      </c>
      <c r="L389" s="49">
        <f t="shared" ref="L389:L404" si="68">J389+K389</f>
        <v>0</v>
      </c>
    </row>
    <row r="390" spans="1:12" customFormat="1" ht="44.25" customHeight="1" outlineLevel="1" x14ac:dyDescent="0.3">
      <c r="A390" s="34" t="s">
        <v>415</v>
      </c>
      <c r="B390" s="135" t="s">
        <v>484</v>
      </c>
      <c r="C390" s="135"/>
      <c r="D390" s="135"/>
      <c r="E390" s="34" t="s">
        <v>5</v>
      </c>
      <c r="F390" s="42">
        <v>0.67515999999999998</v>
      </c>
      <c r="G390" s="36"/>
      <c r="H390" s="36"/>
      <c r="I390" s="49">
        <f t="shared" si="65"/>
        <v>0</v>
      </c>
      <c r="J390" s="49">
        <f t="shared" si="66"/>
        <v>0</v>
      </c>
      <c r="K390" s="49">
        <f t="shared" si="67"/>
        <v>0</v>
      </c>
      <c r="L390" s="49">
        <f t="shared" si="68"/>
        <v>0</v>
      </c>
    </row>
    <row r="391" spans="1:12" customFormat="1" ht="44.25" customHeight="1" outlineLevel="1" x14ac:dyDescent="0.3">
      <c r="A391" s="34" t="s">
        <v>620</v>
      </c>
      <c r="B391" s="135" t="s">
        <v>135</v>
      </c>
      <c r="C391" s="135"/>
      <c r="D391" s="135"/>
      <c r="E391" s="34" t="s">
        <v>10</v>
      </c>
      <c r="F391" s="35">
        <v>0.157</v>
      </c>
      <c r="G391" s="36"/>
      <c r="H391" s="36"/>
      <c r="I391" s="49">
        <f t="shared" si="65"/>
        <v>0</v>
      </c>
      <c r="J391" s="49">
        <f t="shared" si="66"/>
        <v>0</v>
      </c>
      <c r="K391" s="49">
        <f t="shared" si="67"/>
        <v>0</v>
      </c>
      <c r="L391" s="49">
        <f t="shared" si="68"/>
        <v>0</v>
      </c>
    </row>
    <row r="392" spans="1:12" customFormat="1" ht="14.4" outlineLevel="1" x14ac:dyDescent="0.3">
      <c r="A392" s="34" t="s">
        <v>621</v>
      </c>
      <c r="B392" s="135" t="s">
        <v>137</v>
      </c>
      <c r="C392" s="135"/>
      <c r="D392" s="135"/>
      <c r="E392" s="34" t="s">
        <v>5</v>
      </c>
      <c r="F392" s="41">
        <v>3.862E-3</v>
      </c>
      <c r="G392" s="36"/>
      <c r="H392" s="36"/>
      <c r="I392" s="49">
        <f t="shared" si="65"/>
        <v>0</v>
      </c>
      <c r="J392" s="49">
        <f t="shared" si="66"/>
        <v>0</v>
      </c>
      <c r="K392" s="49">
        <f t="shared" si="67"/>
        <v>0</v>
      </c>
      <c r="L392" s="49">
        <f t="shared" si="68"/>
        <v>0</v>
      </c>
    </row>
    <row r="393" spans="1:12" customFormat="1" ht="44.25" customHeight="1" outlineLevel="1" x14ac:dyDescent="0.3">
      <c r="A393" s="34" t="s">
        <v>417</v>
      </c>
      <c r="B393" s="135" t="s">
        <v>488</v>
      </c>
      <c r="C393" s="135"/>
      <c r="D393" s="135"/>
      <c r="E393" s="34" t="s">
        <v>10</v>
      </c>
      <c r="F393" s="35">
        <v>0.748</v>
      </c>
      <c r="G393" s="36"/>
      <c r="H393" s="36"/>
      <c r="I393" s="49">
        <f t="shared" si="65"/>
        <v>0</v>
      </c>
      <c r="J393" s="49">
        <f t="shared" si="66"/>
        <v>0</v>
      </c>
      <c r="K393" s="49">
        <f t="shared" si="67"/>
        <v>0</v>
      </c>
      <c r="L393" s="49">
        <f t="shared" si="68"/>
        <v>0</v>
      </c>
    </row>
    <row r="394" spans="1:12" customFormat="1" ht="44.25" customHeight="1" outlineLevel="1" x14ac:dyDescent="0.3">
      <c r="A394" s="34" t="s">
        <v>418</v>
      </c>
      <c r="B394" s="135" t="s">
        <v>94</v>
      </c>
      <c r="C394" s="135"/>
      <c r="D394" s="135"/>
      <c r="E394" s="34" t="s">
        <v>69</v>
      </c>
      <c r="F394" s="40">
        <v>78.540000000000006</v>
      </c>
      <c r="G394" s="36"/>
      <c r="H394" s="36"/>
      <c r="I394" s="49">
        <f t="shared" si="65"/>
        <v>0</v>
      </c>
      <c r="J394" s="49">
        <f t="shared" si="66"/>
        <v>0</v>
      </c>
      <c r="K394" s="49">
        <f t="shared" si="67"/>
        <v>0</v>
      </c>
      <c r="L394" s="49">
        <f t="shared" si="68"/>
        <v>0</v>
      </c>
    </row>
    <row r="395" spans="1:12" customFormat="1" ht="44.25" customHeight="1" outlineLevel="1" x14ac:dyDescent="0.3">
      <c r="A395" s="34" t="s">
        <v>419</v>
      </c>
      <c r="B395" s="135" t="s">
        <v>97</v>
      </c>
      <c r="C395" s="135"/>
      <c r="D395" s="135"/>
      <c r="E395" s="34" t="s">
        <v>44</v>
      </c>
      <c r="F395" s="38">
        <v>2</v>
      </c>
      <c r="G395" s="36"/>
      <c r="H395" s="36"/>
      <c r="I395" s="49">
        <f t="shared" si="65"/>
        <v>0</v>
      </c>
      <c r="J395" s="49">
        <f t="shared" si="66"/>
        <v>0</v>
      </c>
      <c r="K395" s="49">
        <f t="shared" si="67"/>
        <v>0</v>
      </c>
      <c r="L395" s="49">
        <f t="shared" si="68"/>
        <v>0</v>
      </c>
    </row>
    <row r="396" spans="1:12" customFormat="1" ht="14.4" outlineLevel="1" x14ac:dyDescent="0.3">
      <c r="A396" s="34" t="s">
        <v>622</v>
      </c>
      <c r="B396" s="135" t="s">
        <v>106</v>
      </c>
      <c r="C396" s="135"/>
      <c r="D396" s="135"/>
      <c r="E396" s="34" t="s">
        <v>107</v>
      </c>
      <c r="F396" s="37">
        <v>36.352800000000002</v>
      </c>
      <c r="G396" s="36"/>
      <c r="H396" s="36"/>
      <c r="I396" s="49">
        <f t="shared" si="65"/>
        <v>0</v>
      </c>
      <c r="J396" s="49">
        <f t="shared" si="66"/>
        <v>0</v>
      </c>
      <c r="K396" s="49">
        <f t="shared" si="67"/>
        <v>0</v>
      </c>
      <c r="L396" s="49">
        <f t="shared" si="68"/>
        <v>0</v>
      </c>
    </row>
    <row r="397" spans="1:12" customFormat="1" ht="44.25" customHeight="1" outlineLevel="1" x14ac:dyDescent="0.3">
      <c r="A397" s="34" t="s">
        <v>422</v>
      </c>
      <c r="B397" s="135" t="s">
        <v>488</v>
      </c>
      <c r="C397" s="135"/>
      <c r="D397" s="135"/>
      <c r="E397" s="34" t="s">
        <v>10</v>
      </c>
      <c r="F397" s="35">
        <v>0.53200000000000003</v>
      </c>
      <c r="G397" s="36"/>
      <c r="H397" s="36"/>
      <c r="I397" s="49">
        <f t="shared" si="65"/>
        <v>0</v>
      </c>
      <c r="J397" s="49">
        <f t="shared" si="66"/>
        <v>0</v>
      </c>
      <c r="K397" s="49">
        <f t="shared" si="67"/>
        <v>0</v>
      </c>
      <c r="L397" s="49">
        <f t="shared" si="68"/>
        <v>0</v>
      </c>
    </row>
    <row r="398" spans="1:12" customFormat="1" ht="44.25" customHeight="1" outlineLevel="1" x14ac:dyDescent="0.3">
      <c r="A398" s="34" t="s">
        <v>424</v>
      </c>
      <c r="B398" s="135" t="s">
        <v>325</v>
      </c>
      <c r="C398" s="135"/>
      <c r="D398" s="135"/>
      <c r="E398" s="34" t="s">
        <v>69</v>
      </c>
      <c r="F398" s="40">
        <v>55.86</v>
      </c>
      <c r="G398" s="36"/>
      <c r="H398" s="36"/>
      <c r="I398" s="49">
        <f t="shared" si="65"/>
        <v>0</v>
      </c>
      <c r="J398" s="49">
        <f t="shared" si="66"/>
        <v>0</v>
      </c>
      <c r="K398" s="49">
        <f t="shared" si="67"/>
        <v>0</v>
      </c>
      <c r="L398" s="49">
        <f t="shared" si="68"/>
        <v>0</v>
      </c>
    </row>
    <row r="399" spans="1:12" customFormat="1" ht="44.25" customHeight="1" outlineLevel="1" x14ac:dyDescent="0.3">
      <c r="A399" s="34" t="s">
        <v>426</v>
      </c>
      <c r="B399" s="135" t="s">
        <v>97</v>
      </c>
      <c r="C399" s="135"/>
      <c r="D399" s="135"/>
      <c r="E399" s="34" t="s">
        <v>44</v>
      </c>
      <c r="F399" s="38">
        <v>2</v>
      </c>
      <c r="G399" s="36"/>
      <c r="H399" s="36"/>
      <c r="I399" s="49">
        <f t="shared" si="65"/>
        <v>0</v>
      </c>
      <c r="J399" s="49">
        <f t="shared" si="66"/>
        <v>0</v>
      </c>
      <c r="K399" s="49">
        <f t="shared" si="67"/>
        <v>0</v>
      </c>
      <c r="L399" s="49">
        <f t="shared" si="68"/>
        <v>0</v>
      </c>
    </row>
    <row r="400" spans="1:12" customFormat="1" ht="14.4" outlineLevel="1" x14ac:dyDescent="0.3">
      <c r="A400" s="34" t="s">
        <v>428</v>
      </c>
      <c r="B400" s="135" t="s">
        <v>106</v>
      </c>
      <c r="C400" s="135"/>
      <c r="D400" s="135"/>
      <c r="E400" s="34" t="s">
        <v>107</v>
      </c>
      <c r="F400" s="37">
        <v>25.8552</v>
      </c>
      <c r="G400" s="36"/>
      <c r="H400" s="36"/>
      <c r="I400" s="49">
        <f t="shared" si="65"/>
        <v>0</v>
      </c>
      <c r="J400" s="49">
        <f t="shared" si="66"/>
        <v>0</v>
      </c>
      <c r="K400" s="49">
        <f t="shared" si="67"/>
        <v>0</v>
      </c>
      <c r="L400" s="49">
        <f t="shared" si="68"/>
        <v>0</v>
      </c>
    </row>
    <row r="401" spans="1:12" customFormat="1" ht="44.25" customHeight="1" outlineLevel="1" x14ac:dyDescent="0.3">
      <c r="A401" s="34" t="s">
        <v>434</v>
      </c>
      <c r="B401" s="135" t="s">
        <v>497</v>
      </c>
      <c r="C401" s="135"/>
      <c r="D401" s="135"/>
      <c r="E401" s="34" t="s">
        <v>10</v>
      </c>
      <c r="F401" s="35">
        <v>1.554</v>
      </c>
      <c r="G401" s="36"/>
      <c r="H401" s="36"/>
      <c r="I401" s="49">
        <f t="shared" si="65"/>
        <v>0</v>
      </c>
      <c r="J401" s="49">
        <f t="shared" si="66"/>
        <v>0</v>
      </c>
      <c r="K401" s="49">
        <f t="shared" si="67"/>
        <v>0</v>
      </c>
      <c r="L401" s="49">
        <f t="shared" si="68"/>
        <v>0</v>
      </c>
    </row>
    <row r="402" spans="1:12" customFormat="1" ht="44.25" customHeight="1" outlineLevel="1" x14ac:dyDescent="0.3">
      <c r="A402" s="34" t="s">
        <v>436</v>
      </c>
      <c r="B402" s="135" t="s">
        <v>499</v>
      </c>
      <c r="C402" s="135"/>
      <c r="D402" s="135"/>
      <c r="E402" s="34" t="s">
        <v>69</v>
      </c>
      <c r="F402" s="35">
        <v>158.50800000000001</v>
      </c>
      <c r="G402" s="36"/>
      <c r="H402" s="36"/>
      <c r="I402" s="49">
        <f t="shared" si="65"/>
        <v>0</v>
      </c>
      <c r="J402" s="49">
        <f t="shared" si="66"/>
        <v>0</v>
      </c>
      <c r="K402" s="49">
        <f t="shared" si="67"/>
        <v>0</v>
      </c>
      <c r="L402" s="49">
        <f t="shared" si="68"/>
        <v>0</v>
      </c>
    </row>
    <row r="403" spans="1:12" customFormat="1" ht="14.4" outlineLevel="1" x14ac:dyDescent="0.3">
      <c r="A403" s="34" t="s">
        <v>437</v>
      </c>
      <c r="B403" s="135" t="s">
        <v>501</v>
      </c>
      <c r="C403" s="135"/>
      <c r="D403" s="135"/>
      <c r="E403" s="34" t="s">
        <v>107</v>
      </c>
      <c r="F403" s="40">
        <v>582.75</v>
      </c>
      <c r="G403" s="36"/>
      <c r="H403" s="36"/>
      <c r="I403" s="49">
        <f t="shared" si="65"/>
        <v>0</v>
      </c>
      <c r="J403" s="49">
        <f t="shared" si="66"/>
        <v>0</v>
      </c>
      <c r="K403" s="49">
        <f t="shared" si="67"/>
        <v>0</v>
      </c>
      <c r="L403" s="49">
        <f t="shared" si="68"/>
        <v>0</v>
      </c>
    </row>
    <row r="404" spans="1:12" customFormat="1" ht="14.4" outlineLevel="1" x14ac:dyDescent="0.3">
      <c r="A404" s="34" t="s">
        <v>438</v>
      </c>
      <c r="B404" s="135" t="s">
        <v>503</v>
      </c>
      <c r="C404" s="135"/>
      <c r="D404" s="135"/>
      <c r="E404" s="34" t="s">
        <v>5</v>
      </c>
      <c r="F404" s="37">
        <v>7.7700000000000005E-2</v>
      </c>
      <c r="G404" s="36"/>
      <c r="H404" s="36"/>
      <c r="I404" s="49">
        <f t="shared" si="65"/>
        <v>0</v>
      </c>
      <c r="J404" s="49">
        <f t="shared" si="66"/>
        <v>0</v>
      </c>
      <c r="K404" s="49">
        <f t="shared" si="67"/>
        <v>0</v>
      </c>
      <c r="L404" s="49">
        <f t="shared" si="68"/>
        <v>0</v>
      </c>
    </row>
    <row r="405" spans="1:12" customFormat="1" ht="14.4" outlineLevel="1" x14ac:dyDescent="0.3">
      <c r="A405" s="142" t="s">
        <v>504</v>
      </c>
      <c r="B405" s="142"/>
      <c r="C405" s="142"/>
      <c r="D405" s="142"/>
      <c r="E405" s="142"/>
      <c r="F405" s="142"/>
      <c r="G405" s="33"/>
      <c r="H405" s="33"/>
      <c r="I405" s="45"/>
      <c r="J405" s="45"/>
      <c r="K405" s="45"/>
      <c r="L405" s="45"/>
    </row>
    <row r="406" spans="1:12" customFormat="1" ht="44.25" customHeight="1" outlineLevel="1" x14ac:dyDescent="0.3">
      <c r="A406" s="34" t="s">
        <v>440</v>
      </c>
      <c r="B406" s="135" t="s">
        <v>506</v>
      </c>
      <c r="C406" s="135"/>
      <c r="D406" s="135"/>
      <c r="E406" s="34" t="s">
        <v>10</v>
      </c>
      <c r="F406" s="35">
        <v>0.65400000000000003</v>
      </c>
      <c r="G406" s="36"/>
      <c r="H406" s="36"/>
      <c r="I406" s="49">
        <f>G406+H406</f>
        <v>0</v>
      </c>
      <c r="J406" s="49">
        <f>F406*G406</f>
        <v>0</v>
      </c>
      <c r="K406" s="49">
        <f>F406*H406</f>
        <v>0</v>
      </c>
      <c r="L406" s="49">
        <f>J406+K406</f>
        <v>0</v>
      </c>
    </row>
    <row r="407" spans="1:12" customFormat="1" ht="14.4" outlineLevel="1" x14ac:dyDescent="0.3">
      <c r="A407" s="142" t="s">
        <v>507</v>
      </c>
      <c r="B407" s="142"/>
      <c r="C407" s="142"/>
      <c r="D407" s="142"/>
      <c r="E407" s="142"/>
      <c r="F407" s="142"/>
      <c r="G407" s="33"/>
      <c r="H407" s="33"/>
      <c r="I407" s="45"/>
      <c r="J407" s="45"/>
      <c r="K407" s="45"/>
      <c r="L407" s="45"/>
    </row>
    <row r="408" spans="1:12" customFormat="1" ht="44.25" customHeight="1" outlineLevel="1" x14ac:dyDescent="0.3">
      <c r="A408" s="34" t="s">
        <v>442</v>
      </c>
      <c r="B408" s="135" t="s">
        <v>509</v>
      </c>
      <c r="C408" s="135"/>
      <c r="D408" s="135"/>
      <c r="E408" s="34" t="s">
        <v>10</v>
      </c>
      <c r="F408" s="35">
        <v>0.65400000000000003</v>
      </c>
      <c r="G408" s="36"/>
      <c r="H408" s="36"/>
      <c r="I408" s="49">
        <f>G408+H408</f>
        <v>0</v>
      </c>
      <c r="J408" s="49">
        <f>F408*G408</f>
        <v>0</v>
      </c>
      <c r="K408" s="49">
        <f>F408*H408</f>
        <v>0</v>
      </c>
      <c r="L408" s="49">
        <f>J408+K408</f>
        <v>0</v>
      </c>
    </row>
    <row r="409" spans="1:12" customFormat="1" ht="14.4" x14ac:dyDescent="0.3">
      <c r="A409" s="149" t="s">
        <v>1692</v>
      </c>
      <c r="B409" s="149"/>
      <c r="C409" s="149"/>
      <c r="D409" s="149"/>
      <c r="E409" s="149"/>
      <c r="F409" s="149"/>
      <c r="G409" s="50"/>
      <c r="H409" s="50"/>
      <c r="I409" s="51"/>
      <c r="J409" s="51"/>
      <c r="K409" s="51"/>
      <c r="L409" s="51"/>
    </row>
    <row r="410" spans="1:12" customFormat="1" ht="44.25" customHeight="1" outlineLevel="1" x14ac:dyDescent="0.3">
      <c r="A410" s="34" t="s">
        <v>500</v>
      </c>
      <c r="B410" s="135" t="s">
        <v>513</v>
      </c>
      <c r="C410" s="135"/>
      <c r="D410" s="135"/>
      <c r="E410" s="34" t="s">
        <v>10</v>
      </c>
      <c r="F410" s="40">
        <v>2.13</v>
      </c>
      <c r="G410" s="36"/>
      <c r="H410" s="36"/>
      <c r="I410" s="49">
        <f t="shared" ref="I410:I419" si="69">G410+H410</f>
        <v>0</v>
      </c>
      <c r="J410" s="49">
        <f t="shared" ref="J410:J419" si="70">F410*G410</f>
        <v>0</v>
      </c>
      <c r="K410" s="49">
        <f t="shared" ref="K410:K419" si="71">F410*H410</f>
        <v>0</v>
      </c>
      <c r="L410" s="49">
        <f t="shared" ref="L410:L419" si="72">J410+K410</f>
        <v>0</v>
      </c>
    </row>
    <row r="411" spans="1:12" customFormat="1" ht="33" customHeight="1" outlineLevel="1" x14ac:dyDescent="0.3">
      <c r="A411" s="34" t="s">
        <v>502</v>
      </c>
      <c r="B411" s="135" t="s">
        <v>700</v>
      </c>
      <c r="C411" s="135"/>
      <c r="D411" s="135"/>
      <c r="E411" s="34" t="s">
        <v>699</v>
      </c>
      <c r="F411" s="38">
        <v>1</v>
      </c>
      <c r="G411" s="36"/>
      <c r="H411" s="36"/>
      <c r="I411" s="49">
        <f t="shared" si="69"/>
        <v>0</v>
      </c>
      <c r="J411" s="49">
        <f t="shared" si="70"/>
        <v>0</v>
      </c>
      <c r="K411" s="49">
        <f t="shared" si="71"/>
        <v>0</v>
      </c>
      <c r="L411" s="49">
        <f t="shared" si="72"/>
        <v>0</v>
      </c>
    </row>
    <row r="412" spans="1:12" customFormat="1" ht="44.25" customHeight="1" outlineLevel="1" x14ac:dyDescent="0.3">
      <c r="A412" s="34" t="s">
        <v>505</v>
      </c>
      <c r="B412" s="135" t="s">
        <v>514</v>
      </c>
      <c r="C412" s="135"/>
      <c r="D412" s="135"/>
      <c r="E412" s="34" t="s">
        <v>10</v>
      </c>
      <c r="F412" s="40">
        <v>0.06</v>
      </c>
      <c r="G412" s="36"/>
      <c r="H412" s="36"/>
      <c r="I412" s="49">
        <f t="shared" si="69"/>
        <v>0</v>
      </c>
      <c r="J412" s="49">
        <f t="shared" si="70"/>
        <v>0</v>
      </c>
      <c r="K412" s="49">
        <f t="shared" si="71"/>
        <v>0</v>
      </c>
      <c r="L412" s="49">
        <f t="shared" si="72"/>
        <v>0</v>
      </c>
    </row>
    <row r="413" spans="1:12" customFormat="1" ht="16.5" customHeight="1" outlineLevel="1" x14ac:dyDescent="0.3">
      <c r="A413" s="34" t="s">
        <v>508</v>
      </c>
      <c r="B413" s="135" t="s">
        <v>701</v>
      </c>
      <c r="C413" s="135"/>
      <c r="D413" s="135"/>
      <c r="E413" s="34" t="s">
        <v>69</v>
      </c>
      <c r="F413" s="38">
        <v>6</v>
      </c>
      <c r="G413" s="36"/>
      <c r="H413" s="36"/>
      <c r="I413" s="49">
        <f t="shared" si="69"/>
        <v>0</v>
      </c>
      <c r="J413" s="49">
        <f t="shared" si="70"/>
        <v>0</v>
      </c>
      <c r="K413" s="49">
        <f t="shared" si="71"/>
        <v>0</v>
      </c>
      <c r="L413" s="49">
        <f t="shared" si="72"/>
        <v>0</v>
      </c>
    </row>
    <row r="414" spans="1:12" customFormat="1" ht="55.2" customHeight="1" outlineLevel="1" x14ac:dyDescent="0.3">
      <c r="A414" s="34" t="s">
        <v>639</v>
      </c>
      <c r="B414" s="135" t="s">
        <v>702</v>
      </c>
      <c r="C414" s="135"/>
      <c r="D414" s="135"/>
      <c r="E414" s="34" t="s">
        <v>268</v>
      </c>
      <c r="F414" s="35">
        <v>0.10299999999999999</v>
      </c>
      <c r="G414" s="36"/>
      <c r="H414" s="36"/>
      <c r="I414" s="49">
        <f t="shared" si="69"/>
        <v>0</v>
      </c>
      <c r="J414" s="49">
        <f t="shared" si="70"/>
        <v>0</v>
      </c>
      <c r="K414" s="49">
        <f t="shared" si="71"/>
        <v>0</v>
      </c>
      <c r="L414" s="49">
        <f t="shared" si="72"/>
        <v>0</v>
      </c>
    </row>
    <row r="415" spans="1:12" customFormat="1" ht="14.4" outlineLevel="1" x14ac:dyDescent="0.3">
      <c r="A415" s="34" t="s">
        <v>640</v>
      </c>
      <c r="B415" s="135" t="s">
        <v>703</v>
      </c>
      <c r="C415" s="135"/>
      <c r="D415" s="135"/>
      <c r="E415" s="34" t="s">
        <v>699</v>
      </c>
      <c r="F415" s="38">
        <v>1</v>
      </c>
      <c r="G415" s="36"/>
      <c r="H415" s="36"/>
      <c r="I415" s="49">
        <f t="shared" si="69"/>
        <v>0</v>
      </c>
      <c r="J415" s="49">
        <f t="shared" si="70"/>
        <v>0</v>
      </c>
      <c r="K415" s="49">
        <f t="shared" si="71"/>
        <v>0</v>
      </c>
      <c r="L415" s="49">
        <f t="shared" si="72"/>
        <v>0</v>
      </c>
    </row>
    <row r="416" spans="1:12" customFormat="1" ht="14.4" outlineLevel="1" x14ac:dyDescent="0.3">
      <c r="A416" s="34" t="s">
        <v>510</v>
      </c>
      <c r="B416" s="135" t="s">
        <v>515</v>
      </c>
      <c r="C416" s="135"/>
      <c r="D416" s="135"/>
      <c r="E416" s="34" t="s">
        <v>10</v>
      </c>
      <c r="F416" s="42">
        <v>9.0429999999999996E-2</v>
      </c>
      <c r="G416" s="36"/>
      <c r="H416" s="36"/>
      <c r="I416" s="49">
        <f t="shared" si="69"/>
        <v>0</v>
      </c>
      <c r="J416" s="49">
        <f t="shared" si="70"/>
        <v>0</v>
      </c>
      <c r="K416" s="49">
        <f t="shared" si="71"/>
        <v>0</v>
      </c>
      <c r="L416" s="49">
        <f t="shared" si="72"/>
        <v>0</v>
      </c>
    </row>
    <row r="417" spans="1:12" customFormat="1" ht="14.4" outlineLevel="1" x14ac:dyDescent="0.3">
      <c r="A417" s="34" t="s">
        <v>641</v>
      </c>
      <c r="B417" s="135" t="s">
        <v>704</v>
      </c>
      <c r="C417" s="135"/>
      <c r="D417" s="135"/>
      <c r="E417" s="34" t="s">
        <v>44</v>
      </c>
      <c r="F417" s="38">
        <v>2</v>
      </c>
      <c r="G417" s="36"/>
      <c r="H417" s="36"/>
      <c r="I417" s="49">
        <f t="shared" si="69"/>
        <v>0</v>
      </c>
      <c r="J417" s="49">
        <f t="shared" si="70"/>
        <v>0</v>
      </c>
      <c r="K417" s="49">
        <f t="shared" si="71"/>
        <v>0</v>
      </c>
      <c r="L417" s="49">
        <f t="shared" si="72"/>
        <v>0</v>
      </c>
    </row>
    <row r="418" spans="1:12" customFormat="1" ht="14.4" outlineLevel="1" x14ac:dyDescent="0.3">
      <c r="A418" s="34" t="s">
        <v>642</v>
      </c>
      <c r="B418" s="135" t="s">
        <v>516</v>
      </c>
      <c r="C418" s="135"/>
      <c r="D418" s="135"/>
      <c r="E418" s="34" t="s">
        <v>10</v>
      </c>
      <c r="F418" s="39">
        <v>0.8</v>
      </c>
      <c r="G418" s="36"/>
      <c r="H418" s="36"/>
      <c r="I418" s="49">
        <f t="shared" si="69"/>
        <v>0</v>
      </c>
      <c r="J418" s="49">
        <f t="shared" si="70"/>
        <v>0</v>
      </c>
      <c r="K418" s="49">
        <f t="shared" si="71"/>
        <v>0</v>
      </c>
      <c r="L418" s="49">
        <f t="shared" si="72"/>
        <v>0</v>
      </c>
    </row>
    <row r="419" spans="1:12" customFormat="1" ht="14.4" outlineLevel="1" x14ac:dyDescent="0.3">
      <c r="A419" s="34" t="s">
        <v>643</v>
      </c>
      <c r="B419" s="135" t="s">
        <v>517</v>
      </c>
      <c r="C419" s="135"/>
      <c r="D419" s="135"/>
      <c r="E419" s="34" t="s">
        <v>69</v>
      </c>
      <c r="F419" s="39">
        <v>82.4</v>
      </c>
      <c r="G419" s="36"/>
      <c r="H419" s="36"/>
      <c r="I419" s="49">
        <f t="shared" si="69"/>
        <v>0</v>
      </c>
      <c r="J419" s="49">
        <f t="shared" si="70"/>
        <v>0</v>
      </c>
      <c r="K419" s="49">
        <f t="shared" si="71"/>
        <v>0</v>
      </c>
      <c r="L419" s="49">
        <f t="shared" si="72"/>
        <v>0</v>
      </c>
    </row>
    <row r="420" spans="1:12" customFormat="1" ht="14.4" x14ac:dyDescent="0.3">
      <c r="A420" s="4"/>
      <c r="B420" s="5"/>
      <c r="C420" s="5"/>
      <c r="D420" s="5"/>
      <c r="E420" s="6"/>
      <c r="F420" s="6"/>
      <c r="J420" s="27"/>
      <c r="K420" s="27"/>
      <c r="L420" s="27"/>
    </row>
  </sheetData>
  <mergeCells count="427">
    <mergeCell ref="G8:H8"/>
    <mergeCell ref="A13:A14"/>
    <mergeCell ref="E13:E14"/>
    <mergeCell ref="F13:F14"/>
    <mergeCell ref="B412:D412"/>
    <mergeCell ref="B419:D419"/>
    <mergeCell ref="B413:D413"/>
    <mergeCell ref="B414:D414"/>
    <mergeCell ref="B415:D415"/>
    <mergeCell ref="B416:D416"/>
    <mergeCell ref="B417:D417"/>
    <mergeCell ref="B418:D418"/>
    <mergeCell ref="D2:G2"/>
    <mergeCell ref="B5:D5"/>
    <mergeCell ref="B6:D6"/>
    <mergeCell ref="B7:D7"/>
    <mergeCell ref="B8:D8"/>
    <mergeCell ref="B15:D15"/>
    <mergeCell ref="B16:D16"/>
    <mergeCell ref="G13:H13"/>
    <mergeCell ref="B13:D14"/>
    <mergeCell ref="A12:L12"/>
    <mergeCell ref="J13:K13"/>
    <mergeCell ref="L13:L14"/>
    <mergeCell ref="I13:I14"/>
    <mergeCell ref="G5:H5"/>
    <mergeCell ref="G6:H6"/>
    <mergeCell ref="G7:H7"/>
    <mergeCell ref="A409:F409"/>
    <mergeCell ref="B403:D403"/>
    <mergeCell ref="B404:D404"/>
    <mergeCell ref="A405:F405"/>
    <mergeCell ref="B406:D406"/>
    <mergeCell ref="A407:F407"/>
    <mergeCell ref="B408:D408"/>
    <mergeCell ref="B410:D410"/>
    <mergeCell ref="B411:D411"/>
    <mergeCell ref="B397:D397"/>
    <mergeCell ref="B398:D398"/>
    <mergeCell ref="B399:D399"/>
    <mergeCell ref="B400:D400"/>
    <mergeCell ref="B401:D401"/>
    <mergeCell ref="B402:D402"/>
    <mergeCell ref="B391:D391"/>
    <mergeCell ref="B392:D392"/>
    <mergeCell ref="B393:D393"/>
    <mergeCell ref="B394:D394"/>
    <mergeCell ref="B395:D395"/>
    <mergeCell ref="B396:D396"/>
    <mergeCell ref="B385:D385"/>
    <mergeCell ref="B386:D386"/>
    <mergeCell ref="B387:D387"/>
    <mergeCell ref="A388:F388"/>
    <mergeCell ref="B389:D389"/>
    <mergeCell ref="B390:D390"/>
    <mergeCell ref="B379:D379"/>
    <mergeCell ref="B380:D380"/>
    <mergeCell ref="B381:D381"/>
    <mergeCell ref="B382:D382"/>
    <mergeCell ref="B383:D383"/>
    <mergeCell ref="B384:D384"/>
    <mergeCell ref="B373:D373"/>
    <mergeCell ref="B374:D374"/>
    <mergeCell ref="B375:D375"/>
    <mergeCell ref="B376:D376"/>
    <mergeCell ref="A377:F377"/>
    <mergeCell ref="A378:F378"/>
    <mergeCell ref="B367:D367"/>
    <mergeCell ref="B368:D368"/>
    <mergeCell ref="B369:D369"/>
    <mergeCell ref="B370:D370"/>
    <mergeCell ref="A371:F371"/>
    <mergeCell ref="B372:D372"/>
    <mergeCell ref="B362:D362"/>
    <mergeCell ref="B363:D363"/>
    <mergeCell ref="A364:F364"/>
    <mergeCell ref="B365:D365"/>
    <mergeCell ref="B366:D366"/>
    <mergeCell ref="B356:D356"/>
    <mergeCell ref="B357:D357"/>
    <mergeCell ref="B358:D358"/>
    <mergeCell ref="B359:D359"/>
    <mergeCell ref="B360:D360"/>
    <mergeCell ref="B361:D361"/>
    <mergeCell ref="B350:D350"/>
    <mergeCell ref="B351:D351"/>
    <mergeCell ref="B352:D352"/>
    <mergeCell ref="B353:D353"/>
    <mergeCell ref="B354:D354"/>
    <mergeCell ref="A355:F355"/>
    <mergeCell ref="B344:D344"/>
    <mergeCell ref="B345:D345"/>
    <mergeCell ref="B346:D346"/>
    <mergeCell ref="A347:F347"/>
    <mergeCell ref="A348:F348"/>
    <mergeCell ref="B349:D349"/>
    <mergeCell ref="B338:D338"/>
    <mergeCell ref="B339:D339"/>
    <mergeCell ref="B340:D340"/>
    <mergeCell ref="B341:D341"/>
    <mergeCell ref="B342:D342"/>
    <mergeCell ref="B343:D343"/>
    <mergeCell ref="B332:D332"/>
    <mergeCell ref="B333:D333"/>
    <mergeCell ref="B334:D334"/>
    <mergeCell ref="B335:D335"/>
    <mergeCell ref="B336:D336"/>
    <mergeCell ref="B337:D337"/>
    <mergeCell ref="B326:D326"/>
    <mergeCell ref="B327:D327"/>
    <mergeCell ref="B328:D328"/>
    <mergeCell ref="B329:D329"/>
    <mergeCell ref="B330:D330"/>
    <mergeCell ref="B331:D331"/>
    <mergeCell ref="B320:D320"/>
    <mergeCell ref="B321:D321"/>
    <mergeCell ref="B322:D322"/>
    <mergeCell ref="B323:D323"/>
    <mergeCell ref="B324:D324"/>
    <mergeCell ref="B325:D325"/>
    <mergeCell ref="B314:D314"/>
    <mergeCell ref="B315:D315"/>
    <mergeCell ref="B316:D316"/>
    <mergeCell ref="B317:D317"/>
    <mergeCell ref="B318:D318"/>
    <mergeCell ref="B319:D319"/>
    <mergeCell ref="B308:D308"/>
    <mergeCell ref="B309:D309"/>
    <mergeCell ref="B310:D310"/>
    <mergeCell ref="B311:D311"/>
    <mergeCell ref="B312:D312"/>
    <mergeCell ref="B313:D313"/>
    <mergeCell ref="B302:D302"/>
    <mergeCell ref="B303:D303"/>
    <mergeCell ref="B304:D304"/>
    <mergeCell ref="B305:D305"/>
    <mergeCell ref="B306:D306"/>
    <mergeCell ref="B307:D307"/>
    <mergeCell ref="B296:D296"/>
    <mergeCell ref="B297:D297"/>
    <mergeCell ref="B298:D298"/>
    <mergeCell ref="B299:D299"/>
    <mergeCell ref="B300:D300"/>
    <mergeCell ref="B301:D301"/>
    <mergeCell ref="B290:D290"/>
    <mergeCell ref="B291:D291"/>
    <mergeCell ref="B292:D292"/>
    <mergeCell ref="B293:D293"/>
    <mergeCell ref="B294:D294"/>
    <mergeCell ref="B295:D295"/>
    <mergeCell ref="B284:D284"/>
    <mergeCell ref="B285:D285"/>
    <mergeCell ref="B286:D286"/>
    <mergeCell ref="B287:D287"/>
    <mergeCell ref="B288:D288"/>
    <mergeCell ref="B289:D289"/>
    <mergeCell ref="B278:D278"/>
    <mergeCell ref="B279:D279"/>
    <mergeCell ref="B280:D280"/>
    <mergeCell ref="B282:D282"/>
    <mergeCell ref="B283:D283"/>
    <mergeCell ref="B272:D272"/>
    <mergeCell ref="B273:D273"/>
    <mergeCell ref="B274:D274"/>
    <mergeCell ref="B275:D275"/>
    <mergeCell ref="B276:D276"/>
    <mergeCell ref="B277:D277"/>
    <mergeCell ref="A281:F281"/>
    <mergeCell ref="B266:D266"/>
    <mergeCell ref="B267:D267"/>
    <mergeCell ref="B268:D268"/>
    <mergeCell ref="B269:D269"/>
    <mergeCell ref="B270:D270"/>
    <mergeCell ref="B271:D271"/>
    <mergeCell ref="B260:D260"/>
    <mergeCell ref="B261:D261"/>
    <mergeCell ref="B262:D262"/>
    <mergeCell ref="B263:D263"/>
    <mergeCell ref="B264:D264"/>
    <mergeCell ref="B265:D265"/>
    <mergeCell ref="B254:D254"/>
    <mergeCell ref="B255:D255"/>
    <mergeCell ref="B256:D256"/>
    <mergeCell ref="B257:D257"/>
    <mergeCell ref="B258:D258"/>
    <mergeCell ref="B259:D259"/>
    <mergeCell ref="B248:D248"/>
    <mergeCell ref="B249:D249"/>
    <mergeCell ref="B250:D250"/>
    <mergeCell ref="B251:D251"/>
    <mergeCell ref="B252:D252"/>
    <mergeCell ref="B253:D253"/>
    <mergeCell ref="B242:D242"/>
    <mergeCell ref="B243:D243"/>
    <mergeCell ref="B244:D244"/>
    <mergeCell ref="B245:D245"/>
    <mergeCell ref="B246:D246"/>
    <mergeCell ref="B247:D247"/>
    <mergeCell ref="B236:D236"/>
    <mergeCell ref="B237:D237"/>
    <mergeCell ref="B238:D238"/>
    <mergeCell ref="B239:D239"/>
    <mergeCell ref="B240:D240"/>
    <mergeCell ref="B241:D241"/>
    <mergeCell ref="B230:D230"/>
    <mergeCell ref="A231:F231"/>
    <mergeCell ref="B232:D232"/>
    <mergeCell ref="B233:D233"/>
    <mergeCell ref="B234:D234"/>
    <mergeCell ref="B235:D235"/>
    <mergeCell ref="B224:D224"/>
    <mergeCell ref="B225:D225"/>
    <mergeCell ref="B226:D226"/>
    <mergeCell ref="B227:D227"/>
    <mergeCell ref="B228:D228"/>
    <mergeCell ref="B229:D229"/>
    <mergeCell ref="B218:D218"/>
    <mergeCell ref="B219:D219"/>
    <mergeCell ref="B220:D220"/>
    <mergeCell ref="B221:D221"/>
    <mergeCell ref="B222:D222"/>
    <mergeCell ref="B223:D223"/>
    <mergeCell ref="B212:D212"/>
    <mergeCell ref="B213:D213"/>
    <mergeCell ref="B214:D214"/>
    <mergeCell ref="B215:D215"/>
    <mergeCell ref="B216:D216"/>
    <mergeCell ref="B217:D217"/>
    <mergeCell ref="B206:D206"/>
    <mergeCell ref="B207:D207"/>
    <mergeCell ref="B208:D208"/>
    <mergeCell ref="B209:D209"/>
    <mergeCell ref="B210:D210"/>
    <mergeCell ref="B211:D211"/>
    <mergeCell ref="B200:D200"/>
    <mergeCell ref="B201:D201"/>
    <mergeCell ref="B202:D202"/>
    <mergeCell ref="B203:D203"/>
    <mergeCell ref="B204:D204"/>
    <mergeCell ref="B205:D205"/>
    <mergeCell ref="B194:D194"/>
    <mergeCell ref="B195:D195"/>
    <mergeCell ref="B196:D196"/>
    <mergeCell ref="B197:D197"/>
    <mergeCell ref="B198:D198"/>
    <mergeCell ref="B199:D199"/>
    <mergeCell ref="B188:D188"/>
    <mergeCell ref="B189:D189"/>
    <mergeCell ref="B190:D190"/>
    <mergeCell ref="B191:D191"/>
    <mergeCell ref="B192:D192"/>
    <mergeCell ref="B193:D193"/>
    <mergeCell ref="B182:D182"/>
    <mergeCell ref="B183:D183"/>
    <mergeCell ref="B184:D184"/>
    <mergeCell ref="B185:D185"/>
    <mergeCell ref="B186:D186"/>
    <mergeCell ref="B187:D187"/>
    <mergeCell ref="B176:D176"/>
    <mergeCell ref="B177:D177"/>
    <mergeCell ref="B178:D178"/>
    <mergeCell ref="B179:D179"/>
    <mergeCell ref="B180:D180"/>
    <mergeCell ref="B181:D181"/>
    <mergeCell ref="B170:D170"/>
    <mergeCell ref="B171:D171"/>
    <mergeCell ref="B172:D172"/>
    <mergeCell ref="B173:D173"/>
    <mergeCell ref="B174:D174"/>
    <mergeCell ref="B175:D175"/>
    <mergeCell ref="B164:D164"/>
    <mergeCell ref="B165:D165"/>
    <mergeCell ref="B166:D166"/>
    <mergeCell ref="B167:D167"/>
    <mergeCell ref="B168:D168"/>
    <mergeCell ref="B169:D169"/>
    <mergeCell ref="B158:D158"/>
    <mergeCell ref="B159:D159"/>
    <mergeCell ref="B160:D160"/>
    <mergeCell ref="B161:D161"/>
    <mergeCell ref="B162:D162"/>
    <mergeCell ref="B163:D163"/>
    <mergeCell ref="A149:F149"/>
    <mergeCell ref="B150:D150"/>
    <mergeCell ref="B154:D154"/>
    <mergeCell ref="B155:D155"/>
    <mergeCell ref="B156:D156"/>
    <mergeCell ref="B157:D157"/>
    <mergeCell ref="B143:D143"/>
    <mergeCell ref="B144:D144"/>
    <mergeCell ref="B145:D145"/>
    <mergeCell ref="B146:D146"/>
    <mergeCell ref="B147:D147"/>
    <mergeCell ref="B148:D148"/>
    <mergeCell ref="B137:D137"/>
    <mergeCell ref="B138:D138"/>
    <mergeCell ref="B139:D139"/>
    <mergeCell ref="B140:D140"/>
    <mergeCell ref="B141:D141"/>
    <mergeCell ref="B142:D142"/>
    <mergeCell ref="B131:D131"/>
    <mergeCell ref="B132:D132"/>
    <mergeCell ref="B133:D133"/>
    <mergeCell ref="B134:D134"/>
    <mergeCell ref="B135:D135"/>
    <mergeCell ref="B136:D136"/>
    <mergeCell ref="B125:D125"/>
    <mergeCell ref="B126:D126"/>
    <mergeCell ref="B127:D127"/>
    <mergeCell ref="B128:D128"/>
    <mergeCell ref="B129:D129"/>
    <mergeCell ref="B130:D130"/>
    <mergeCell ref="B119:D119"/>
    <mergeCell ref="B120:D120"/>
    <mergeCell ref="B121:D121"/>
    <mergeCell ref="B122:D122"/>
    <mergeCell ref="B123:D123"/>
    <mergeCell ref="B124:D124"/>
    <mergeCell ref="B113:D113"/>
    <mergeCell ref="B114:D114"/>
    <mergeCell ref="B115:D115"/>
    <mergeCell ref="B116:D116"/>
    <mergeCell ref="B117:D117"/>
    <mergeCell ref="B118:D118"/>
    <mergeCell ref="B107:D107"/>
    <mergeCell ref="B108:D108"/>
    <mergeCell ref="B109:D109"/>
    <mergeCell ref="B110:D110"/>
    <mergeCell ref="B111:D111"/>
    <mergeCell ref="B112:D112"/>
    <mergeCell ref="B101:D101"/>
    <mergeCell ref="B102:D102"/>
    <mergeCell ref="B103:D103"/>
    <mergeCell ref="B104:D104"/>
    <mergeCell ref="B105:D105"/>
    <mergeCell ref="B106:D106"/>
    <mergeCell ref="B95:D95"/>
    <mergeCell ref="B96:D96"/>
    <mergeCell ref="B97:D97"/>
    <mergeCell ref="B98:D98"/>
    <mergeCell ref="B99:D99"/>
    <mergeCell ref="B100:D100"/>
    <mergeCell ref="B89:D89"/>
    <mergeCell ref="B90:D90"/>
    <mergeCell ref="B91:D91"/>
    <mergeCell ref="B92:D92"/>
    <mergeCell ref="B93:D93"/>
    <mergeCell ref="B94:D94"/>
    <mergeCell ref="B83:D83"/>
    <mergeCell ref="B84:D84"/>
    <mergeCell ref="B85:D85"/>
    <mergeCell ref="B86:D86"/>
    <mergeCell ref="B87:D87"/>
    <mergeCell ref="B88:D88"/>
    <mergeCell ref="B77:D77"/>
    <mergeCell ref="B78:D78"/>
    <mergeCell ref="B79:D79"/>
    <mergeCell ref="B80:D80"/>
    <mergeCell ref="B81:D81"/>
    <mergeCell ref="B82:D82"/>
    <mergeCell ref="B71:D71"/>
    <mergeCell ref="B72:D72"/>
    <mergeCell ref="B73:D73"/>
    <mergeCell ref="B74:D74"/>
    <mergeCell ref="B75:D75"/>
    <mergeCell ref="B76:D76"/>
    <mergeCell ref="B65:D65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53:D53"/>
    <mergeCell ref="B54:D54"/>
    <mergeCell ref="B55:D55"/>
    <mergeCell ref="B56:D56"/>
    <mergeCell ref="B57:D57"/>
    <mergeCell ref="B58:D58"/>
    <mergeCell ref="B52:D52"/>
    <mergeCell ref="B41:D41"/>
    <mergeCell ref="B42:D42"/>
    <mergeCell ref="B43:D43"/>
    <mergeCell ref="B44:D44"/>
    <mergeCell ref="B45:D45"/>
    <mergeCell ref="B46:D46"/>
    <mergeCell ref="B59:D59"/>
    <mergeCell ref="B60:D60"/>
    <mergeCell ref="B34:D34"/>
    <mergeCell ref="B47:D47"/>
    <mergeCell ref="A48:F48"/>
    <mergeCell ref="A49:F49"/>
    <mergeCell ref="B50:D50"/>
    <mergeCell ref="B51:D51"/>
    <mergeCell ref="B35:D35"/>
    <mergeCell ref="B36:D36"/>
    <mergeCell ref="B37:D37"/>
    <mergeCell ref="B38:D38"/>
    <mergeCell ref="B39:D39"/>
    <mergeCell ref="B40:D40"/>
    <mergeCell ref="B29:D29"/>
    <mergeCell ref="B30:D30"/>
    <mergeCell ref="B151:D151"/>
    <mergeCell ref="B152:D152"/>
    <mergeCell ref="B153:D153"/>
    <mergeCell ref="G9:H9"/>
    <mergeCell ref="G10:H10"/>
    <mergeCell ref="B9:D9"/>
    <mergeCell ref="B10:D10"/>
    <mergeCell ref="B23:D23"/>
    <mergeCell ref="B24:D24"/>
    <mergeCell ref="B25:D25"/>
    <mergeCell ref="B26:D26"/>
    <mergeCell ref="B27:D27"/>
    <mergeCell ref="B28:D28"/>
    <mergeCell ref="B17:D17"/>
    <mergeCell ref="A18:F18"/>
    <mergeCell ref="A19:F19"/>
    <mergeCell ref="B20:D20"/>
    <mergeCell ref="B21:D21"/>
    <mergeCell ref="B22:D22"/>
    <mergeCell ref="B31:D31"/>
    <mergeCell ref="B32:D32"/>
    <mergeCell ref="B33:D33"/>
  </mergeCells>
  <phoneticPr fontId="4" type="noConversion"/>
  <printOptions horizontalCentered="1"/>
  <pageMargins left="0.69999998807907104" right="0.69999998807907104" top="0.75" bottom="0.75" header="0.30000001192092901" footer="0.30000001192092901"/>
  <pageSetup paperSize="9" scale="81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4884-8876-4E5B-8CB1-0D25C769C8D1}">
  <sheetPr>
    <pageSetUpPr fitToPage="1"/>
  </sheetPr>
  <dimension ref="A2:AR860"/>
  <sheetViews>
    <sheetView topLeftCell="A142" zoomScale="85" zoomScaleNormal="85" workbookViewId="0">
      <selection activeCell="B153" sqref="B153:E153"/>
    </sheetView>
  </sheetViews>
  <sheetFormatPr defaultColWidth="9.109375" defaultRowHeight="11.25" customHeight="1" outlineLevelRow="1" x14ac:dyDescent="0.2"/>
  <cols>
    <col min="1" max="1" width="9.109375" style="86" customWidth="1"/>
    <col min="2" max="2" width="65.33203125" style="124" customWidth="1"/>
    <col min="3" max="3" width="10" style="125" customWidth="1"/>
    <col min="4" max="4" width="11" style="125" customWidth="1"/>
    <col min="5" max="5" width="10.6640625" style="126" customWidth="1"/>
    <col min="6" max="6" width="10" style="127" customWidth="1"/>
    <col min="7" max="7" width="11" style="128" customWidth="1"/>
    <col min="8" max="8" width="20.88671875" style="83" customWidth="1"/>
    <col min="9" max="9" width="19.88671875" style="83" customWidth="1"/>
    <col min="10" max="10" width="15.6640625" style="83" customWidth="1"/>
    <col min="11" max="11" width="20" style="84" customWidth="1"/>
    <col min="12" max="12" width="20.88671875" style="84" customWidth="1"/>
    <col min="13" max="13" width="21.88671875" style="84" customWidth="1"/>
    <col min="14" max="19" width="24.44140625" style="85" customWidth="1"/>
    <col min="20" max="20" width="25.109375" style="85" customWidth="1"/>
    <col min="21" max="21" width="16.5546875" style="85" customWidth="1"/>
    <col min="22" max="22" width="22.44140625" style="85" customWidth="1"/>
    <col min="23" max="23" width="17.88671875" style="85" customWidth="1"/>
    <col min="24" max="24" width="26.109375" style="85" customWidth="1"/>
    <col min="25" max="16384" width="9.109375" style="83"/>
  </cols>
  <sheetData>
    <row r="2" spans="1:44" s="85" customFormat="1" ht="23.4" customHeight="1" x14ac:dyDescent="0.3">
      <c r="A2" s="81"/>
      <c r="B2" s="82"/>
      <c r="C2" s="168" t="s">
        <v>1691</v>
      </c>
      <c r="D2" s="168"/>
      <c r="E2" s="168"/>
      <c r="F2" s="168"/>
      <c r="G2" s="168"/>
      <c r="H2" s="168"/>
      <c r="I2" s="168"/>
      <c r="J2" s="83"/>
      <c r="K2" s="84"/>
      <c r="L2" s="84"/>
      <c r="M2" s="84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</row>
    <row r="4" spans="1:44" s="85" customFormat="1" ht="23.4" customHeight="1" x14ac:dyDescent="0.3">
      <c r="A4" s="81"/>
      <c r="B4" s="73"/>
      <c r="C4" s="15"/>
      <c r="D4" s="15"/>
      <c r="E4" s="60"/>
      <c r="F4" s="76"/>
      <c r="G4" s="61"/>
      <c r="H4" s="83"/>
      <c r="I4" s="83"/>
      <c r="J4" s="83"/>
      <c r="K4" s="84"/>
      <c r="L4" s="84"/>
      <c r="M4" s="84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</row>
    <row r="5" spans="1:44" ht="33.75" customHeight="1" x14ac:dyDescent="0.2">
      <c r="B5" s="203" t="s">
        <v>694</v>
      </c>
      <c r="C5" s="204"/>
      <c r="D5" s="204"/>
      <c r="E5" s="205"/>
      <c r="F5" s="77" t="s">
        <v>695</v>
      </c>
      <c r="G5" s="62" t="s">
        <v>696</v>
      </c>
      <c r="H5" s="161" t="s">
        <v>688</v>
      </c>
      <c r="I5" s="162"/>
    </row>
    <row r="6" spans="1:44" s="85" customFormat="1" ht="17.399999999999999" x14ac:dyDescent="0.3">
      <c r="A6" s="81"/>
      <c r="B6" s="137" t="s">
        <v>698</v>
      </c>
      <c r="C6" s="138"/>
      <c r="D6" s="138"/>
      <c r="E6" s="139"/>
      <c r="F6" s="78">
        <f>1268</f>
        <v>1268</v>
      </c>
      <c r="G6" s="63">
        <f>J15</f>
        <v>0</v>
      </c>
      <c r="H6" s="171">
        <f>F6*G6</f>
        <v>0</v>
      </c>
      <c r="I6" s="172"/>
      <c r="J6" s="83"/>
      <c r="K6" s="84"/>
      <c r="L6" s="84"/>
      <c r="M6" s="84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</row>
    <row r="7" spans="1:44" ht="13.8" customHeight="1" x14ac:dyDescent="0.2">
      <c r="B7" s="187" t="s">
        <v>690</v>
      </c>
      <c r="C7" s="188"/>
      <c r="D7" s="188"/>
      <c r="E7" s="189"/>
      <c r="F7" s="79">
        <f>1268</f>
        <v>1268</v>
      </c>
      <c r="G7" s="63">
        <f>H15</f>
        <v>0</v>
      </c>
      <c r="H7" s="171">
        <f>F7*G7</f>
        <v>0</v>
      </c>
      <c r="I7" s="172"/>
    </row>
    <row r="8" spans="1:44" ht="13.8" customHeight="1" x14ac:dyDescent="0.2">
      <c r="B8" s="187" t="s">
        <v>691</v>
      </c>
      <c r="C8" s="188"/>
      <c r="D8" s="188"/>
      <c r="E8" s="189"/>
      <c r="F8" s="79">
        <f>1268</f>
        <v>1268</v>
      </c>
      <c r="G8" s="63">
        <f>I15</f>
        <v>0</v>
      </c>
      <c r="H8" s="171">
        <f>F8*G8</f>
        <v>0</v>
      </c>
      <c r="I8" s="172"/>
    </row>
    <row r="9" spans="1:44" s="85" customFormat="1" ht="23.4" customHeight="1" x14ac:dyDescent="0.3">
      <c r="A9" s="81"/>
      <c r="B9" s="137" t="s">
        <v>1689</v>
      </c>
      <c r="C9" s="138"/>
      <c r="D9" s="138"/>
      <c r="E9" s="139"/>
      <c r="F9" s="79">
        <f>1268</f>
        <v>1268</v>
      </c>
      <c r="G9" s="63"/>
      <c r="H9" s="171">
        <f>F9*G9</f>
        <v>0</v>
      </c>
      <c r="I9" s="172"/>
      <c r="J9" s="83"/>
      <c r="K9" s="84"/>
      <c r="L9" s="84"/>
      <c r="M9" s="84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</row>
    <row r="10" spans="1:44" s="85" customFormat="1" ht="23.4" customHeight="1" x14ac:dyDescent="0.3">
      <c r="A10" s="129"/>
      <c r="B10" s="152" t="s">
        <v>1690</v>
      </c>
      <c r="C10" s="152"/>
      <c r="D10" s="152"/>
      <c r="E10" s="152"/>
      <c r="F10" s="79">
        <f>1268</f>
        <v>1268</v>
      </c>
      <c r="G10" s="63"/>
      <c r="H10" s="173">
        <f>F10*G10</f>
        <v>0</v>
      </c>
      <c r="I10" s="173"/>
      <c r="J10" s="83"/>
      <c r="K10" s="84"/>
      <c r="L10" s="84"/>
      <c r="M10" s="84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</row>
    <row r="11" spans="1:44" s="85" customFormat="1" ht="23.4" customHeight="1" x14ac:dyDescent="0.3">
      <c r="A11" s="129"/>
      <c r="B11" s="131"/>
      <c r="C11" s="131"/>
      <c r="D11" s="131"/>
      <c r="E11" s="131"/>
      <c r="F11" s="132"/>
      <c r="G11" s="133"/>
      <c r="H11" s="134"/>
      <c r="I11" s="134"/>
      <c r="J11" s="83"/>
      <c r="K11" s="84"/>
      <c r="L11" s="84"/>
      <c r="M11" s="84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</row>
    <row r="12" spans="1:44" s="85" customFormat="1" ht="23.25" customHeight="1" x14ac:dyDescent="0.2">
      <c r="A12" s="190" t="s">
        <v>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</row>
    <row r="13" spans="1:44" s="87" customFormat="1" ht="27.75" customHeight="1" x14ac:dyDescent="0.25">
      <c r="A13" s="191" t="s">
        <v>684</v>
      </c>
      <c r="B13" s="193" t="s">
        <v>685</v>
      </c>
      <c r="C13" s="194"/>
      <c r="D13" s="194"/>
      <c r="E13" s="195"/>
      <c r="F13" s="199" t="s">
        <v>519</v>
      </c>
      <c r="G13" s="201" t="s">
        <v>520</v>
      </c>
      <c r="H13" s="156" t="s">
        <v>686</v>
      </c>
      <c r="I13" s="157"/>
      <c r="J13" s="159" t="s">
        <v>687</v>
      </c>
      <c r="K13" s="156" t="s">
        <v>688</v>
      </c>
      <c r="L13" s="157"/>
      <c r="M13" s="159" t="s">
        <v>689</v>
      </c>
    </row>
    <row r="14" spans="1:44" s="87" customFormat="1" ht="21.75" customHeight="1" x14ac:dyDescent="0.25">
      <c r="A14" s="192"/>
      <c r="B14" s="196"/>
      <c r="C14" s="197"/>
      <c r="D14" s="197"/>
      <c r="E14" s="198"/>
      <c r="F14" s="200"/>
      <c r="G14" s="202"/>
      <c r="H14" s="8" t="s">
        <v>690</v>
      </c>
      <c r="I14" s="13" t="s">
        <v>691</v>
      </c>
      <c r="J14" s="160"/>
      <c r="K14" s="8" t="s">
        <v>690</v>
      </c>
      <c r="L14" s="8" t="s">
        <v>691</v>
      </c>
      <c r="M14" s="160"/>
    </row>
    <row r="15" spans="1:44" s="88" customFormat="1" ht="15" customHeight="1" x14ac:dyDescent="0.25">
      <c r="A15" s="48"/>
      <c r="B15" s="206" t="s">
        <v>692</v>
      </c>
      <c r="C15" s="207"/>
      <c r="D15" s="207"/>
      <c r="E15" s="208"/>
      <c r="F15" s="65" t="s">
        <v>69</v>
      </c>
      <c r="G15" s="64">
        <v>1268</v>
      </c>
      <c r="H15" s="8">
        <f>K15/G15</f>
        <v>0</v>
      </c>
      <c r="I15" s="13">
        <f>L15/G15</f>
        <v>0</v>
      </c>
      <c r="J15" s="8">
        <f>M15/G15</f>
        <v>0</v>
      </c>
      <c r="K15" s="8">
        <f>SUM(K19:K503)</f>
        <v>0</v>
      </c>
      <c r="L15" s="8">
        <f>SUM(L19:L503)</f>
        <v>0</v>
      </c>
      <c r="M15" s="8">
        <f>SUM(M19:M503)</f>
        <v>0</v>
      </c>
    </row>
    <row r="16" spans="1:44" s="87" customFormat="1" ht="14.4" customHeight="1" x14ac:dyDescent="0.25">
      <c r="A16" s="47"/>
      <c r="B16" s="209" t="s">
        <v>693</v>
      </c>
      <c r="C16" s="210"/>
      <c r="D16" s="210"/>
      <c r="E16" s="211"/>
      <c r="F16" s="65"/>
      <c r="G16" s="66"/>
      <c r="H16" s="11"/>
      <c r="I16" s="14"/>
      <c r="J16" s="11"/>
      <c r="K16" s="11">
        <f>K15/1.2*0.2</f>
        <v>0</v>
      </c>
      <c r="L16" s="11">
        <f>L15/1.2*0.2</f>
        <v>0</v>
      </c>
      <c r="M16" s="11">
        <f>M15/1.2*0.2</f>
        <v>0</v>
      </c>
    </row>
    <row r="17" spans="1:13" s="87" customFormat="1" ht="14.4" customHeight="1" x14ac:dyDescent="0.25">
      <c r="A17" s="29">
        <v>1</v>
      </c>
      <c r="B17" s="184">
        <v>2</v>
      </c>
      <c r="C17" s="185"/>
      <c r="D17" s="185"/>
      <c r="E17" s="186"/>
      <c r="F17" s="80">
        <v>3</v>
      </c>
      <c r="G17" s="67">
        <v>4</v>
      </c>
      <c r="H17" s="30">
        <v>5</v>
      </c>
      <c r="I17" s="30">
        <v>6</v>
      </c>
      <c r="J17" s="30">
        <v>7</v>
      </c>
      <c r="K17" s="30">
        <v>8</v>
      </c>
      <c r="L17" s="30">
        <v>9</v>
      </c>
      <c r="M17" s="30">
        <v>10</v>
      </c>
    </row>
    <row r="18" spans="1:13" s="87" customFormat="1" ht="14.4" customHeight="1" x14ac:dyDescent="0.25">
      <c r="A18" s="169" t="s">
        <v>763</v>
      </c>
      <c r="B18" s="170"/>
      <c r="C18" s="170"/>
      <c r="D18" s="170"/>
      <c r="E18" s="170"/>
      <c r="F18" s="69"/>
      <c r="G18" s="70"/>
      <c r="H18" s="31"/>
      <c r="I18" s="31"/>
      <c r="J18" s="32"/>
      <c r="K18" s="32">
        <f>SUM(K19:K348)</f>
        <v>0</v>
      </c>
      <c r="L18" s="32">
        <f>SUM(L19:L348)</f>
        <v>0</v>
      </c>
      <c r="M18" s="32">
        <f>SUM(M19:M348)</f>
        <v>0</v>
      </c>
    </row>
    <row r="19" spans="1:13" s="87" customFormat="1" ht="45.6" customHeight="1" outlineLevel="1" x14ac:dyDescent="0.25">
      <c r="A19" s="34" t="s">
        <v>3</v>
      </c>
      <c r="B19" s="181" t="s">
        <v>762</v>
      </c>
      <c r="C19" s="182" t="s">
        <v>762</v>
      </c>
      <c r="D19" s="182"/>
      <c r="E19" s="183" t="s">
        <v>762</v>
      </c>
      <c r="F19" s="89" t="s">
        <v>268</v>
      </c>
      <c r="G19" s="68">
        <v>8.5</v>
      </c>
      <c r="H19" s="36"/>
      <c r="I19" s="36"/>
      <c r="J19" s="32">
        <f t="shared" ref="J19:J46" si="0">H19+I19</f>
        <v>0</v>
      </c>
      <c r="K19" s="32">
        <f t="shared" ref="K19:K46" si="1">G19*H19</f>
        <v>0</v>
      </c>
      <c r="L19" s="32">
        <f t="shared" ref="L19:L46" si="2">G19*I19</f>
        <v>0</v>
      </c>
      <c r="M19" s="32">
        <f t="shared" ref="M19:M46" si="3">K19+L19</f>
        <v>0</v>
      </c>
    </row>
    <row r="20" spans="1:13" s="87" customFormat="1" ht="44.25" customHeight="1" outlineLevel="1" x14ac:dyDescent="0.25">
      <c r="A20" s="34" t="s">
        <v>6</v>
      </c>
      <c r="B20" s="181" t="s">
        <v>740</v>
      </c>
      <c r="C20" s="182" t="s">
        <v>740</v>
      </c>
      <c r="D20" s="182"/>
      <c r="E20" s="183" t="s">
        <v>740</v>
      </c>
      <c r="F20" s="89" t="s">
        <v>59</v>
      </c>
      <c r="G20" s="68">
        <v>14.875</v>
      </c>
      <c r="H20" s="36"/>
      <c r="I20" s="36"/>
      <c r="J20" s="32">
        <f t="shared" si="0"/>
        <v>0</v>
      </c>
      <c r="K20" s="32">
        <f t="shared" si="1"/>
        <v>0</v>
      </c>
      <c r="L20" s="32">
        <f t="shared" si="2"/>
        <v>0</v>
      </c>
      <c r="M20" s="32">
        <f t="shared" si="3"/>
        <v>0</v>
      </c>
    </row>
    <row r="21" spans="1:13" s="87" customFormat="1" ht="72" customHeight="1" outlineLevel="1" x14ac:dyDescent="0.25">
      <c r="A21" s="34" t="s">
        <v>7</v>
      </c>
      <c r="B21" s="181" t="s">
        <v>741</v>
      </c>
      <c r="C21" s="182" t="s">
        <v>741</v>
      </c>
      <c r="D21" s="182"/>
      <c r="E21" s="183" t="s">
        <v>741</v>
      </c>
      <c r="F21" s="89" t="s">
        <v>742</v>
      </c>
      <c r="G21" s="68">
        <v>81.599999999999994</v>
      </c>
      <c r="H21" s="36"/>
      <c r="I21" s="36"/>
      <c r="J21" s="32">
        <f t="shared" si="0"/>
        <v>0</v>
      </c>
      <c r="K21" s="32">
        <f t="shared" si="1"/>
        <v>0</v>
      </c>
      <c r="L21" s="32">
        <f t="shared" si="2"/>
        <v>0</v>
      </c>
      <c r="M21" s="32">
        <f t="shared" si="3"/>
        <v>0</v>
      </c>
    </row>
    <row r="22" spans="1:13" s="87" customFormat="1" ht="34.5" customHeight="1" outlineLevel="1" x14ac:dyDescent="0.25">
      <c r="A22" s="34" t="s">
        <v>8</v>
      </c>
      <c r="B22" s="181" t="s">
        <v>743</v>
      </c>
      <c r="C22" s="182" t="s">
        <v>743</v>
      </c>
      <c r="D22" s="182"/>
      <c r="E22" s="183" t="s">
        <v>743</v>
      </c>
      <c r="F22" s="89" t="s">
        <v>742</v>
      </c>
      <c r="G22" s="68">
        <v>5.0999999999999996</v>
      </c>
      <c r="H22" s="36"/>
      <c r="I22" s="36"/>
      <c r="J22" s="32">
        <f t="shared" si="0"/>
        <v>0</v>
      </c>
      <c r="K22" s="32">
        <f t="shared" si="1"/>
        <v>0</v>
      </c>
      <c r="L22" s="32">
        <f t="shared" si="2"/>
        <v>0</v>
      </c>
      <c r="M22" s="32">
        <f t="shared" si="3"/>
        <v>0</v>
      </c>
    </row>
    <row r="23" spans="1:13" s="87" customFormat="1" ht="45" customHeight="1" outlineLevel="1" x14ac:dyDescent="0.25">
      <c r="A23" s="34" t="s">
        <v>14</v>
      </c>
      <c r="B23" s="181" t="s">
        <v>744</v>
      </c>
      <c r="C23" s="182" t="s">
        <v>744</v>
      </c>
      <c r="D23" s="182"/>
      <c r="E23" s="183" t="s">
        <v>744</v>
      </c>
      <c r="F23" s="89" t="s">
        <v>59</v>
      </c>
      <c r="G23" s="68">
        <v>25</v>
      </c>
      <c r="H23" s="36"/>
      <c r="I23" s="36"/>
      <c r="J23" s="32">
        <f t="shared" si="0"/>
        <v>0</v>
      </c>
      <c r="K23" s="32">
        <f t="shared" si="1"/>
        <v>0</v>
      </c>
      <c r="L23" s="32">
        <f t="shared" si="2"/>
        <v>0</v>
      </c>
      <c r="M23" s="32">
        <f t="shared" si="3"/>
        <v>0</v>
      </c>
    </row>
    <row r="24" spans="1:13" s="87" customFormat="1" ht="43.5" customHeight="1" outlineLevel="1" x14ac:dyDescent="0.25">
      <c r="A24" s="34" t="s">
        <v>16</v>
      </c>
      <c r="B24" s="181" t="s">
        <v>745</v>
      </c>
      <c r="C24" s="182" t="s">
        <v>745</v>
      </c>
      <c r="D24" s="182"/>
      <c r="E24" s="183" t="s">
        <v>745</v>
      </c>
      <c r="F24" s="89" t="s">
        <v>518</v>
      </c>
      <c r="G24" s="68">
        <v>25</v>
      </c>
      <c r="H24" s="36"/>
      <c r="I24" s="36"/>
      <c r="J24" s="32">
        <f t="shared" si="0"/>
        <v>0</v>
      </c>
      <c r="K24" s="32">
        <f t="shared" si="1"/>
        <v>0</v>
      </c>
      <c r="L24" s="32">
        <f t="shared" si="2"/>
        <v>0</v>
      </c>
      <c r="M24" s="32">
        <f t="shared" si="3"/>
        <v>0</v>
      </c>
    </row>
    <row r="25" spans="1:13" s="87" customFormat="1" ht="40.5" customHeight="1" outlineLevel="1" x14ac:dyDescent="0.25">
      <c r="A25" s="34" t="s">
        <v>18</v>
      </c>
      <c r="B25" s="181" t="s">
        <v>746</v>
      </c>
      <c r="C25" s="182" t="s">
        <v>746</v>
      </c>
      <c r="D25" s="182"/>
      <c r="E25" s="183" t="s">
        <v>746</v>
      </c>
      <c r="F25" s="89" t="s">
        <v>268</v>
      </c>
      <c r="G25" s="68">
        <v>8.5</v>
      </c>
      <c r="H25" s="36"/>
      <c r="I25" s="36"/>
      <c r="J25" s="32">
        <f t="shared" si="0"/>
        <v>0</v>
      </c>
      <c r="K25" s="32">
        <f t="shared" si="1"/>
        <v>0</v>
      </c>
      <c r="L25" s="32">
        <f t="shared" si="2"/>
        <v>0</v>
      </c>
      <c r="M25" s="32">
        <f t="shared" si="3"/>
        <v>0</v>
      </c>
    </row>
    <row r="26" spans="1:13" s="87" customFormat="1" ht="34.5" customHeight="1" outlineLevel="1" x14ac:dyDescent="0.25">
      <c r="A26" s="34" t="s">
        <v>20</v>
      </c>
      <c r="B26" s="181" t="s">
        <v>747</v>
      </c>
      <c r="C26" s="182" t="s">
        <v>747</v>
      </c>
      <c r="D26" s="182"/>
      <c r="E26" s="183" t="s">
        <v>747</v>
      </c>
      <c r="F26" s="89" t="s">
        <v>268</v>
      </c>
      <c r="G26" s="68">
        <v>8.1999999999999993</v>
      </c>
      <c r="H26" s="36"/>
      <c r="I26" s="36"/>
      <c r="J26" s="32">
        <f t="shared" si="0"/>
        <v>0</v>
      </c>
      <c r="K26" s="32">
        <f t="shared" si="1"/>
        <v>0</v>
      </c>
      <c r="L26" s="32">
        <f t="shared" si="2"/>
        <v>0</v>
      </c>
      <c r="M26" s="32">
        <f t="shared" si="3"/>
        <v>0</v>
      </c>
    </row>
    <row r="27" spans="1:13" s="87" customFormat="1" ht="34.5" customHeight="1" outlineLevel="1" x14ac:dyDescent="0.25">
      <c r="A27" s="34" t="s">
        <v>22</v>
      </c>
      <c r="B27" s="181" t="s">
        <v>748</v>
      </c>
      <c r="C27" s="182" t="s">
        <v>748</v>
      </c>
      <c r="D27" s="182"/>
      <c r="E27" s="183" t="s">
        <v>748</v>
      </c>
      <c r="F27" s="89" t="s">
        <v>749</v>
      </c>
      <c r="G27" s="68">
        <v>0.93330000000000002</v>
      </c>
      <c r="H27" s="36"/>
      <c r="I27" s="36"/>
      <c r="J27" s="32">
        <f t="shared" si="0"/>
        <v>0</v>
      </c>
      <c r="K27" s="32">
        <f t="shared" si="1"/>
        <v>0</v>
      </c>
      <c r="L27" s="32">
        <f t="shared" si="2"/>
        <v>0</v>
      </c>
      <c r="M27" s="32">
        <f t="shared" si="3"/>
        <v>0</v>
      </c>
    </row>
    <row r="28" spans="1:13" s="87" customFormat="1" ht="34.5" customHeight="1" outlineLevel="1" x14ac:dyDescent="0.25">
      <c r="A28" s="34" t="s">
        <v>24</v>
      </c>
      <c r="B28" s="181" t="s">
        <v>750</v>
      </c>
      <c r="C28" s="182" t="s">
        <v>750</v>
      </c>
      <c r="D28" s="182"/>
      <c r="E28" s="183" t="s">
        <v>750</v>
      </c>
      <c r="F28" s="89" t="s">
        <v>749</v>
      </c>
      <c r="G28" s="68">
        <v>0.78539999999999999</v>
      </c>
      <c r="H28" s="36"/>
      <c r="I28" s="36"/>
      <c r="J28" s="32">
        <f t="shared" si="0"/>
        <v>0</v>
      </c>
      <c r="K28" s="32">
        <f t="shared" si="1"/>
        <v>0</v>
      </c>
      <c r="L28" s="32">
        <f t="shared" si="2"/>
        <v>0</v>
      </c>
      <c r="M28" s="32">
        <f t="shared" si="3"/>
        <v>0</v>
      </c>
    </row>
    <row r="29" spans="1:13" s="87" customFormat="1" ht="44.25" customHeight="1" outlineLevel="1" x14ac:dyDescent="0.25">
      <c r="A29" s="34" t="s">
        <v>26</v>
      </c>
      <c r="B29" s="181" t="s">
        <v>751</v>
      </c>
      <c r="C29" s="182" t="s">
        <v>751</v>
      </c>
      <c r="D29" s="182"/>
      <c r="E29" s="183" t="s">
        <v>751</v>
      </c>
      <c r="F29" s="89" t="s">
        <v>268</v>
      </c>
      <c r="G29" s="68">
        <v>0.15</v>
      </c>
      <c r="H29" s="36"/>
      <c r="I29" s="36"/>
      <c r="J29" s="32">
        <f t="shared" si="0"/>
        <v>0</v>
      </c>
      <c r="K29" s="32">
        <f t="shared" si="1"/>
        <v>0</v>
      </c>
      <c r="L29" s="32">
        <f t="shared" si="2"/>
        <v>0</v>
      </c>
      <c r="M29" s="32">
        <f t="shared" si="3"/>
        <v>0</v>
      </c>
    </row>
    <row r="30" spans="1:13" s="87" customFormat="1" ht="34.5" customHeight="1" outlineLevel="1" x14ac:dyDescent="0.25">
      <c r="A30" s="34" t="s">
        <v>28</v>
      </c>
      <c r="B30" s="181" t="s">
        <v>752</v>
      </c>
      <c r="C30" s="182" t="s">
        <v>752</v>
      </c>
      <c r="D30" s="182"/>
      <c r="E30" s="183" t="s">
        <v>752</v>
      </c>
      <c r="F30" s="89" t="s">
        <v>268</v>
      </c>
      <c r="G30" s="68">
        <v>0.153</v>
      </c>
      <c r="H30" s="36"/>
      <c r="I30" s="36"/>
      <c r="J30" s="32">
        <f t="shared" si="0"/>
        <v>0</v>
      </c>
      <c r="K30" s="32">
        <f t="shared" si="1"/>
        <v>0</v>
      </c>
      <c r="L30" s="32">
        <f t="shared" si="2"/>
        <v>0</v>
      </c>
      <c r="M30" s="32">
        <f t="shared" si="3"/>
        <v>0</v>
      </c>
    </row>
    <row r="31" spans="1:13" s="87" customFormat="1" ht="34.5" customHeight="1" outlineLevel="1" x14ac:dyDescent="0.25">
      <c r="A31" s="34" t="s">
        <v>30</v>
      </c>
      <c r="B31" s="181" t="s">
        <v>753</v>
      </c>
      <c r="C31" s="182" t="s">
        <v>753</v>
      </c>
      <c r="D31" s="182"/>
      <c r="E31" s="183" t="s">
        <v>753</v>
      </c>
      <c r="F31" s="89" t="s">
        <v>268</v>
      </c>
      <c r="G31" s="68">
        <v>0.15</v>
      </c>
      <c r="H31" s="36"/>
      <c r="I31" s="36"/>
      <c r="J31" s="32">
        <f t="shared" si="0"/>
        <v>0</v>
      </c>
      <c r="K31" s="32">
        <f t="shared" si="1"/>
        <v>0</v>
      </c>
      <c r="L31" s="32">
        <f t="shared" si="2"/>
        <v>0</v>
      </c>
      <c r="M31" s="32">
        <f t="shared" si="3"/>
        <v>0</v>
      </c>
    </row>
    <row r="32" spans="1:13" s="87" customFormat="1" ht="34.5" customHeight="1" outlineLevel="1" x14ac:dyDescent="0.25">
      <c r="A32" s="34" t="s">
        <v>32</v>
      </c>
      <c r="B32" s="181" t="s">
        <v>754</v>
      </c>
      <c r="C32" s="182" t="s">
        <v>754</v>
      </c>
      <c r="D32" s="182"/>
      <c r="E32" s="183" t="s">
        <v>754</v>
      </c>
      <c r="F32" s="89" t="s">
        <v>44</v>
      </c>
      <c r="G32" s="90">
        <f>63</f>
        <v>63</v>
      </c>
      <c r="H32" s="36"/>
      <c r="I32" s="36"/>
      <c r="J32" s="32">
        <f t="shared" si="0"/>
        <v>0</v>
      </c>
      <c r="K32" s="32">
        <f t="shared" si="1"/>
        <v>0</v>
      </c>
      <c r="L32" s="32">
        <f t="shared" si="2"/>
        <v>0</v>
      </c>
      <c r="M32" s="32">
        <f t="shared" si="3"/>
        <v>0</v>
      </c>
    </row>
    <row r="33" spans="1:13" s="87" customFormat="1" ht="34.5" customHeight="1" outlineLevel="1" x14ac:dyDescent="0.25">
      <c r="A33" s="34" t="s">
        <v>34</v>
      </c>
      <c r="B33" s="181" t="s">
        <v>755</v>
      </c>
      <c r="C33" s="182" t="s">
        <v>755</v>
      </c>
      <c r="D33" s="182"/>
      <c r="E33" s="183" t="s">
        <v>755</v>
      </c>
      <c r="F33" s="89" t="s">
        <v>44</v>
      </c>
      <c r="G33" s="90">
        <v>63</v>
      </c>
      <c r="H33" s="36"/>
      <c r="I33" s="36"/>
      <c r="J33" s="32">
        <f t="shared" si="0"/>
        <v>0</v>
      </c>
      <c r="K33" s="32">
        <f t="shared" si="1"/>
        <v>0</v>
      </c>
      <c r="L33" s="32">
        <f t="shared" si="2"/>
        <v>0</v>
      </c>
      <c r="M33" s="32">
        <f t="shared" si="3"/>
        <v>0</v>
      </c>
    </row>
    <row r="34" spans="1:13" s="87" customFormat="1" ht="34.5" customHeight="1" outlineLevel="1" x14ac:dyDescent="0.25">
      <c r="A34" s="34" t="s">
        <v>36</v>
      </c>
      <c r="B34" s="181" t="s">
        <v>756</v>
      </c>
      <c r="C34" s="182" t="s">
        <v>756</v>
      </c>
      <c r="D34" s="182"/>
      <c r="E34" s="183" t="s">
        <v>756</v>
      </c>
      <c r="F34" s="89" t="s">
        <v>44</v>
      </c>
      <c r="G34" s="90">
        <f>39</f>
        <v>39</v>
      </c>
      <c r="H34" s="36"/>
      <c r="I34" s="36"/>
      <c r="J34" s="32">
        <f t="shared" si="0"/>
        <v>0</v>
      </c>
      <c r="K34" s="32">
        <f t="shared" si="1"/>
        <v>0</v>
      </c>
      <c r="L34" s="32">
        <f t="shared" si="2"/>
        <v>0</v>
      </c>
      <c r="M34" s="32">
        <f t="shared" si="3"/>
        <v>0</v>
      </c>
    </row>
    <row r="35" spans="1:13" s="87" customFormat="1" ht="34.5" customHeight="1" outlineLevel="1" x14ac:dyDescent="0.25">
      <c r="A35" s="34" t="s">
        <v>38</v>
      </c>
      <c r="B35" s="181" t="s">
        <v>757</v>
      </c>
      <c r="C35" s="182" t="s">
        <v>757</v>
      </c>
      <c r="D35" s="182"/>
      <c r="E35" s="183" t="s">
        <v>757</v>
      </c>
      <c r="F35" s="89" t="s">
        <v>44</v>
      </c>
      <c r="G35" s="90">
        <v>39</v>
      </c>
      <c r="H35" s="36"/>
      <c r="I35" s="36"/>
      <c r="J35" s="32">
        <f t="shared" si="0"/>
        <v>0</v>
      </c>
      <c r="K35" s="32">
        <f t="shared" si="1"/>
        <v>0</v>
      </c>
      <c r="L35" s="32">
        <f t="shared" si="2"/>
        <v>0</v>
      </c>
      <c r="M35" s="32">
        <f t="shared" si="3"/>
        <v>0</v>
      </c>
    </row>
    <row r="36" spans="1:13" s="87" customFormat="1" ht="34.5" customHeight="1" outlineLevel="1" x14ac:dyDescent="0.25">
      <c r="A36" s="34" t="s">
        <v>40</v>
      </c>
      <c r="B36" s="181" t="s">
        <v>758</v>
      </c>
      <c r="C36" s="182" t="s">
        <v>758</v>
      </c>
      <c r="D36" s="182"/>
      <c r="E36" s="183" t="s">
        <v>758</v>
      </c>
      <c r="F36" s="89" t="s">
        <v>44</v>
      </c>
      <c r="G36" s="90">
        <f>25</f>
        <v>25</v>
      </c>
      <c r="H36" s="36"/>
      <c r="I36" s="36"/>
      <c r="J36" s="32">
        <f t="shared" si="0"/>
        <v>0</v>
      </c>
      <c r="K36" s="32">
        <f t="shared" si="1"/>
        <v>0</v>
      </c>
      <c r="L36" s="32">
        <f t="shared" si="2"/>
        <v>0</v>
      </c>
      <c r="M36" s="32">
        <f t="shared" si="3"/>
        <v>0</v>
      </c>
    </row>
    <row r="37" spans="1:13" s="87" customFormat="1" ht="34.5" customHeight="1" outlineLevel="1" x14ac:dyDescent="0.25">
      <c r="A37" s="34" t="s">
        <v>42</v>
      </c>
      <c r="B37" s="181" t="s">
        <v>759</v>
      </c>
      <c r="C37" s="182" t="s">
        <v>759</v>
      </c>
      <c r="D37" s="182"/>
      <c r="E37" s="183" t="s">
        <v>759</v>
      </c>
      <c r="F37" s="89" t="s">
        <v>44</v>
      </c>
      <c r="G37" s="90">
        <v>25</v>
      </c>
      <c r="H37" s="36"/>
      <c r="I37" s="36"/>
      <c r="J37" s="32">
        <f t="shared" si="0"/>
        <v>0</v>
      </c>
      <c r="K37" s="32">
        <f t="shared" si="1"/>
        <v>0</v>
      </c>
      <c r="L37" s="32">
        <f t="shared" si="2"/>
        <v>0</v>
      </c>
      <c r="M37" s="32">
        <f t="shared" si="3"/>
        <v>0</v>
      </c>
    </row>
    <row r="38" spans="1:13" s="87" customFormat="1" ht="34.5" customHeight="1" outlineLevel="1" x14ac:dyDescent="0.25">
      <c r="A38" s="34" t="s">
        <v>45</v>
      </c>
      <c r="B38" s="181" t="s">
        <v>754</v>
      </c>
      <c r="C38" s="182" t="s">
        <v>754</v>
      </c>
      <c r="D38" s="182"/>
      <c r="E38" s="183" t="s">
        <v>754</v>
      </c>
      <c r="F38" s="89" t="s">
        <v>44</v>
      </c>
      <c r="G38" s="90">
        <v>13</v>
      </c>
      <c r="H38" s="36"/>
      <c r="I38" s="36"/>
      <c r="J38" s="32">
        <f t="shared" si="0"/>
        <v>0</v>
      </c>
      <c r="K38" s="32">
        <f t="shared" si="1"/>
        <v>0</v>
      </c>
      <c r="L38" s="32">
        <f t="shared" si="2"/>
        <v>0</v>
      </c>
      <c r="M38" s="32">
        <f t="shared" si="3"/>
        <v>0</v>
      </c>
    </row>
    <row r="39" spans="1:13" s="87" customFormat="1" ht="34.5" customHeight="1" outlineLevel="1" x14ac:dyDescent="0.25">
      <c r="A39" s="34" t="s">
        <v>47</v>
      </c>
      <c r="B39" s="181" t="s">
        <v>760</v>
      </c>
      <c r="C39" s="182" t="s">
        <v>760</v>
      </c>
      <c r="D39" s="182"/>
      <c r="E39" s="183" t="s">
        <v>760</v>
      </c>
      <c r="F39" s="89" t="s">
        <v>44</v>
      </c>
      <c r="G39" s="90">
        <v>13</v>
      </c>
      <c r="H39" s="36"/>
      <c r="I39" s="36"/>
      <c r="J39" s="32">
        <f t="shared" si="0"/>
        <v>0</v>
      </c>
      <c r="K39" s="32">
        <f t="shared" si="1"/>
        <v>0</v>
      </c>
      <c r="L39" s="32">
        <f t="shared" si="2"/>
        <v>0</v>
      </c>
      <c r="M39" s="32">
        <f t="shared" si="3"/>
        <v>0</v>
      </c>
    </row>
    <row r="40" spans="1:13" s="87" customFormat="1" ht="34.5" customHeight="1" outlineLevel="1" x14ac:dyDescent="0.25">
      <c r="A40" s="34" t="s">
        <v>49</v>
      </c>
      <c r="B40" s="181" t="s">
        <v>317</v>
      </c>
      <c r="C40" s="182" t="s">
        <v>317</v>
      </c>
      <c r="D40" s="182"/>
      <c r="E40" s="183" t="s">
        <v>317</v>
      </c>
      <c r="F40" s="89" t="s">
        <v>10</v>
      </c>
      <c r="G40" s="68">
        <v>0.02</v>
      </c>
      <c r="H40" s="36"/>
      <c r="I40" s="36"/>
      <c r="J40" s="32">
        <f t="shared" si="0"/>
        <v>0</v>
      </c>
      <c r="K40" s="32">
        <f t="shared" si="1"/>
        <v>0</v>
      </c>
      <c r="L40" s="32">
        <f t="shared" si="2"/>
        <v>0</v>
      </c>
      <c r="M40" s="32">
        <f t="shared" si="3"/>
        <v>0</v>
      </c>
    </row>
    <row r="41" spans="1:13" s="87" customFormat="1" ht="34.200000000000003" customHeight="1" outlineLevel="1" x14ac:dyDescent="0.25">
      <c r="A41" s="34" t="s">
        <v>51</v>
      </c>
      <c r="B41" s="181" t="s">
        <v>761</v>
      </c>
      <c r="C41" s="182" t="s">
        <v>761</v>
      </c>
      <c r="D41" s="182"/>
      <c r="E41" s="183" t="s">
        <v>761</v>
      </c>
      <c r="F41" s="89" t="s">
        <v>69</v>
      </c>
      <c r="G41" s="90">
        <v>2</v>
      </c>
      <c r="H41" s="36"/>
      <c r="I41" s="36"/>
      <c r="J41" s="32">
        <f t="shared" si="0"/>
        <v>0</v>
      </c>
      <c r="K41" s="32">
        <f t="shared" si="1"/>
        <v>0</v>
      </c>
      <c r="L41" s="32">
        <f t="shared" si="2"/>
        <v>0</v>
      </c>
      <c r="M41" s="32">
        <f t="shared" si="3"/>
        <v>0</v>
      </c>
    </row>
    <row r="42" spans="1:13" s="87" customFormat="1" ht="14.4" customHeight="1" x14ac:dyDescent="0.25">
      <c r="A42" s="169" t="s">
        <v>787</v>
      </c>
      <c r="B42" s="170"/>
      <c r="C42" s="170"/>
      <c r="D42" s="170"/>
      <c r="E42" s="170"/>
      <c r="F42" s="170"/>
      <c r="G42" s="180"/>
      <c r="H42" s="31"/>
      <c r="I42" s="31"/>
      <c r="J42" s="32"/>
      <c r="K42" s="32"/>
      <c r="L42" s="32"/>
      <c r="M42" s="32"/>
    </row>
    <row r="43" spans="1:13" s="87" customFormat="1" ht="15" customHeight="1" outlineLevel="1" x14ac:dyDescent="0.25">
      <c r="A43" s="174" t="s">
        <v>789</v>
      </c>
      <c r="B43" s="175"/>
      <c r="C43" s="175"/>
      <c r="D43" s="175"/>
      <c r="E43" s="176"/>
      <c r="F43" s="74"/>
      <c r="G43" s="54"/>
      <c r="H43" s="33"/>
      <c r="I43" s="33"/>
      <c r="J43" s="45">
        <f t="shared" si="0"/>
        <v>0</v>
      </c>
      <c r="K43" s="45">
        <f t="shared" si="1"/>
        <v>0</v>
      </c>
      <c r="L43" s="45">
        <f t="shared" si="2"/>
        <v>0</v>
      </c>
      <c r="M43" s="45">
        <f t="shared" si="3"/>
        <v>0</v>
      </c>
    </row>
    <row r="44" spans="1:13" s="87" customFormat="1" ht="34.5" customHeight="1" outlineLevel="1" x14ac:dyDescent="0.25">
      <c r="A44" s="34" t="s">
        <v>53</v>
      </c>
      <c r="B44" s="181" t="s">
        <v>764</v>
      </c>
      <c r="C44" s="182" t="s">
        <v>764</v>
      </c>
      <c r="D44" s="182"/>
      <c r="E44" s="183" t="s">
        <v>764</v>
      </c>
      <c r="F44" s="89" t="s">
        <v>10</v>
      </c>
      <c r="G44" s="68">
        <v>0.46</v>
      </c>
      <c r="H44" s="36"/>
      <c r="I44" s="36"/>
      <c r="J44" s="32">
        <f t="shared" si="0"/>
        <v>0</v>
      </c>
      <c r="K44" s="32">
        <f t="shared" si="1"/>
        <v>0</v>
      </c>
      <c r="L44" s="32">
        <f t="shared" si="2"/>
        <v>0</v>
      </c>
      <c r="M44" s="32">
        <f t="shared" si="3"/>
        <v>0</v>
      </c>
    </row>
    <row r="45" spans="1:13" s="87" customFormat="1" ht="34.5" customHeight="1" outlineLevel="1" x14ac:dyDescent="0.25">
      <c r="A45" s="34" t="s">
        <v>55</v>
      </c>
      <c r="B45" s="181" t="s">
        <v>765</v>
      </c>
      <c r="C45" s="182" t="s">
        <v>765</v>
      </c>
      <c r="D45" s="182"/>
      <c r="E45" s="183" t="s">
        <v>765</v>
      </c>
      <c r="F45" s="89" t="s">
        <v>69</v>
      </c>
      <c r="G45" s="68">
        <v>46.92</v>
      </c>
      <c r="H45" s="36"/>
      <c r="I45" s="36"/>
      <c r="J45" s="32">
        <f t="shared" si="0"/>
        <v>0</v>
      </c>
      <c r="K45" s="32">
        <f t="shared" si="1"/>
        <v>0</v>
      </c>
      <c r="L45" s="32">
        <f t="shared" si="2"/>
        <v>0</v>
      </c>
      <c r="M45" s="32">
        <f t="shared" si="3"/>
        <v>0</v>
      </c>
    </row>
    <row r="46" spans="1:13" s="87" customFormat="1" ht="42.75" customHeight="1" outlineLevel="1" x14ac:dyDescent="0.25">
      <c r="A46" s="34" t="s">
        <v>57</v>
      </c>
      <c r="B46" s="181" t="s">
        <v>766</v>
      </c>
      <c r="C46" s="182" t="s">
        <v>766</v>
      </c>
      <c r="D46" s="182"/>
      <c r="E46" s="183" t="s">
        <v>766</v>
      </c>
      <c r="F46" s="89" t="s">
        <v>5</v>
      </c>
      <c r="G46" s="90">
        <v>0.12558</v>
      </c>
      <c r="H46" s="36"/>
      <c r="I46" s="36"/>
      <c r="J46" s="32">
        <f t="shared" si="0"/>
        <v>0</v>
      </c>
      <c r="K46" s="32">
        <f t="shared" si="1"/>
        <v>0</v>
      </c>
      <c r="L46" s="32">
        <f t="shared" si="2"/>
        <v>0</v>
      </c>
      <c r="M46" s="32">
        <f t="shared" si="3"/>
        <v>0</v>
      </c>
    </row>
    <row r="47" spans="1:13" s="87" customFormat="1" ht="42.75" customHeight="1" outlineLevel="1" x14ac:dyDescent="0.25">
      <c r="A47" s="34" t="s">
        <v>60</v>
      </c>
      <c r="B47" s="181" t="s">
        <v>767</v>
      </c>
      <c r="C47" s="182" t="s">
        <v>767</v>
      </c>
      <c r="D47" s="182"/>
      <c r="E47" s="183" t="s">
        <v>767</v>
      </c>
      <c r="F47" s="89" t="s">
        <v>10</v>
      </c>
      <c r="G47" s="68">
        <v>0.36</v>
      </c>
      <c r="H47" s="36"/>
      <c r="I47" s="36"/>
      <c r="J47" s="32">
        <f t="shared" ref="J47:J48" si="4">H47+I47</f>
        <v>0</v>
      </c>
      <c r="K47" s="32">
        <f t="shared" ref="K47:K48" si="5">G47*H47</f>
        <v>0</v>
      </c>
      <c r="L47" s="32">
        <f t="shared" ref="L47:L48" si="6">G47*I47</f>
        <v>0</v>
      </c>
      <c r="M47" s="32">
        <f t="shared" ref="M47:M48" si="7">K47+L47</f>
        <v>0</v>
      </c>
    </row>
    <row r="48" spans="1:13" s="87" customFormat="1" ht="42.75" customHeight="1" outlineLevel="1" x14ac:dyDescent="0.25">
      <c r="A48" s="34" t="s">
        <v>62</v>
      </c>
      <c r="B48" s="181" t="s">
        <v>768</v>
      </c>
      <c r="C48" s="182" t="s">
        <v>768</v>
      </c>
      <c r="D48" s="182"/>
      <c r="E48" s="183" t="s">
        <v>768</v>
      </c>
      <c r="F48" s="89" t="s">
        <v>772</v>
      </c>
      <c r="G48" s="68">
        <v>3.7080000000000002</v>
      </c>
      <c r="H48" s="36"/>
      <c r="I48" s="36"/>
      <c r="J48" s="32">
        <f t="shared" si="4"/>
        <v>0</v>
      </c>
      <c r="K48" s="32">
        <f t="shared" si="5"/>
        <v>0</v>
      </c>
      <c r="L48" s="32">
        <f t="shared" si="6"/>
        <v>0</v>
      </c>
      <c r="M48" s="32">
        <f t="shared" si="7"/>
        <v>0</v>
      </c>
    </row>
    <row r="49" spans="1:13" s="87" customFormat="1" ht="42" customHeight="1" outlineLevel="1" x14ac:dyDescent="0.25">
      <c r="A49" s="34" t="s">
        <v>66</v>
      </c>
      <c r="B49" s="181" t="s">
        <v>769</v>
      </c>
      <c r="C49" s="182" t="s">
        <v>769</v>
      </c>
      <c r="D49" s="182"/>
      <c r="E49" s="183" t="s">
        <v>769</v>
      </c>
      <c r="F49" s="89" t="s">
        <v>69</v>
      </c>
      <c r="G49" s="68">
        <v>35.28</v>
      </c>
      <c r="H49" s="36"/>
      <c r="I49" s="36"/>
      <c r="J49" s="32">
        <f t="shared" ref="J49:J112" si="8">H49+I49</f>
        <v>0</v>
      </c>
      <c r="K49" s="32">
        <f t="shared" ref="K49:K112" si="9">G49*H49</f>
        <v>0</v>
      </c>
      <c r="L49" s="32">
        <f t="shared" ref="L49:L112" si="10">G49*I49</f>
        <v>0</v>
      </c>
      <c r="M49" s="32">
        <f t="shared" ref="M49:M112" si="11">K49+L49</f>
        <v>0</v>
      </c>
    </row>
    <row r="50" spans="1:13" s="87" customFormat="1" ht="34.5" customHeight="1" outlineLevel="1" x14ac:dyDescent="0.25">
      <c r="A50" s="34" t="s">
        <v>68</v>
      </c>
      <c r="B50" s="181" t="s">
        <v>770</v>
      </c>
      <c r="C50" s="182" t="s">
        <v>770</v>
      </c>
      <c r="D50" s="182"/>
      <c r="E50" s="183" t="s">
        <v>770</v>
      </c>
      <c r="F50" s="89" t="s">
        <v>69</v>
      </c>
      <c r="G50" s="68">
        <v>35.28</v>
      </c>
      <c r="H50" s="36"/>
      <c r="I50" s="36"/>
      <c r="J50" s="32">
        <f t="shared" si="8"/>
        <v>0</v>
      </c>
      <c r="K50" s="32">
        <f t="shared" si="9"/>
        <v>0</v>
      </c>
      <c r="L50" s="32">
        <f t="shared" si="10"/>
        <v>0</v>
      </c>
      <c r="M50" s="32">
        <f t="shared" si="11"/>
        <v>0</v>
      </c>
    </row>
    <row r="51" spans="1:13" s="87" customFormat="1" ht="34.5" customHeight="1" outlineLevel="1" x14ac:dyDescent="0.25">
      <c r="A51" s="34" t="s">
        <v>70</v>
      </c>
      <c r="B51" s="181" t="s">
        <v>771</v>
      </c>
      <c r="C51" s="182" t="s">
        <v>771</v>
      </c>
      <c r="D51" s="182"/>
      <c r="E51" s="183" t="s">
        <v>771</v>
      </c>
      <c r="F51" s="89" t="s">
        <v>5</v>
      </c>
      <c r="G51" s="68">
        <v>2.1600000000000001E-2</v>
      </c>
      <c r="H51" s="36"/>
      <c r="I51" s="36"/>
      <c r="J51" s="32">
        <f t="shared" si="8"/>
        <v>0</v>
      </c>
      <c r="K51" s="32">
        <f t="shared" si="9"/>
        <v>0</v>
      </c>
      <c r="L51" s="32">
        <f t="shared" si="10"/>
        <v>0</v>
      </c>
      <c r="M51" s="32">
        <f t="shared" si="11"/>
        <v>0</v>
      </c>
    </row>
    <row r="52" spans="1:13" s="87" customFormat="1" ht="13.8" customHeight="1" outlineLevel="1" x14ac:dyDescent="0.25">
      <c r="A52" s="174" t="s">
        <v>788</v>
      </c>
      <c r="B52" s="175"/>
      <c r="C52" s="175"/>
      <c r="D52" s="175"/>
      <c r="E52" s="176"/>
      <c r="F52" s="74"/>
      <c r="G52" s="56"/>
      <c r="H52" s="33"/>
      <c r="I52" s="33"/>
      <c r="J52" s="45">
        <f t="shared" si="8"/>
        <v>0</v>
      </c>
      <c r="K52" s="45">
        <f t="shared" si="9"/>
        <v>0</v>
      </c>
      <c r="L52" s="45">
        <f t="shared" si="10"/>
        <v>0</v>
      </c>
      <c r="M52" s="45">
        <f t="shared" si="11"/>
        <v>0</v>
      </c>
    </row>
    <row r="53" spans="1:13" s="87" customFormat="1" ht="57.75" customHeight="1" outlineLevel="1" x14ac:dyDescent="0.25">
      <c r="A53" s="34" t="s">
        <v>71</v>
      </c>
      <c r="B53" s="181" t="s">
        <v>773</v>
      </c>
      <c r="C53" s="182" t="s">
        <v>773</v>
      </c>
      <c r="D53" s="182"/>
      <c r="E53" s="183" t="s">
        <v>773</v>
      </c>
      <c r="F53" s="89" t="s">
        <v>10</v>
      </c>
      <c r="G53" s="68">
        <v>0.24</v>
      </c>
      <c r="H53" s="36"/>
      <c r="I53" s="36"/>
      <c r="J53" s="32">
        <f t="shared" si="8"/>
        <v>0</v>
      </c>
      <c r="K53" s="32">
        <f t="shared" si="9"/>
        <v>0</v>
      </c>
      <c r="L53" s="32">
        <f t="shared" si="10"/>
        <v>0</v>
      </c>
      <c r="M53" s="32">
        <f t="shared" si="11"/>
        <v>0</v>
      </c>
    </row>
    <row r="54" spans="1:13" s="87" customFormat="1" ht="34.5" customHeight="1" outlineLevel="1" x14ac:dyDescent="0.25">
      <c r="A54" s="34" t="s">
        <v>72</v>
      </c>
      <c r="B54" s="181" t="s">
        <v>774</v>
      </c>
      <c r="C54" s="182" t="s">
        <v>774</v>
      </c>
      <c r="D54" s="182"/>
      <c r="E54" s="183" t="s">
        <v>774</v>
      </c>
      <c r="F54" s="89" t="s">
        <v>69</v>
      </c>
      <c r="G54" s="68">
        <v>27.6</v>
      </c>
      <c r="H54" s="36"/>
      <c r="I54" s="36"/>
      <c r="J54" s="32">
        <f t="shared" si="8"/>
        <v>0</v>
      </c>
      <c r="K54" s="32">
        <f t="shared" si="9"/>
        <v>0</v>
      </c>
      <c r="L54" s="32">
        <f t="shared" si="10"/>
        <v>0</v>
      </c>
      <c r="M54" s="32">
        <f t="shared" si="11"/>
        <v>0</v>
      </c>
    </row>
    <row r="55" spans="1:13" s="87" customFormat="1" ht="34.5" customHeight="1" outlineLevel="1" x14ac:dyDescent="0.25">
      <c r="A55" s="34" t="s">
        <v>74</v>
      </c>
      <c r="B55" s="181" t="s">
        <v>775</v>
      </c>
      <c r="C55" s="182" t="s">
        <v>775</v>
      </c>
      <c r="D55" s="182"/>
      <c r="E55" s="183" t="s">
        <v>775</v>
      </c>
      <c r="F55" s="89" t="s">
        <v>10</v>
      </c>
      <c r="G55" s="68">
        <v>0.24</v>
      </c>
      <c r="H55" s="36"/>
      <c r="I55" s="36"/>
      <c r="J55" s="32">
        <f t="shared" si="8"/>
        <v>0</v>
      </c>
      <c r="K55" s="32">
        <f t="shared" si="9"/>
        <v>0</v>
      </c>
      <c r="L55" s="32">
        <f t="shared" si="10"/>
        <v>0</v>
      </c>
      <c r="M55" s="32">
        <f t="shared" si="11"/>
        <v>0</v>
      </c>
    </row>
    <row r="56" spans="1:13" s="87" customFormat="1" ht="48.75" customHeight="1" outlineLevel="1" x14ac:dyDescent="0.25">
      <c r="A56" s="34" t="s">
        <v>511</v>
      </c>
      <c r="B56" s="181" t="s">
        <v>776</v>
      </c>
      <c r="C56" s="182" t="s">
        <v>776</v>
      </c>
      <c r="D56" s="182"/>
      <c r="E56" s="183" t="s">
        <v>776</v>
      </c>
      <c r="F56" s="89" t="s">
        <v>13</v>
      </c>
      <c r="G56" s="68">
        <v>1.2</v>
      </c>
      <c r="H56" s="36"/>
      <c r="I56" s="36"/>
      <c r="J56" s="32">
        <f t="shared" si="8"/>
        <v>0</v>
      </c>
      <c r="K56" s="32">
        <f t="shared" si="9"/>
        <v>0</v>
      </c>
      <c r="L56" s="32">
        <f t="shared" si="10"/>
        <v>0</v>
      </c>
      <c r="M56" s="32">
        <f t="shared" si="11"/>
        <v>0</v>
      </c>
    </row>
    <row r="57" spans="1:13" s="87" customFormat="1" ht="34.5" customHeight="1" outlineLevel="1" x14ac:dyDescent="0.25">
      <c r="A57" s="34" t="s">
        <v>521</v>
      </c>
      <c r="B57" s="181" t="s">
        <v>777</v>
      </c>
      <c r="C57" s="182" t="s">
        <v>777</v>
      </c>
      <c r="D57" s="182"/>
      <c r="E57" s="183" t="s">
        <v>777</v>
      </c>
      <c r="F57" s="89" t="s">
        <v>10</v>
      </c>
      <c r="G57" s="68">
        <v>0.24</v>
      </c>
      <c r="H57" s="36"/>
      <c r="I57" s="36"/>
      <c r="J57" s="32">
        <f t="shared" si="8"/>
        <v>0</v>
      </c>
      <c r="K57" s="32">
        <f t="shared" si="9"/>
        <v>0</v>
      </c>
      <c r="L57" s="32">
        <f t="shared" si="10"/>
        <v>0</v>
      </c>
      <c r="M57" s="32">
        <f t="shared" si="11"/>
        <v>0</v>
      </c>
    </row>
    <row r="58" spans="1:13" s="87" customFormat="1" ht="34.5" customHeight="1" outlineLevel="1" x14ac:dyDescent="0.25">
      <c r="A58" s="34" t="s">
        <v>75</v>
      </c>
      <c r="B58" s="181" t="s">
        <v>778</v>
      </c>
      <c r="C58" s="182" t="s">
        <v>778</v>
      </c>
      <c r="D58" s="182"/>
      <c r="E58" s="183" t="s">
        <v>778</v>
      </c>
      <c r="F58" s="89" t="s">
        <v>13</v>
      </c>
      <c r="G58" s="68">
        <v>1.7303999999999999</v>
      </c>
      <c r="H58" s="36"/>
      <c r="I58" s="36"/>
      <c r="J58" s="32">
        <f t="shared" si="8"/>
        <v>0</v>
      </c>
      <c r="K58" s="32">
        <f t="shared" si="9"/>
        <v>0</v>
      </c>
      <c r="L58" s="32">
        <f t="shared" si="10"/>
        <v>0</v>
      </c>
      <c r="M58" s="32">
        <f t="shared" si="11"/>
        <v>0</v>
      </c>
    </row>
    <row r="59" spans="1:13" s="87" customFormat="1" ht="40.5" customHeight="1" outlineLevel="1" x14ac:dyDescent="0.25">
      <c r="A59" s="34" t="s">
        <v>77</v>
      </c>
      <c r="B59" s="181" t="s">
        <v>779</v>
      </c>
      <c r="C59" s="182" t="s">
        <v>779</v>
      </c>
      <c r="D59" s="182"/>
      <c r="E59" s="183" t="s">
        <v>779</v>
      </c>
      <c r="F59" s="89" t="s">
        <v>10</v>
      </c>
      <c r="G59" s="68">
        <v>0.24</v>
      </c>
      <c r="H59" s="36"/>
      <c r="I59" s="36"/>
      <c r="J59" s="32">
        <f t="shared" si="8"/>
        <v>0</v>
      </c>
      <c r="K59" s="32">
        <f t="shared" si="9"/>
        <v>0</v>
      </c>
      <c r="L59" s="32">
        <f t="shared" si="10"/>
        <v>0</v>
      </c>
      <c r="M59" s="32">
        <f t="shared" si="11"/>
        <v>0</v>
      </c>
    </row>
    <row r="60" spans="1:13" s="87" customFormat="1" ht="34.5" customHeight="1" outlineLevel="1" x14ac:dyDescent="0.25">
      <c r="A60" s="34" t="s">
        <v>78</v>
      </c>
      <c r="B60" s="181" t="s">
        <v>780</v>
      </c>
      <c r="C60" s="182" t="s">
        <v>780</v>
      </c>
      <c r="D60" s="182"/>
      <c r="E60" s="183" t="s">
        <v>780</v>
      </c>
      <c r="F60" s="89" t="s">
        <v>10</v>
      </c>
      <c r="G60" s="68">
        <v>4.8000000000000001E-2</v>
      </c>
      <c r="H60" s="36"/>
      <c r="I60" s="36"/>
      <c r="J60" s="32">
        <f t="shared" si="8"/>
        <v>0</v>
      </c>
      <c r="K60" s="32">
        <f t="shared" si="9"/>
        <v>0</v>
      </c>
      <c r="L60" s="32">
        <f t="shared" si="10"/>
        <v>0</v>
      </c>
      <c r="M60" s="32">
        <f t="shared" si="11"/>
        <v>0</v>
      </c>
    </row>
    <row r="61" spans="1:13" s="87" customFormat="1" ht="54.75" customHeight="1" outlineLevel="1" x14ac:dyDescent="0.25">
      <c r="A61" s="34" t="s">
        <v>79</v>
      </c>
      <c r="B61" s="181" t="s">
        <v>781</v>
      </c>
      <c r="C61" s="182" t="s">
        <v>781</v>
      </c>
      <c r="D61" s="182"/>
      <c r="E61" s="183" t="s">
        <v>781</v>
      </c>
      <c r="F61" s="89" t="s">
        <v>10</v>
      </c>
      <c r="G61" s="68">
        <v>0.16</v>
      </c>
      <c r="H61" s="36"/>
      <c r="I61" s="36"/>
      <c r="J61" s="32">
        <f t="shared" si="8"/>
        <v>0</v>
      </c>
      <c r="K61" s="32">
        <f t="shared" si="9"/>
        <v>0</v>
      </c>
      <c r="L61" s="32">
        <f t="shared" si="10"/>
        <v>0</v>
      </c>
      <c r="M61" s="32">
        <f t="shared" si="11"/>
        <v>0</v>
      </c>
    </row>
    <row r="62" spans="1:13" s="87" customFormat="1" ht="34.5" customHeight="1" outlineLevel="1" x14ac:dyDescent="0.25">
      <c r="A62" s="34" t="s">
        <v>80</v>
      </c>
      <c r="B62" s="181" t="s">
        <v>782</v>
      </c>
      <c r="C62" s="182" t="s">
        <v>782</v>
      </c>
      <c r="D62" s="182"/>
      <c r="E62" s="183" t="s">
        <v>782</v>
      </c>
      <c r="F62" s="89" t="s">
        <v>69</v>
      </c>
      <c r="G62" s="90">
        <v>16.32</v>
      </c>
      <c r="H62" s="36"/>
      <c r="I62" s="36"/>
      <c r="J62" s="32">
        <f t="shared" si="8"/>
        <v>0</v>
      </c>
      <c r="K62" s="32">
        <f t="shared" si="9"/>
        <v>0</v>
      </c>
      <c r="L62" s="32">
        <f t="shared" si="10"/>
        <v>0</v>
      </c>
      <c r="M62" s="32">
        <f t="shared" si="11"/>
        <v>0</v>
      </c>
    </row>
    <row r="63" spans="1:13" s="87" customFormat="1" ht="13.8" customHeight="1" outlineLevel="1" x14ac:dyDescent="0.25">
      <c r="A63" s="174" t="s">
        <v>783</v>
      </c>
      <c r="B63" s="175"/>
      <c r="C63" s="175"/>
      <c r="D63" s="175"/>
      <c r="E63" s="176"/>
      <c r="F63" s="74"/>
      <c r="G63" s="54"/>
      <c r="H63" s="33"/>
      <c r="I63" s="33"/>
      <c r="J63" s="45">
        <f t="shared" si="8"/>
        <v>0</v>
      </c>
      <c r="K63" s="45">
        <f t="shared" si="9"/>
        <v>0</v>
      </c>
      <c r="L63" s="45">
        <f t="shared" si="10"/>
        <v>0</v>
      </c>
      <c r="M63" s="45">
        <f t="shared" si="11"/>
        <v>0</v>
      </c>
    </row>
    <row r="64" spans="1:13" s="87" customFormat="1" ht="44.25" customHeight="1" outlineLevel="1" x14ac:dyDescent="0.25">
      <c r="A64" s="34" t="s">
        <v>462</v>
      </c>
      <c r="B64" s="181" t="s">
        <v>784</v>
      </c>
      <c r="C64" s="182" t="s">
        <v>784</v>
      </c>
      <c r="D64" s="182"/>
      <c r="E64" s="183" t="s">
        <v>784</v>
      </c>
      <c r="F64" s="89" t="s">
        <v>69</v>
      </c>
      <c r="G64" s="90">
        <f>1.9</f>
        <v>1.9</v>
      </c>
      <c r="H64" s="36"/>
      <c r="I64" s="36"/>
      <c r="J64" s="32">
        <f t="shared" si="8"/>
        <v>0</v>
      </c>
      <c r="K64" s="32">
        <f t="shared" si="9"/>
        <v>0</v>
      </c>
      <c r="L64" s="32">
        <f t="shared" si="10"/>
        <v>0</v>
      </c>
      <c r="M64" s="32">
        <f t="shared" si="11"/>
        <v>0</v>
      </c>
    </row>
    <row r="65" spans="1:13" s="87" customFormat="1" ht="44.25" customHeight="1" outlineLevel="1" x14ac:dyDescent="0.25">
      <c r="A65" s="34" t="s">
        <v>522</v>
      </c>
      <c r="B65" s="181" t="s">
        <v>785</v>
      </c>
      <c r="C65" s="182" t="s">
        <v>785</v>
      </c>
      <c r="D65" s="182"/>
      <c r="E65" s="183" t="s">
        <v>785</v>
      </c>
      <c r="F65" s="89" t="s">
        <v>786</v>
      </c>
      <c r="G65" s="90">
        <v>1</v>
      </c>
      <c r="H65" s="36"/>
      <c r="I65" s="36"/>
      <c r="J65" s="32">
        <f t="shared" si="8"/>
        <v>0</v>
      </c>
      <c r="K65" s="32">
        <f t="shared" si="9"/>
        <v>0</v>
      </c>
      <c r="L65" s="32">
        <f t="shared" si="10"/>
        <v>0</v>
      </c>
      <c r="M65" s="32">
        <f t="shared" si="11"/>
        <v>0</v>
      </c>
    </row>
    <row r="66" spans="1:13" s="87" customFormat="1" ht="14.4" customHeight="1" x14ac:dyDescent="0.25">
      <c r="A66" s="169" t="s">
        <v>795</v>
      </c>
      <c r="B66" s="170"/>
      <c r="C66" s="170"/>
      <c r="D66" s="170"/>
      <c r="E66" s="170"/>
      <c r="F66" s="170"/>
      <c r="G66" s="180"/>
      <c r="H66" s="31"/>
      <c r="I66" s="31"/>
      <c r="J66" s="32"/>
      <c r="K66" s="32"/>
      <c r="L66" s="32"/>
      <c r="M66" s="32"/>
    </row>
    <row r="67" spans="1:13" s="87" customFormat="1" ht="44.25" customHeight="1" outlineLevel="1" x14ac:dyDescent="0.25">
      <c r="A67" s="34" t="s">
        <v>523</v>
      </c>
      <c r="B67" s="181" t="s">
        <v>790</v>
      </c>
      <c r="C67" s="182" t="s">
        <v>790</v>
      </c>
      <c r="D67" s="182"/>
      <c r="E67" s="183" t="s">
        <v>790</v>
      </c>
      <c r="F67" s="89" t="s">
        <v>44</v>
      </c>
      <c r="G67" s="68">
        <v>25</v>
      </c>
      <c r="H67" s="36"/>
      <c r="I67" s="36"/>
      <c r="J67" s="32">
        <f t="shared" si="8"/>
        <v>0</v>
      </c>
      <c r="K67" s="32">
        <f t="shared" si="9"/>
        <v>0</v>
      </c>
      <c r="L67" s="32">
        <f t="shared" si="10"/>
        <v>0</v>
      </c>
      <c r="M67" s="32">
        <f t="shared" si="11"/>
        <v>0</v>
      </c>
    </row>
    <row r="68" spans="1:13" s="87" customFormat="1" ht="44.25" customHeight="1" outlineLevel="1" x14ac:dyDescent="0.25">
      <c r="A68" s="34" t="s">
        <v>82</v>
      </c>
      <c r="B68" s="181" t="s">
        <v>791</v>
      </c>
      <c r="C68" s="182" t="s">
        <v>791</v>
      </c>
      <c r="D68" s="182"/>
      <c r="E68" s="183" t="s">
        <v>791</v>
      </c>
      <c r="F68" s="89" t="s">
        <v>518</v>
      </c>
      <c r="G68" s="68">
        <v>0.9</v>
      </c>
      <c r="H68" s="36"/>
      <c r="I68" s="36"/>
      <c r="J68" s="32">
        <f t="shared" si="8"/>
        <v>0</v>
      </c>
      <c r="K68" s="32">
        <f t="shared" si="9"/>
        <v>0</v>
      </c>
      <c r="L68" s="32">
        <f t="shared" si="10"/>
        <v>0</v>
      </c>
      <c r="M68" s="32">
        <f t="shared" si="11"/>
        <v>0</v>
      </c>
    </row>
    <row r="69" spans="1:13" s="87" customFormat="1" ht="44.25" customHeight="1" outlineLevel="1" x14ac:dyDescent="0.25">
      <c r="A69" s="34" t="s">
        <v>84</v>
      </c>
      <c r="B69" s="181" t="s">
        <v>792</v>
      </c>
      <c r="C69" s="182" t="s">
        <v>792</v>
      </c>
      <c r="D69" s="182"/>
      <c r="E69" s="183" t="s">
        <v>792</v>
      </c>
      <c r="F69" s="89" t="s">
        <v>518</v>
      </c>
      <c r="G69" s="68">
        <v>1.6</v>
      </c>
      <c r="H69" s="36"/>
      <c r="I69" s="36"/>
      <c r="J69" s="32">
        <f t="shared" si="8"/>
        <v>0</v>
      </c>
      <c r="K69" s="32">
        <f t="shared" si="9"/>
        <v>0</v>
      </c>
      <c r="L69" s="32">
        <f t="shared" si="10"/>
        <v>0</v>
      </c>
      <c r="M69" s="32">
        <f t="shared" si="11"/>
        <v>0</v>
      </c>
    </row>
    <row r="70" spans="1:13" s="87" customFormat="1" ht="44.25" customHeight="1" outlineLevel="1" x14ac:dyDescent="0.25">
      <c r="A70" s="34" t="s">
        <v>85</v>
      </c>
      <c r="B70" s="181" t="s">
        <v>793</v>
      </c>
      <c r="C70" s="182" t="s">
        <v>793</v>
      </c>
      <c r="D70" s="182"/>
      <c r="E70" s="183" t="s">
        <v>793</v>
      </c>
      <c r="F70" s="89" t="s">
        <v>59</v>
      </c>
      <c r="G70" s="68">
        <v>1.53</v>
      </c>
      <c r="H70" s="36"/>
      <c r="I70" s="36"/>
      <c r="J70" s="32">
        <f t="shared" si="8"/>
        <v>0</v>
      </c>
      <c r="K70" s="32">
        <f t="shared" si="9"/>
        <v>0</v>
      </c>
      <c r="L70" s="32">
        <f t="shared" si="10"/>
        <v>0</v>
      </c>
      <c r="M70" s="32">
        <f t="shared" si="11"/>
        <v>0</v>
      </c>
    </row>
    <row r="71" spans="1:13" s="87" customFormat="1" ht="44.25" customHeight="1" outlineLevel="1" x14ac:dyDescent="0.25">
      <c r="A71" s="34" t="s">
        <v>86</v>
      </c>
      <c r="B71" s="181" t="s">
        <v>794</v>
      </c>
      <c r="C71" s="182" t="s">
        <v>794</v>
      </c>
      <c r="D71" s="182"/>
      <c r="E71" s="183" t="s">
        <v>794</v>
      </c>
      <c r="F71" s="89" t="s">
        <v>44</v>
      </c>
      <c r="G71" s="90">
        <v>153</v>
      </c>
      <c r="H71" s="36"/>
      <c r="I71" s="36"/>
      <c r="J71" s="32">
        <f t="shared" si="8"/>
        <v>0</v>
      </c>
      <c r="K71" s="32">
        <f t="shared" si="9"/>
        <v>0</v>
      </c>
      <c r="L71" s="32">
        <f t="shared" si="10"/>
        <v>0</v>
      </c>
      <c r="M71" s="32">
        <f t="shared" si="11"/>
        <v>0</v>
      </c>
    </row>
    <row r="72" spans="1:13" s="87" customFormat="1" ht="14.4" customHeight="1" x14ac:dyDescent="0.25">
      <c r="A72" s="169" t="s">
        <v>847</v>
      </c>
      <c r="B72" s="170"/>
      <c r="C72" s="170"/>
      <c r="D72" s="170"/>
      <c r="E72" s="170"/>
      <c r="F72" s="170"/>
      <c r="G72" s="180"/>
      <c r="H72" s="31"/>
      <c r="I72" s="31"/>
      <c r="J72" s="32"/>
      <c r="K72" s="32"/>
      <c r="L72" s="32"/>
      <c r="M72" s="32"/>
    </row>
    <row r="73" spans="1:13" s="87" customFormat="1" ht="15.6" customHeight="1" outlineLevel="1" x14ac:dyDescent="0.25">
      <c r="A73" s="174" t="s">
        <v>796</v>
      </c>
      <c r="B73" s="175"/>
      <c r="C73" s="175"/>
      <c r="D73" s="175"/>
      <c r="E73" s="176"/>
      <c r="F73" s="74"/>
      <c r="G73" s="58"/>
      <c r="H73" s="33"/>
      <c r="I73" s="33"/>
      <c r="J73" s="45">
        <f t="shared" si="8"/>
        <v>0</v>
      </c>
      <c r="K73" s="45">
        <f t="shared" si="9"/>
        <v>0</v>
      </c>
      <c r="L73" s="45">
        <f t="shared" si="10"/>
        <v>0</v>
      </c>
      <c r="M73" s="45">
        <f t="shared" si="11"/>
        <v>0</v>
      </c>
    </row>
    <row r="74" spans="1:13" s="87" customFormat="1" ht="25.5" customHeight="1" outlineLevel="1" x14ac:dyDescent="0.25">
      <c r="A74" s="34" t="s">
        <v>87</v>
      </c>
      <c r="B74" s="181" t="s">
        <v>797</v>
      </c>
      <c r="C74" s="182" t="s">
        <v>797</v>
      </c>
      <c r="D74" s="182"/>
      <c r="E74" s="183" t="s">
        <v>797</v>
      </c>
      <c r="F74" s="89" t="s">
        <v>268</v>
      </c>
      <c r="G74" s="68">
        <v>0.12</v>
      </c>
      <c r="H74" s="36"/>
      <c r="I74" s="36"/>
      <c r="J74" s="32">
        <f t="shared" si="8"/>
        <v>0</v>
      </c>
      <c r="K74" s="32">
        <f t="shared" si="9"/>
        <v>0</v>
      </c>
      <c r="L74" s="32">
        <f t="shared" si="10"/>
        <v>0</v>
      </c>
      <c r="M74" s="32">
        <f t="shared" si="11"/>
        <v>0</v>
      </c>
    </row>
    <row r="75" spans="1:13" s="87" customFormat="1" ht="14.4" customHeight="1" outlineLevel="1" x14ac:dyDescent="0.25">
      <c r="A75" s="34" t="s">
        <v>512</v>
      </c>
      <c r="B75" s="181" t="s">
        <v>798</v>
      </c>
      <c r="C75" s="182" t="s">
        <v>798</v>
      </c>
      <c r="D75" s="182"/>
      <c r="E75" s="183" t="s">
        <v>798</v>
      </c>
      <c r="F75" s="89" t="s">
        <v>44</v>
      </c>
      <c r="G75" s="90">
        <v>2</v>
      </c>
      <c r="H75" s="36"/>
      <c r="I75" s="36"/>
      <c r="J75" s="32">
        <f t="shared" si="8"/>
        <v>0</v>
      </c>
      <c r="K75" s="32">
        <f t="shared" si="9"/>
        <v>0</v>
      </c>
      <c r="L75" s="32">
        <f t="shared" si="10"/>
        <v>0</v>
      </c>
      <c r="M75" s="32">
        <f t="shared" si="11"/>
        <v>0</v>
      </c>
    </row>
    <row r="76" spans="1:13" s="87" customFormat="1" ht="44.25" customHeight="1" outlineLevel="1" x14ac:dyDescent="0.25">
      <c r="A76" s="34" t="s">
        <v>524</v>
      </c>
      <c r="B76" s="181" t="s">
        <v>799</v>
      </c>
      <c r="C76" s="182" t="s">
        <v>799</v>
      </c>
      <c r="D76" s="182"/>
      <c r="E76" s="183" t="s">
        <v>799</v>
      </c>
      <c r="F76" s="89" t="s">
        <v>742</v>
      </c>
      <c r="G76" s="68">
        <v>1.2</v>
      </c>
      <c r="H76" s="36"/>
      <c r="I76" s="36"/>
      <c r="J76" s="32">
        <f t="shared" si="8"/>
        <v>0</v>
      </c>
      <c r="K76" s="32">
        <f t="shared" si="9"/>
        <v>0</v>
      </c>
      <c r="L76" s="32">
        <f t="shared" si="10"/>
        <v>0</v>
      </c>
      <c r="M76" s="32">
        <f t="shared" si="11"/>
        <v>0</v>
      </c>
    </row>
    <row r="77" spans="1:13" s="87" customFormat="1" ht="44.25" customHeight="1" outlineLevel="1" x14ac:dyDescent="0.25">
      <c r="A77" s="34" t="s">
        <v>525</v>
      </c>
      <c r="B77" s="181" t="s">
        <v>800</v>
      </c>
      <c r="C77" s="182" t="s">
        <v>800</v>
      </c>
      <c r="D77" s="182"/>
      <c r="E77" s="183" t="s">
        <v>800</v>
      </c>
      <c r="F77" s="89" t="s">
        <v>100</v>
      </c>
      <c r="G77" s="90">
        <v>12</v>
      </c>
      <c r="H77" s="36"/>
      <c r="I77" s="36"/>
      <c r="J77" s="32">
        <f t="shared" si="8"/>
        <v>0</v>
      </c>
      <c r="K77" s="32">
        <f t="shared" si="9"/>
        <v>0</v>
      </c>
      <c r="L77" s="32">
        <f t="shared" si="10"/>
        <v>0</v>
      </c>
      <c r="M77" s="32">
        <f t="shared" si="11"/>
        <v>0</v>
      </c>
    </row>
    <row r="78" spans="1:13" s="87" customFormat="1" ht="16.2" customHeight="1" outlineLevel="1" x14ac:dyDescent="0.25">
      <c r="A78" s="174" t="s">
        <v>801</v>
      </c>
      <c r="B78" s="175"/>
      <c r="C78" s="175"/>
      <c r="D78" s="175"/>
      <c r="E78" s="176"/>
      <c r="F78" s="74"/>
      <c r="G78" s="54"/>
      <c r="H78" s="33"/>
      <c r="I78" s="33"/>
      <c r="J78" s="45">
        <f t="shared" si="8"/>
        <v>0</v>
      </c>
      <c r="K78" s="45">
        <f t="shared" si="9"/>
        <v>0</v>
      </c>
      <c r="L78" s="45">
        <f t="shared" si="10"/>
        <v>0</v>
      </c>
      <c r="M78" s="45">
        <f t="shared" si="11"/>
        <v>0</v>
      </c>
    </row>
    <row r="79" spans="1:13" s="87" customFormat="1" ht="14.4" customHeight="1" outlineLevel="1" x14ac:dyDescent="0.25">
      <c r="A79" s="34" t="s">
        <v>89</v>
      </c>
      <c r="B79" s="181" t="s">
        <v>802</v>
      </c>
      <c r="C79" s="182" t="s">
        <v>802</v>
      </c>
      <c r="D79" s="182"/>
      <c r="E79" s="183" t="s">
        <v>802</v>
      </c>
      <c r="F79" s="89" t="s">
        <v>44</v>
      </c>
      <c r="G79" s="90">
        <v>1</v>
      </c>
      <c r="H79" s="36"/>
      <c r="I79" s="36"/>
      <c r="J79" s="32">
        <f t="shared" si="8"/>
        <v>0</v>
      </c>
      <c r="K79" s="32">
        <f t="shared" si="9"/>
        <v>0</v>
      </c>
      <c r="L79" s="32">
        <f t="shared" si="10"/>
        <v>0</v>
      </c>
      <c r="M79" s="32">
        <f t="shared" si="11"/>
        <v>0</v>
      </c>
    </row>
    <row r="80" spans="1:13" s="87" customFormat="1" ht="44.25" customHeight="1" outlineLevel="1" x14ac:dyDescent="0.25">
      <c r="A80" s="34" t="s">
        <v>526</v>
      </c>
      <c r="B80" s="181" t="s">
        <v>803</v>
      </c>
      <c r="C80" s="182" t="s">
        <v>803</v>
      </c>
      <c r="D80" s="182"/>
      <c r="E80" s="183" t="s">
        <v>803</v>
      </c>
      <c r="F80" s="89" t="s">
        <v>44</v>
      </c>
      <c r="G80" s="90">
        <v>1</v>
      </c>
      <c r="H80" s="36"/>
      <c r="I80" s="36"/>
      <c r="J80" s="32">
        <f t="shared" si="8"/>
        <v>0</v>
      </c>
      <c r="K80" s="32">
        <f t="shared" si="9"/>
        <v>0</v>
      </c>
      <c r="L80" s="32">
        <f t="shared" si="10"/>
        <v>0</v>
      </c>
      <c r="M80" s="32">
        <f t="shared" si="11"/>
        <v>0</v>
      </c>
    </row>
    <row r="81" spans="1:13" s="87" customFormat="1" ht="44.25" customHeight="1" outlineLevel="1" x14ac:dyDescent="0.25">
      <c r="A81" s="34" t="s">
        <v>527</v>
      </c>
      <c r="B81" s="181" t="s">
        <v>804</v>
      </c>
      <c r="C81" s="182" t="s">
        <v>804</v>
      </c>
      <c r="D81" s="182"/>
      <c r="E81" s="183" t="s">
        <v>804</v>
      </c>
      <c r="F81" s="89" t="s">
        <v>44</v>
      </c>
      <c r="G81" s="90">
        <v>2</v>
      </c>
      <c r="H81" s="36"/>
      <c r="I81" s="36"/>
      <c r="J81" s="32">
        <f t="shared" si="8"/>
        <v>0</v>
      </c>
      <c r="K81" s="32">
        <f t="shared" si="9"/>
        <v>0</v>
      </c>
      <c r="L81" s="32">
        <f t="shared" si="10"/>
        <v>0</v>
      </c>
      <c r="M81" s="32">
        <f t="shared" si="11"/>
        <v>0</v>
      </c>
    </row>
    <row r="82" spans="1:13" s="87" customFormat="1" ht="44.25" customHeight="1" outlineLevel="1" x14ac:dyDescent="0.25">
      <c r="A82" s="34" t="s">
        <v>528</v>
      </c>
      <c r="B82" s="181" t="s">
        <v>805</v>
      </c>
      <c r="C82" s="182" t="s">
        <v>805</v>
      </c>
      <c r="D82" s="182"/>
      <c r="E82" s="183" t="s">
        <v>805</v>
      </c>
      <c r="F82" s="89" t="s">
        <v>44</v>
      </c>
      <c r="G82" s="90">
        <v>1</v>
      </c>
      <c r="H82" s="36"/>
      <c r="I82" s="36"/>
      <c r="J82" s="32">
        <f t="shared" si="8"/>
        <v>0</v>
      </c>
      <c r="K82" s="32">
        <f t="shared" si="9"/>
        <v>0</v>
      </c>
      <c r="L82" s="32">
        <f t="shared" si="10"/>
        <v>0</v>
      </c>
      <c r="M82" s="32">
        <f t="shared" si="11"/>
        <v>0</v>
      </c>
    </row>
    <row r="83" spans="1:13" s="87" customFormat="1" ht="14.4" customHeight="1" outlineLevel="1" x14ac:dyDescent="0.25">
      <c r="A83" s="34" t="s">
        <v>91</v>
      </c>
      <c r="B83" s="181" t="s">
        <v>806</v>
      </c>
      <c r="C83" s="182" t="s">
        <v>806</v>
      </c>
      <c r="D83" s="182"/>
      <c r="E83" s="183" t="s">
        <v>806</v>
      </c>
      <c r="F83" s="89" t="s">
        <v>816</v>
      </c>
      <c r="G83" s="90">
        <v>1</v>
      </c>
      <c r="H83" s="36"/>
      <c r="I83" s="36"/>
      <c r="J83" s="32">
        <f t="shared" si="8"/>
        <v>0</v>
      </c>
      <c r="K83" s="32">
        <f t="shared" si="9"/>
        <v>0</v>
      </c>
      <c r="L83" s="32">
        <f t="shared" si="10"/>
        <v>0</v>
      </c>
      <c r="M83" s="32">
        <f t="shared" si="11"/>
        <v>0</v>
      </c>
    </row>
    <row r="84" spans="1:13" s="87" customFormat="1" ht="44.25" customHeight="1" outlineLevel="1" x14ac:dyDescent="0.25">
      <c r="A84" s="34" t="s">
        <v>93</v>
      </c>
      <c r="B84" s="181" t="s">
        <v>807</v>
      </c>
      <c r="C84" s="182" t="s">
        <v>807</v>
      </c>
      <c r="D84" s="182"/>
      <c r="E84" s="183" t="s">
        <v>807</v>
      </c>
      <c r="F84" s="89" t="s">
        <v>44</v>
      </c>
      <c r="G84" s="90">
        <v>1</v>
      </c>
      <c r="H84" s="36"/>
      <c r="I84" s="36"/>
      <c r="J84" s="32">
        <f t="shared" si="8"/>
        <v>0</v>
      </c>
      <c r="K84" s="32">
        <f t="shared" si="9"/>
        <v>0</v>
      </c>
      <c r="L84" s="32">
        <f t="shared" si="10"/>
        <v>0</v>
      </c>
      <c r="M84" s="32">
        <f t="shared" si="11"/>
        <v>0</v>
      </c>
    </row>
    <row r="85" spans="1:13" s="87" customFormat="1" ht="14.4" customHeight="1" outlineLevel="1" x14ac:dyDescent="0.25">
      <c r="A85" s="34" t="s">
        <v>95</v>
      </c>
      <c r="B85" s="181" t="s">
        <v>808</v>
      </c>
      <c r="C85" s="182" t="s">
        <v>808</v>
      </c>
      <c r="D85" s="182"/>
      <c r="E85" s="183" t="s">
        <v>808</v>
      </c>
      <c r="F85" s="89" t="s">
        <v>44</v>
      </c>
      <c r="G85" s="90">
        <v>1</v>
      </c>
      <c r="H85" s="36"/>
      <c r="I85" s="36"/>
      <c r="J85" s="32">
        <f t="shared" si="8"/>
        <v>0</v>
      </c>
      <c r="K85" s="32">
        <f t="shared" si="9"/>
        <v>0</v>
      </c>
      <c r="L85" s="32">
        <f t="shared" si="10"/>
        <v>0</v>
      </c>
      <c r="M85" s="32">
        <f t="shared" si="11"/>
        <v>0</v>
      </c>
    </row>
    <row r="86" spans="1:13" s="87" customFormat="1" ht="14.4" customHeight="1" outlineLevel="1" x14ac:dyDescent="0.25">
      <c r="A86" s="34" t="s">
        <v>96</v>
      </c>
      <c r="B86" s="181" t="s">
        <v>809</v>
      </c>
      <c r="C86" s="182" t="s">
        <v>809</v>
      </c>
      <c r="D86" s="182"/>
      <c r="E86" s="183" t="s">
        <v>809</v>
      </c>
      <c r="F86" s="89" t="s">
        <v>44</v>
      </c>
      <c r="G86" s="90">
        <v>2</v>
      </c>
      <c r="H86" s="36"/>
      <c r="I86" s="36"/>
      <c r="J86" s="32">
        <f t="shared" si="8"/>
        <v>0</v>
      </c>
      <c r="K86" s="32">
        <f t="shared" si="9"/>
        <v>0</v>
      </c>
      <c r="L86" s="32">
        <f t="shared" si="10"/>
        <v>0</v>
      </c>
      <c r="M86" s="32">
        <f t="shared" si="11"/>
        <v>0</v>
      </c>
    </row>
    <row r="87" spans="1:13" s="87" customFormat="1" ht="14.4" customHeight="1" outlineLevel="1" x14ac:dyDescent="0.25">
      <c r="A87" s="34" t="s">
        <v>98</v>
      </c>
      <c r="B87" s="181" t="s">
        <v>810</v>
      </c>
      <c r="C87" s="182" t="s">
        <v>810</v>
      </c>
      <c r="D87" s="182"/>
      <c r="E87" s="183" t="s">
        <v>810</v>
      </c>
      <c r="F87" s="89" t="s">
        <v>44</v>
      </c>
      <c r="G87" s="90">
        <v>1</v>
      </c>
      <c r="H87" s="36"/>
      <c r="I87" s="36"/>
      <c r="J87" s="32">
        <f t="shared" si="8"/>
        <v>0</v>
      </c>
      <c r="K87" s="32">
        <f t="shared" si="9"/>
        <v>0</v>
      </c>
      <c r="L87" s="32">
        <f t="shared" si="10"/>
        <v>0</v>
      </c>
      <c r="M87" s="32">
        <f t="shared" si="11"/>
        <v>0</v>
      </c>
    </row>
    <row r="88" spans="1:13" s="87" customFormat="1" ht="44.25" customHeight="1" outlineLevel="1" x14ac:dyDescent="0.25">
      <c r="A88" s="34" t="s">
        <v>101</v>
      </c>
      <c r="B88" s="181" t="s">
        <v>811</v>
      </c>
      <c r="C88" s="182" t="s">
        <v>811</v>
      </c>
      <c r="D88" s="182"/>
      <c r="E88" s="183" t="s">
        <v>811</v>
      </c>
      <c r="F88" s="89" t="s">
        <v>44</v>
      </c>
      <c r="G88" s="90">
        <v>2</v>
      </c>
      <c r="H88" s="36"/>
      <c r="I88" s="36"/>
      <c r="J88" s="32">
        <f t="shared" si="8"/>
        <v>0</v>
      </c>
      <c r="K88" s="32">
        <f t="shared" si="9"/>
        <v>0</v>
      </c>
      <c r="L88" s="32">
        <f t="shared" si="10"/>
        <v>0</v>
      </c>
      <c r="M88" s="32">
        <f t="shared" si="11"/>
        <v>0</v>
      </c>
    </row>
    <row r="89" spans="1:13" s="87" customFormat="1" ht="14.4" customHeight="1" outlineLevel="1" x14ac:dyDescent="0.25">
      <c r="A89" s="34" t="s">
        <v>103</v>
      </c>
      <c r="B89" s="181" t="s">
        <v>812</v>
      </c>
      <c r="C89" s="182" t="s">
        <v>812</v>
      </c>
      <c r="D89" s="182"/>
      <c r="E89" s="183" t="s">
        <v>812</v>
      </c>
      <c r="F89" s="89" t="s">
        <v>518</v>
      </c>
      <c r="G89" s="68">
        <v>0.1</v>
      </c>
      <c r="H89" s="36"/>
      <c r="I89" s="36"/>
      <c r="J89" s="32">
        <f t="shared" si="8"/>
        <v>0</v>
      </c>
      <c r="K89" s="32">
        <f t="shared" si="9"/>
        <v>0</v>
      </c>
      <c r="L89" s="32">
        <f t="shared" si="10"/>
        <v>0</v>
      </c>
      <c r="M89" s="32">
        <f t="shared" si="11"/>
        <v>0</v>
      </c>
    </row>
    <row r="90" spans="1:13" s="87" customFormat="1" ht="14.4" customHeight="1" outlineLevel="1" x14ac:dyDescent="0.25">
      <c r="A90" s="34" t="s">
        <v>105</v>
      </c>
      <c r="B90" s="181" t="s">
        <v>813</v>
      </c>
      <c r="C90" s="182" t="s">
        <v>813</v>
      </c>
      <c r="D90" s="182"/>
      <c r="E90" s="183" t="s">
        <v>813</v>
      </c>
      <c r="F90" s="89" t="s">
        <v>44</v>
      </c>
      <c r="G90" s="90">
        <v>1</v>
      </c>
      <c r="H90" s="36"/>
      <c r="I90" s="36"/>
      <c r="J90" s="32">
        <f t="shared" si="8"/>
        <v>0</v>
      </c>
      <c r="K90" s="32">
        <f t="shared" si="9"/>
        <v>0</v>
      </c>
      <c r="L90" s="32">
        <f t="shared" si="10"/>
        <v>0</v>
      </c>
      <c r="M90" s="32">
        <f t="shared" si="11"/>
        <v>0</v>
      </c>
    </row>
    <row r="91" spans="1:13" s="87" customFormat="1" ht="44.25" customHeight="1" outlineLevel="1" x14ac:dyDescent="0.25">
      <c r="A91" s="34" t="s">
        <v>108</v>
      </c>
      <c r="B91" s="181" t="s">
        <v>814</v>
      </c>
      <c r="C91" s="182" t="s">
        <v>814</v>
      </c>
      <c r="D91" s="182"/>
      <c r="E91" s="183" t="s">
        <v>814</v>
      </c>
      <c r="F91" s="89" t="s">
        <v>44</v>
      </c>
      <c r="G91" s="90">
        <v>1</v>
      </c>
      <c r="H91" s="36"/>
      <c r="I91" s="36"/>
      <c r="J91" s="32">
        <f t="shared" si="8"/>
        <v>0</v>
      </c>
      <c r="K91" s="32">
        <f t="shared" si="9"/>
        <v>0</v>
      </c>
      <c r="L91" s="32">
        <f t="shared" si="10"/>
        <v>0</v>
      </c>
      <c r="M91" s="32">
        <f t="shared" si="11"/>
        <v>0</v>
      </c>
    </row>
    <row r="92" spans="1:13" s="87" customFormat="1" ht="28.8" customHeight="1" outlineLevel="1" x14ac:dyDescent="0.25">
      <c r="A92" s="34" t="s">
        <v>110</v>
      </c>
      <c r="B92" s="181" t="s">
        <v>815</v>
      </c>
      <c r="C92" s="182" t="s">
        <v>815</v>
      </c>
      <c r="D92" s="182"/>
      <c r="E92" s="183" t="s">
        <v>815</v>
      </c>
      <c r="F92" s="89" t="s">
        <v>44</v>
      </c>
      <c r="G92" s="90">
        <v>1</v>
      </c>
      <c r="H92" s="36"/>
      <c r="I92" s="36"/>
      <c r="J92" s="32">
        <f t="shared" si="8"/>
        <v>0</v>
      </c>
      <c r="K92" s="32">
        <f t="shared" si="9"/>
        <v>0</v>
      </c>
      <c r="L92" s="32">
        <f t="shared" si="10"/>
        <v>0</v>
      </c>
      <c r="M92" s="32">
        <f t="shared" si="11"/>
        <v>0</v>
      </c>
    </row>
    <row r="93" spans="1:13" s="87" customFormat="1" ht="14.4" customHeight="1" outlineLevel="1" x14ac:dyDescent="0.25">
      <c r="A93" s="174" t="s">
        <v>817</v>
      </c>
      <c r="B93" s="175"/>
      <c r="C93" s="175"/>
      <c r="D93" s="175"/>
      <c r="E93" s="176"/>
      <c r="F93" s="74"/>
      <c r="G93" s="57"/>
      <c r="H93" s="33"/>
      <c r="I93" s="33"/>
      <c r="J93" s="45">
        <f t="shared" si="8"/>
        <v>0</v>
      </c>
      <c r="K93" s="45">
        <f t="shared" si="9"/>
        <v>0</v>
      </c>
      <c r="L93" s="45">
        <f t="shared" si="10"/>
        <v>0</v>
      </c>
      <c r="M93" s="45">
        <f t="shared" si="11"/>
        <v>0</v>
      </c>
    </row>
    <row r="94" spans="1:13" s="87" customFormat="1" ht="44.25" customHeight="1" outlineLevel="1" x14ac:dyDescent="0.25">
      <c r="A94" s="34" t="s">
        <v>111</v>
      </c>
      <c r="B94" s="181" t="s">
        <v>802</v>
      </c>
      <c r="C94" s="182" t="s">
        <v>802</v>
      </c>
      <c r="D94" s="182"/>
      <c r="E94" s="183" t="s">
        <v>802</v>
      </c>
      <c r="F94" s="89" t="s">
        <v>44</v>
      </c>
      <c r="G94" s="90">
        <v>1</v>
      </c>
      <c r="H94" s="36"/>
      <c r="I94" s="36"/>
      <c r="J94" s="32">
        <f t="shared" si="8"/>
        <v>0</v>
      </c>
      <c r="K94" s="32">
        <f t="shared" si="9"/>
        <v>0</v>
      </c>
      <c r="L94" s="32">
        <f t="shared" si="10"/>
        <v>0</v>
      </c>
      <c r="M94" s="32">
        <f t="shared" si="11"/>
        <v>0</v>
      </c>
    </row>
    <row r="95" spans="1:13" s="87" customFormat="1" ht="14.4" customHeight="1" outlineLevel="1" x14ac:dyDescent="0.25">
      <c r="A95" s="34" t="s">
        <v>112</v>
      </c>
      <c r="B95" s="181" t="s">
        <v>803</v>
      </c>
      <c r="C95" s="182" t="s">
        <v>803</v>
      </c>
      <c r="D95" s="182"/>
      <c r="E95" s="183" t="s">
        <v>803</v>
      </c>
      <c r="F95" s="89" t="s">
        <v>44</v>
      </c>
      <c r="G95" s="90">
        <v>1</v>
      </c>
      <c r="H95" s="36"/>
      <c r="I95" s="36"/>
      <c r="J95" s="32">
        <f t="shared" si="8"/>
        <v>0</v>
      </c>
      <c r="K95" s="32">
        <f t="shared" si="9"/>
        <v>0</v>
      </c>
      <c r="L95" s="32">
        <f t="shared" si="10"/>
        <v>0</v>
      </c>
      <c r="M95" s="32">
        <f t="shared" si="11"/>
        <v>0</v>
      </c>
    </row>
    <row r="96" spans="1:13" s="87" customFormat="1" ht="14.4" customHeight="1" outlineLevel="1" x14ac:dyDescent="0.25">
      <c r="A96" s="34" t="s">
        <v>113</v>
      </c>
      <c r="B96" s="181" t="s">
        <v>804</v>
      </c>
      <c r="C96" s="182" t="s">
        <v>804</v>
      </c>
      <c r="D96" s="182"/>
      <c r="E96" s="183" t="s">
        <v>804</v>
      </c>
      <c r="F96" s="89" t="s">
        <v>44</v>
      </c>
      <c r="G96" s="90">
        <v>2</v>
      </c>
      <c r="H96" s="36"/>
      <c r="I96" s="36"/>
      <c r="J96" s="32">
        <f t="shared" si="8"/>
        <v>0</v>
      </c>
      <c r="K96" s="32">
        <f t="shared" si="9"/>
        <v>0</v>
      </c>
      <c r="L96" s="32">
        <f t="shared" si="10"/>
        <v>0</v>
      </c>
      <c r="M96" s="32">
        <f t="shared" si="11"/>
        <v>0</v>
      </c>
    </row>
    <row r="97" spans="1:13" s="87" customFormat="1" ht="14.4" customHeight="1" outlineLevel="1" x14ac:dyDescent="0.25">
      <c r="A97" s="34" t="s">
        <v>114</v>
      </c>
      <c r="B97" s="181" t="s">
        <v>805</v>
      </c>
      <c r="C97" s="182" t="s">
        <v>805</v>
      </c>
      <c r="D97" s="182"/>
      <c r="E97" s="183" t="s">
        <v>805</v>
      </c>
      <c r="F97" s="89" t="s">
        <v>44</v>
      </c>
      <c r="G97" s="90">
        <v>1</v>
      </c>
      <c r="H97" s="36"/>
      <c r="I97" s="36"/>
      <c r="J97" s="32">
        <f t="shared" si="8"/>
        <v>0</v>
      </c>
      <c r="K97" s="32">
        <f t="shared" si="9"/>
        <v>0</v>
      </c>
      <c r="L97" s="32">
        <f t="shared" si="10"/>
        <v>0</v>
      </c>
      <c r="M97" s="32">
        <f t="shared" si="11"/>
        <v>0</v>
      </c>
    </row>
    <row r="98" spans="1:13" s="87" customFormat="1" ht="14.4" customHeight="1" outlineLevel="1" x14ac:dyDescent="0.25">
      <c r="A98" s="34" t="s">
        <v>116</v>
      </c>
      <c r="B98" s="181" t="s">
        <v>807</v>
      </c>
      <c r="C98" s="182" t="s">
        <v>807</v>
      </c>
      <c r="D98" s="182"/>
      <c r="E98" s="183" t="s">
        <v>807</v>
      </c>
      <c r="F98" s="89" t="s">
        <v>44</v>
      </c>
      <c r="G98" s="90">
        <v>1</v>
      </c>
      <c r="H98" s="36"/>
      <c r="I98" s="36"/>
      <c r="J98" s="32">
        <f t="shared" si="8"/>
        <v>0</v>
      </c>
      <c r="K98" s="32">
        <f t="shared" si="9"/>
        <v>0</v>
      </c>
      <c r="L98" s="32">
        <f t="shared" si="10"/>
        <v>0</v>
      </c>
      <c r="M98" s="32">
        <f t="shared" si="11"/>
        <v>0</v>
      </c>
    </row>
    <row r="99" spans="1:13" s="87" customFormat="1" ht="44.25" customHeight="1" outlineLevel="1" x14ac:dyDescent="0.25">
      <c r="A99" s="34" t="s">
        <v>118</v>
      </c>
      <c r="B99" s="181" t="s">
        <v>806</v>
      </c>
      <c r="C99" s="182" t="s">
        <v>806</v>
      </c>
      <c r="D99" s="182"/>
      <c r="E99" s="183" t="s">
        <v>806</v>
      </c>
      <c r="F99" s="89" t="s">
        <v>816</v>
      </c>
      <c r="G99" s="90">
        <v>1</v>
      </c>
      <c r="H99" s="36"/>
      <c r="I99" s="36"/>
      <c r="J99" s="32">
        <f t="shared" si="8"/>
        <v>0</v>
      </c>
      <c r="K99" s="32">
        <f t="shared" si="9"/>
        <v>0</v>
      </c>
      <c r="L99" s="32">
        <f t="shared" si="10"/>
        <v>0</v>
      </c>
      <c r="M99" s="32">
        <f t="shared" si="11"/>
        <v>0</v>
      </c>
    </row>
    <row r="100" spans="1:13" s="87" customFormat="1" ht="14.4" customHeight="1" outlineLevel="1" x14ac:dyDescent="0.25">
      <c r="A100" s="34" t="s">
        <v>120</v>
      </c>
      <c r="B100" s="181" t="s">
        <v>808</v>
      </c>
      <c r="C100" s="182" t="s">
        <v>808</v>
      </c>
      <c r="D100" s="182"/>
      <c r="E100" s="183" t="s">
        <v>808</v>
      </c>
      <c r="F100" s="89" t="s">
        <v>44</v>
      </c>
      <c r="G100" s="90">
        <v>1</v>
      </c>
      <c r="H100" s="36"/>
      <c r="I100" s="36"/>
      <c r="J100" s="32">
        <f t="shared" si="8"/>
        <v>0</v>
      </c>
      <c r="K100" s="32">
        <f t="shared" si="9"/>
        <v>0</v>
      </c>
      <c r="L100" s="32">
        <f t="shared" si="10"/>
        <v>0</v>
      </c>
      <c r="M100" s="32">
        <f t="shared" si="11"/>
        <v>0</v>
      </c>
    </row>
    <row r="101" spans="1:13" s="87" customFormat="1" ht="14.4" customHeight="1" outlineLevel="1" x14ac:dyDescent="0.25">
      <c r="A101" s="34" t="s">
        <v>122</v>
      </c>
      <c r="B101" s="181" t="s">
        <v>809</v>
      </c>
      <c r="C101" s="182" t="s">
        <v>809</v>
      </c>
      <c r="D101" s="182"/>
      <c r="E101" s="183" t="s">
        <v>809</v>
      </c>
      <c r="F101" s="89" t="s">
        <v>44</v>
      </c>
      <c r="G101" s="90">
        <v>2</v>
      </c>
      <c r="H101" s="36"/>
      <c r="I101" s="36"/>
      <c r="J101" s="32">
        <f t="shared" si="8"/>
        <v>0</v>
      </c>
      <c r="K101" s="32">
        <f t="shared" si="9"/>
        <v>0</v>
      </c>
      <c r="L101" s="32">
        <f t="shared" si="10"/>
        <v>0</v>
      </c>
      <c r="M101" s="32">
        <f t="shared" si="11"/>
        <v>0</v>
      </c>
    </row>
    <row r="102" spans="1:13" s="87" customFormat="1" ht="14.4" customHeight="1" outlineLevel="1" x14ac:dyDescent="0.25">
      <c r="A102" s="34" t="s">
        <v>123</v>
      </c>
      <c r="B102" s="181" t="s">
        <v>810</v>
      </c>
      <c r="C102" s="182" t="s">
        <v>810</v>
      </c>
      <c r="D102" s="182"/>
      <c r="E102" s="183" t="s">
        <v>810</v>
      </c>
      <c r="F102" s="89" t="s">
        <v>44</v>
      </c>
      <c r="G102" s="90">
        <v>1</v>
      </c>
      <c r="H102" s="36"/>
      <c r="I102" s="36"/>
      <c r="J102" s="32">
        <f t="shared" si="8"/>
        <v>0</v>
      </c>
      <c r="K102" s="32">
        <f t="shared" si="9"/>
        <v>0</v>
      </c>
      <c r="L102" s="32">
        <f t="shared" si="10"/>
        <v>0</v>
      </c>
      <c r="M102" s="32">
        <f t="shared" si="11"/>
        <v>0</v>
      </c>
    </row>
    <row r="103" spans="1:13" s="87" customFormat="1" ht="14.4" customHeight="1" outlineLevel="1" x14ac:dyDescent="0.25">
      <c r="A103" s="34" t="s">
        <v>125</v>
      </c>
      <c r="B103" s="181" t="s">
        <v>811</v>
      </c>
      <c r="C103" s="182" t="s">
        <v>811</v>
      </c>
      <c r="D103" s="182"/>
      <c r="E103" s="183" t="s">
        <v>811</v>
      </c>
      <c r="F103" s="89" t="s">
        <v>44</v>
      </c>
      <c r="G103" s="90">
        <v>2</v>
      </c>
      <c r="H103" s="36"/>
      <c r="I103" s="36"/>
      <c r="J103" s="32">
        <f t="shared" si="8"/>
        <v>0</v>
      </c>
      <c r="K103" s="32">
        <f t="shared" si="9"/>
        <v>0</v>
      </c>
      <c r="L103" s="32">
        <f t="shared" si="10"/>
        <v>0</v>
      </c>
      <c r="M103" s="32">
        <f t="shared" si="11"/>
        <v>0</v>
      </c>
    </row>
    <row r="104" spans="1:13" s="87" customFormat="1" ht="14.4" customHeight="1" outlineLevel="1" x14ac:dyDescent="0.25">
      <c r="A104" s="34" t="s">
        <v>126</v>
      </c>
      <c r="B104" s="181" t="s">
        <v>812</v>
      </c>
      <c r="C104" s="182" t="s">
        <v>812</v>
      </c>
      <c r="D104" s="182"/>
      <c r="E104" s="183" t="s">
        <v>812</v>
      </c>
      <c r="F104" s="89" t="s">
        <v>518</v>
      </c>
      <c r="G104" s="68">
        <v>0.1</v>
      </c>
      <c r="H104" s="36"/>
      <c r="I104" s="36"/>
      <c r="J104" s="32">
        <f t="shared" si="8"/>
        <v>0</v>
      </c>
      <c r="K104" s="32">
        <f t="shared" si="9"/>
        <v>0</v>
      </c>
      <c r="L104" s="32">
        <f t="shared" si="10"/>
        <v>0</v>
      </c>
      <c r="M104" s="32">
        <f t="shared" si="11"/>
        <v>0</v>
      </c>
    </row>
    <row r="105" spans="1:13" s="87" customFormat="1" ht="14.4" customHeight="1" outlineLevel="1" x14ac:dyDescent="0.25">
      <c r="A105" s="34" t="s">
        <v>128</v>
      </c>
      <c r="B105" s="181" t="s">
        <v>813</v>
      </c>
      <c r="C105" s="182" t="s">
        <v>813</v>
      </c>
      <c r="D105" s="182"/>
      <c r="E105" s="183" t="s">
        <v>813</v>
      </c>
      <c r="F105" s="89" t="s">
        <v>44</v>
      </c>
      <c r="G105" s="90">
        <v>1</v>
      </c>
      <c r="H105" s="36"/>
      <c r="I105" s="36"/>
      <c r="J105" s="32">
        <f t="shared" si="8"/>
        <v>0</v>
      </c>
      <c r="K105" s="32">
        <f t="shared" si="9"/>
        <v>0</v>
      </c>
      <c r="L105" s="32">
        <f t="shared" si="10"/>
        <v>0</v>
      </c>
      <c r="M105" s="32">
        <f t="shared" si="11"/>
        <v>0</v>
      </c>
    </row>
    <row r="106" spans="1:13" s="87" customFormat="1" ht="44.25" customHeight="1" outlineLevel="1" x14ac:dyDescent="0.25">
      <c r="A106" s="34" t="s">
        <v>130</v>
      </c>
      <c r="B106" s="181" t="s">
        <v>814</v>
      </c>
      <c r="C106" s="182" t="s">
        <v>814</v>
      </c>
      <c r="D106" s="182"/>
      <c r="E106" s="183" t="s">
        <v>814</v>
      </c>
      <c r="F106" s="89" t="s">
        <v>44</v>
      </c>
      <c r="G106" s="90">
        <v>1</v>
      </c>
      <c r="H106" s="36"/>
      <c r="I106" s="36"/>
      <c r="J106" s="32">
        <f t="shared" si="8"/>
        <v>0</v>
      </c>
      <c r="K106" s="32">
        <f t="shared" si="9"/>
        <v>0</v>
      </c>
      <c r="L106" s="32">
        <f t="shared" si="10"/>
        <v>0</v>
      </c>
      <c r="M106" s="32">
        <f t="shared" si="11"/>
        <v>0</v>
      </c>
    </row>
    <row r="107" spans="1:13" s="87" customFormat="1" ht="14.4" customHeight="1" outlineLevel="1" x14ac:dyDescent="0.25">
      <c r="A107" s="34" t="s">
        <v>132</v>
      </c>
      <c r="B107" s="181" t="s">
        <v>815</v>
      </c>
      <c r="C107" s="182" t="s">
        <v>815</v>
      </c>
      <c r="D107" s="182"/>
      <c r="E107" s="183" t="s">
        <v>815</v>
      </c>
      <c r="F107" s="89" t="s">
        <v>44</v>
      </c>
      <c r="G107" s="90">
        <v>1</v>
      </c>
      <c r="H107" s="36"/>
      <c r="I107" s="36"/>
      <c r="J107" s="32">
        <f t="shared" si="8"/>
        <v>0</v>
      </c>
      <c r="K107" s="32">
        <f t="shared" si="9"/>
        <v>0</v>
      </c>
      <c r="L107" s="32">
        <f t="shared" si="10"/>
        <v>0</v>
      </c>
      <c r="M107" s="32">
        <f t="shared" si="11"/>
        <v>0</v>
      </c>
    </row>
    <row r="108" spans="1:13" s="87" customFormat="1" ht="14.4" customHeight="1" outlineLevel="1" x14ac:dyDescent="0.25">
      <c r="A108" s="174" t="s">
        <v>818</v>
      </c>
      <c r="B108" s="175"/>
      <c r="C108" s="175"/>
      <c r="D108" s="175"/>
      <c r="E108" s="176"/>
      <c r="F108" s="74"/>
      <c r="G108" s="57"/>
      <c r="H108" s="33"/>
      <c r="I108" s="33"/>
      <c r="J108" s="45">
        <f t="shared" si="8"/>
        <v>0</v>
      </c>
      <c r="K108" s="45">
        <f t="shared" si="9"/>
        <v>0</v>
      </c>
      <c r="L108" s="45">
        <f t="shared" si="10"/>
        <v>0</v>
      </c>
      <c r="M108" s="45">
        <f t="shared" si="11"/>
        <v>0</v>
      </c>
    </row>
    <row r="109" spans="1:13" s="87" customFormat="1" ht="14.4" customHeight="1" outlineLevel="1" x14ac:dyDescent="0.25">
      <c r="A109" s="34" t="s">
        <v>134</v>
      </c>
      <c r="B109" s="181" t="s">
        <v>819</v>
      </c>
      <c r="C109" s="182" t="s">
        <v>819</v>
      </c>
      <c r="D109" s="182"/>
      <c r="E109" s="183" t="s">
        <v>819</v>
      </c>
      <c r="F109" s="89" t="s">
        <v>268</v>
      </c>
      <c r="G109" s="68">
        <v>3.5000000000000003E-2</v>
      </c>
      <c r="H109" s="36"/>
      <c r="I109" s="36"/>
      <c r="J109" s="32">
        <f t="shared" si="8"/>
        <v>0</v>
      </c>
      <c r="K109" s="32">
        <f t="shared" si="9"/>
        <v>0</v>
      </c>
      <c r="L109" s="32">
        <f t="shared" si="10"/>
        <v>0</v>
      </c>
      <c r="M109" s="32">
        <f t="shared" si="11"/>
        <v>0</v>
      </c>
    </row>
    <row r="110" spans="1:13" s="87" customFormat="1" ht="14.4" customHeight="1" outlineLevel="1" x14ac:dyDescent="0.25">
      <c r="A110" s="34" t="s">
        <v>136</v>
      </c>
      <c r="B110" s="181" t="s">
        <v>790</v>
      </c>
      <c r="C110" s="182" t="s">
        <v>790</v>
      </c>
      <c r="D110" s="182"/>
      <c r="E110" s="183" t="s">
        <v>790</v>
      </c>
      <c r="F110" s="89" t="s">
        <v>44</v>
      </c>
      <c r="G110" s="90">
        <v>28</v>
      </c>
      <c r="H110" s="36"/>
      <c r="I110" s="36"/>
      <c r="J110" s="32">
        <f t="shared" si="8"/>
        <v>0</v>
      </c>
      <c r="K110" s="32">
        <f t="shared" si="9"/>
        <v>0</v>
      </c>
      <c r="L110" s="32">
        <f t="shared" si="10"/>
        <v>0</v>
      </c>
      <c r="M110" s="32">
        <f t="shared" si="11"/>
        <v>0</v>
      </c>
    </row>
    <row r="111" spans="1:13" s="87" customFormat="1" ht="14.4" customHeight="1" outlineLevel="1" x14ac:dyDescent="0.25">
      <c r="A111" s="34" t="s">
        <v>138</v>
      </c>
      <c r="B111" s="181" t="s">
        <v>820</v>
      </c>
      <c r="C111" s="182" t="s">
        <v>820</v>
      </c>
      <c r="D111" s="182"/>
      <c r="E111" s="183" t="s">
        <v>820</v>
      </c>
      <c r="F111" s="89" t="s">
        <v>44</v>
      </c>
      <c r="G111" s="90">
        <v>28</v>
      </c>
      <c r="H111" s="36"/>
      <c r="I111" s="36"/>
      <c r="J111" s="32">
        <f t="shared" si="8"/>
        <v>0</v>
      </c>
      <c r="K111" s="32">
        <f t="shared" si="9"/>
        <v>0</v>
      </c>
      <c r="L111" s="32">
        <f t="shared" si="10"/>
        <v>0</v>
      </c>
      <c r="M111" s="32">
        <f t="shared" si="11"/>
        <v>0</v>
      </c>
    </row>
    <row r="112" spans="1:13" s="87" customFormat="1" ht="14.4" customHeight="1" outlineLevel="1" x14ac:dyDescent="0.25">
      <c r="A112" s="34" t="s">
        <v>140</v>
      </c>
      <c r="B112" s="181" t="s">
        <v>821</v>
      </c>
      <c r="C112" s="182" t="s">
        <v>821</v>
      </c>
      <c r="D112" s="182"/>
      <c r="E112" s="183" t="s">
        <v>821</v>
      </c>
      <c r="F112" s="89" t="s">
        <v>44</v>
      </c>
      <c r="G112" s="90">
        <v>7</v>
      </c>
      <c r="H112" s="36"/>
      <c r="I112" s="36"/>
      <c r="J112" s="32">
        <f t="shared" si="8"/>
        <v>0</v>
      </c>
      <c r="K112" s="32">
        <f t="shared" si="9"/>
        <v>0</v>
      </c>
      <c r="L112" s="32">
        <f t="shared" si="10"/>
        <v>0</v>
      </c>
      <c r="M112" s="32">
        <f t="shared" si="11"/>
        <v>0</v>
      </c>
    </row>
    <row r="113" spans="1:13" s="87" customFormat="1" ht="44.25" customHeight="1" outlineLevel="1" x14ac:dyDescent="0.25">
      <c r="A113" s="34" t="s">
        <v>141</v>
      </c>
      <c r="B113" s="181" t="s">
        <v>822</v>
      </c>
      <c r="C113" s="182" t="s">
        <v>822</v>
      </c>
      <c r="D113" s="182"/>
      <c r="E113" s="183" t="s">
        <v>822</v>
      </c>
      <c r="F113" s="89" t="s">
        <v>44</v>
      </c>
      <c r="G113" s="90">
        <v>21</v>
      </c>
      <c r="H113" s="36"/>
      <c r="I113" s="36"/>
      <c r="J113" s="32">
        <f t="shared" ref="J113:J147" si="12">H113+I113</f>
        <v>0</v>
      </c>
      <c r="K113" s="32">
        <f t="shared" ref="K113:K147" si="13">G113*H113</f>
        <v>0</v>
      </c>
      <c r="L113" s="32">
        <f t="shared" ref="L113:L147" si="14">G113*I113</f>
        <v>0</v>
      </c>
      <c r="M113" s="32">
        <f t="shared" ref="M113:M147" si="15">K113+L113</f>
        <v>0</v>
      </c>
    </row>
    <row r="114" spans="1:13" s="87" customFormat="1" ht="44.25" customHeight="1" outlineLevel="1" x14ac:dyDescent="0.25">
      <c r="A114" s="34" t="s">
        <v>142</v>
      </c>
      <c r="B114" s="181" t="s">
        <v>823</v>
      </c>
      <c r="C114" s="182" t="s">
        <v>823</v>
      </c>
      <c r="D114" s="182"/>
      <c r="E114" s="183" t="s">
        <v>823</v>
      </c>
      <c r="F114" s="89" t="s">
        <v>44</v>
      </c>
      <c r="G114" s="90">
        <v>21</v>
      </c>
      <c r="H114" s="36"/>
      <c r="I114" s="36"/>
      <c r="J114" s="32">
        <f t="shared" si="12"/>
        <v>0</v>
      </c>
      <c r="K114" s="32">
        <f t="shared" si="13"/>
        <v>0</v>
      </c>
      <c r="L114" s="32">
        <f t="shared" si="14"/>
        <v>0</v>
      </c>
      <c r="M114" s="32">
        <f t="shared" si="15"/>
        <v>0</v>
      </c>
    </row>
    <row r="115" spans="1:13" s="87" customFormat="1" ht="44.25" customHeight="1" outlineLevel="1" x14ac:dyDescent="0.25">
      <c r="A115" s="34" t="s">
        <v>143</v>
      </c>
      <c r="B115" s="181" t="s">
        <v>824</v>
      </c>
      <c r="C115" s="182" t="s">
        <v>824</v>
      </c>
      <c r="D115" s="182"/>
      <c r="E115" s="183" t="s">
        <v>824</v>
      </c>
      <c r="F115" s="89" t="s">
        <v>44</v>
      </c>
      <c r="G115" s="90">
        <v>84</v>
      </c>
      <c r="H115" s="36"/>
      <c r="I115" s="36"/>
      <c r="J115" s="32">
        <f t="shared" si="12"/>
        <v>0</v>
      </c>
      <c r="K115" s="32">
        <f t="shared" si="13"/>
        <v>0</v>
      </c>
      <c r="L115" s="32">
        <f t="shared" si="14"/>
        <v>0</v>
      </c>
      <c r="M115" s="32">
        <f t="shared" si="15"/>
        <v>0</v>
      </c>
    </row>
    <row r="116" spans="1:13" s="87" customFormat="1" ht="44.25" customHeight="1" outlineLevel="1" x14ac:dyDescent="0.25">
      <c r="A116" s="34" t="s">
        <v>145</v>
      </c>
      <c r="B116" s="181" t="s">
        <v>825</v>
      </c>
      <c r="C116" s="182" t="s">
        <v>825</v>
      </c>
      <c r="D116" s="182"/>
      <c r="E116" s="183" t="s">
        <v>825</v>
      </c>
      <c r="F116" s="89" t="s">
        <v>44</v>
      </c>
      <c r="G116" s="90">
        <v>84</v>
      </c>
      <c r="H116" s="36"/>
      <c r="I116" s="36"/>
      <c r="J116" s="32">
        <f t="shared" si="12"/>
        <v>0</v>
      </c>
      <c r="K116" s="32">
        <f t="shared" si="13"/>
        <v>0</v>
      </c>
      <c r="L116" s="32">
        <f t="shared" si="14"/>
        <v>0</v>
      </c>
      <c r="M116" s="32">
        <f t="shared" si="15"/>
        <v>0</v>
      </c>
    </row>
    <row r="117" spans="1:13" s="87" customFormat="1" ht="16.2" customHeight="1" outlineLevel="1" x14ac:dyDescent="0.25">
      <c r="A117" s="174" t="s">
        <v>826</v>
      </c>
      <c r="B117" s="175"/>
      <c r="C117" s="175"/>
      <c r="D117" s="175"/>
      <c r="E117" s="176"/>
      <c r="F117" s="74"/>
      <c r="G117" s="54"/>
      <c r="H117" s="33"/>
      <c r="I117" s="33"/>
      <c r="J117" s="45">
        <f t="shared" si="12"/>
        <v>0</v>
      </c>
      <c r="K117" s="45">
        <f t="shared" si="13"/>
        <v>0</v>
      </c>
      <c r="L117" s="45">
        <f t="shared" si="14"/>
        <v>0</v>
      </c>
      <c r="M117" s="45">
        <f t="shared" si="15"/>
        <v>0</v>
      </c>
    </row>
    <row r="118" spans="1:13" s="87" customFormat="1" ht="14.4" customHeight="1" outlineLevel="1" x14ac:dyDescent="0.25">
      <c r="A118" s="34" t="s">
        <v>146</v>
      </c>
      <c r="B118" s="181" t="s">
        <v>827</v>
      </c>
      <c r="C118" s="182" t="s">
        <v>827</v>
      </c>
      <c r="D118" s="182"/>
      <c r="E118" s="183" t="s">
        <v>827</v>
      </c>
      <c r="F118" s="89" t="s">
        <v>268</v>
      </c>
      <c r="G118" s="68">
        <v>20</v>
      </c>
      <c r="H118" s="36"/>
      <c r="I118" s="36"/>
      <c r="J118" s="32">
        <f t="shared" si="12"/>
        <v>0</v>
      </c>
      <c r="K118" s="32">
        <f t="shared" si="13"/>
        <v>0</v>
      </c>
      <c r="L118" s="32">
        <f t="shared" si="14"/>
        <v>0</v>
      </c>
      <c r="M118" s="32">
        <f t="shared" si="15"/>
        <v>0</v>
      </c>
    </row>
    <row r="119" spans="1:13" s="87" customFormat="1" ht="14.4" customHeight="1" outlineLevel="1" x14ac:dyDescent="0.25">
      <c r="A119" s="34" t="s">
        <v>148</v>
      </c>
      <c r="B119" s="181" t="s">
        <v>828</v>
      </c>
      <c r="C119" s="182" t="s">
        <v>828</v>
      </c>
      <c r="D119" s="182"/>
      <c r="E119" s="183" t="s">
        <v>828</v>
      </c>
      <c r="F119" s="89" t="s">
        <v>100</v>
      </c>
      <c r="G119" s="68">
        <v>1798</v>
      </c>
      <c r="H119" s="36"/>
      <c r="I119" s="36"/>
      <c r="J119" s="32">
        <f t="shared" si="12"/>
        <v>0</v>
      </c>
      <c r="K119" s="32">
        <f t="shared" si="13"/>
        <v>0</v>
      </c>
      <c r="L119" s="32">
        <f t="shared" si="14"/>
        <v>0</v>
      </c>
      <c r="M119" s="32">
        <f t="shared" si="15"/>
        <v>0</v>
      </c>
    </row>
    <row r="120" spans="1:13" s="87" customFormat="1" ht="44.25" customHeight="1" outlineLevel="1" x14ac:dyDescent="0.25">
      <c r="A120" s="34" t="s">
        <v>149</v>
      </c>
      <c r="B120" s="181" t="s">
        <v>739</v>
      </c>
      <c r="C120" s="182" t="s">
        <v>739</v>
      </c>
      <c r="D120" s="182"/>
      <c r="E120" s="183" t="s">
        <v>739</v>
      </c>
      <c r="F120" s="89" t="s">
        <v>268</v>
      </c>
      <c r="G120" s="68">
        <v>20</v>
      </c>
      <c r="H120" s="36"/>
      <c r="I120" s="36"/>
      <c r="J120" s="32">
        <f t="shared" si="12"/>
        <v>0</v>
      </c>
      <c r="K120" s="32">
        <f t="shared" si="13"/>
        <v>0</v>
      </c>
      <c r="L120" s="32">
        <f t="shared" si="14"/>
        <v>0</v>
      </c>
      <c r="M120" s="32">
        <f t="shared" si="15"/>
        <v>0</v>
      </c>
    </row>
    <row r="121" spans="1:13" s="87" customFormat="1" ht="14.4" customHeight="1" outlineLevel="1" x14ac:dyDescent="0.25">
      <c r="A121" s="34" t="s">
        <v>150</v>
      </c>
      <c r="B121" s="181" t="s">
        <v>829</v>
      </c>
      <c r="C121" s="182" t="s">
        <v>829</v>
      </c>
      <c r="D121" s="182"/>
      <c r="E121" s="183" t="s">
        <v>829</v>
      </c>
      <c r="F121" s="89" t="s">
        <v>100</v>
      </c>
      <c r="G121" s="68">
        <v>2040</v>
      </c>
      <c r="H121" s="36"/>
      <c r="I121" s="36"/>
      <c r="J121" s="32">
        <f t="shared" si="12"/>
        <v>0</v>
      </c>
      <c r="K121" s="32">
        <f t="shared" si="13"/>
        <v>0</v>
      </c>
      <c r="L121" s="32">
        <f t="shared" si="14"/>
        <v>0</v>
      </c>
      <c r="M121" s="32">
        <f t="shared" si="15"/>
        <v>0</v>
      </c>
    </row>
    <row r="122" spans="1:13" s="87" customFormat="1" ht="14.4" customHeight="1" outlineLevel="1" x14ac:dyDescent="0.25">
      <c r="A122" s="34" t="s">
        <v>151</v>
      </c>
      <c r="B122" s="181" t="s">
        <v>824</v>
      </c>
      <c r="C122" s="182" t="s">
        <v>824</v>
      </c>
      <c r="D122" s="182"/>
      <c r="E122" s="183" t="s">
        <v>824</v>
      </c>
      <c r="F122" s="89" t="s">
        <v>44</v>
      </c>
      <c r="G122" s="90">
        <v>71</v>
      </c>
      <c r="H122" s="36"/>
      <c r="I122" s="36"/>
      <c r="J122" s="32">
        <f t="shared" si="12"/>
        <v>0</v>
      </c>
      <c r="K122" s="32">
        <f t="shared" si="13"/>
        <v>0</v>
      </c>
      <c r="L122" s="32">
        <f t="shared" si="14"/>
        <v>0</v>
      </c>
      <c r="M122" s="32">
        <f t="shared" si="15"/>
        <v>0</v>
      </c>
    </row>
    <row r="123" spans="1:13" s="87" customFormat="1" ht="44.25" customHeight="1" outlineLevel="1" x14ac:dyDescent="0.25">
      <c r="A123" s="34" t="s">
        <v>152</v>
      </c>
      <c r="B123" s="181" t="s">
        <v>825</v>
      </c>
      <c r="C123" s="182" t="s">
        <v>825</v>
      </c>
      <c r="D123" s="182"/>
      <c r="E123" s="183" t="s">
        <v>825</v>
      </c>
      <c r="F123" s="89" t="s">
        <v>44</v>
      </c>
      <c r="G123" s="90">
        <v>73</v>
      </c>
      <c r="H123" s="36"/>
      <c r="I123" s="36"/>
      <c r="J123" s="32">
        <f t="shared" si="12"/>
        <v>0</v>
      </c>
      <c r="K123" s="32">
        <f t="shared" si="13"/>
        <v>0</v>
      </c>
      <c r="L123" s="32">
        <f t="shared" si="14"/>
        <v>0</v>
      </c>
      <c r="M123" s="32">
        <f t="shared" si="15"/>
        <v>0</v>
      </c>
    </row>
    <row r="124" spans="1:13" s="87" customFormat="1" ht="44.25" customHeight="1" outlineLevel="1" x14ac:dyDescent="0.25">
      <c r="A124" s="34" t="s">
        <v>153</v>
      </c>
      <c r="B124" s="181" t="s">
        <v>830</v>
      </c>
      <c r="C124" s="182" t="s">
        <v>830</v>
      </c>
      <c r="D124" s="182"/>
      <c r="E124" s="183" t="s">
        <v>830</v>
      </c>
      <c r="F124" s="89" t="s">
        <v>44</v>
      </c>
      <c r="G124" s="90">
        <v>2</v>
      </c>
      <c r="H124" s="36"/>
      <c r="I124" s="36"/>
      <c r="J124" s="32">
        <f t="shared" si="12"/>
        <v>0</v>
      </c>
      <c r="K124" s="32">
        <f t="shared" si="13"/>
        <v>0</v>
      </c>
      <c r="L124" s="32">
        <f t="shared" si="14"/>
        <v>0</v>
      </c>
      <c r="M124" s="32">
        <f t="shared" si="15"/>
        <v>0</v>
      </c>
    </row>
    <row r="125" spans="1:13" s="87" customFormat="1" ht="44.25" customHeight="1" outlineLevel="1" x14ac:dyDescent="0.25">
      <c r="A125" s="34" t="s">
        <v>154</v>
      </c>
      <c r="B125" s="181" t="s">
        <v>831</v>
      </c>
      <c r="C125" s="182" t="s">
        <v>831</v>
      </c>
      <c r="D125" s="182"/>
      <c r="E125" s="183" t="s">
        <v>831</v>
      </c>
      <c r="F125" s="89" t="s">
        <v>44</v>
      </c>
      <c r="G125" s="90">
        <v>71</v>
      </c>
      <c r="H125" s="36"/>
      <c r="I125" s="36"/>
      <c r="J125" s="32">
        <f t="shared" si="12"/>
        <v>0</v>
      </c>
      <c r="K125" s="32">
        <f t="shared" si="13"/>
        <v>0</v>
      </c>
      <c r="L125" s="32">
        <f t="shared" si="14"/>
        <v>0</v>
      </c>
      <c r="M125" s="32">
        <f t="shared" si="15"/>
        <v>0</v>
      </c>
    </row>
    <row r="126" spans="1:13" s="87" customFormat="1" ht="16.2" customHeight="1" outlineLevel="1" x14ac:dyDescent="0.25">
      <c r="A126" s="174" t="s">
        <v>832</v>
      </c>
      <c r="B126" s="175"/>
      <c r="C126" s="175"/>
      <c r="D126" s="175"/>
      <c r="E126" s="176"/>
      <c r="F126" s="74"/>
      <c r="G126" s="57"/>
      <c r="H126" s="33"/>
      <c r="I126" s="33"/>
      <c r="J126" s="45">
        <f t="shared" si="12"/>
        <v>0</v>
      </c>
      <c r="K126" s="45">
        <f t="shared" si="13"/>
        <v>0</v>
      </c>
      <c r="L126" s="45">
        <f t="shared" si="14"/>
        <v>0</v>
      </c>
      <c r="M126" s="45">
        <f t="shared" si="15"/>
        <v>0</v>
      </c>
    </row>
    <row r="127" spans="1:13" s="87" customFormat="1" ht="44.25" customHeight="1" outlineLevel="1" x14ac:dyDescent="0.25">
      <c r="A127" s="34" t="s">
        <v>155</v>
      </c>
      <c r="B127" s="181" t="s">
        <v>833</v>
      </c>
      <c r="C127" s="182" t="s">
        <v>833</v>
      </c>
      <c r="D127" s="182"/>
      <c r="E127" s="183" t="s">
        <v>833</v>
      </c>
      <c r="F127" s="89" t="s">
        <v>268</v>
      </c>
      <c r="G127" s="68">
        <v>0.95</v>
      </c>
      <c r="H127" s="36"/>
      <c r="I127" s="36"/>
      <c r="J127" s="32">
        <f t="shared" si="12"/>
        <v>0</v>
      </c>
      <c r="K127" s="32">
        <f t="shared" si="13"/>
        <v>0</v>
      </c>
      <c r="L127" s="32">
        <f t="shared" si="14"/>
        <v>0</v>
      </c>
      <c r="M127" s="32">
        <f t="shared" si="15"/>
        <v>0</v>
      </c>
    </row>
    <row r="128" spans="1:13" s="87" customFormat="1" ht="44.25" customHeight="1" outlineLevel="1" x14ac:dyDescent="0.25">
      <c r="A128" s="34" t="s">
        <v>156</v>
      </c>
      <c r="B128" s="181" t="s">
        <v>834</v>
      </c>
      <c r="C128" s="182" t="s">
        <v>834</v>
      </c>
      <c r="D128" s="182"/>
      <c r="E128" s="183" t="s">
        <v>834</v>
      </c>
      <c r="F128" s="89" t="s">
        <v>100</v>
      </c>
      <c r="G128" s="90">
        <v>95</v>
      </c>
      <c r="H128" s="36"/>
      <c r="I128" s="36"/>
      <c r="J128" s="32">
        <f t="shared" si="12"/>
        <v>0</v>
      </c>
      <c r="K128" s="32">
        <f t="shared" si="13"/>
        <v>0</v>
      </c>
      <c r="L128" s="32">
        <f t="shared" si="14"/>
        <v>0</v>
      </c>
      <c r="M128" s="32">
        <f t="shared" si="15"/>
        <v>0</v>
      </c>
    </row>
    <row r="129" spans="1:13" s="87" customFormat="1" ht="44.25" customHeight="1" outlineLevel="1" x14ac:dyDescent="0.25">
      <c r="A129" s="34" t="s">
        <v>157</v>
      </c>
      <c r="B129" s="181" t="s">
        <v>835</v>
      </c>
      <c r="C129" s="182" t="s">
        <v>835</v>
      </c>
      <c r="D129" s="182"/>
      <c r="E129" s="183" t="s">
        <v>835</v>
      </c>
      <c r="F129" s="89" t="s">
        <v>268</v>
      </c>
      <c r="G129" s="68">
        <v>0.1</v>
      </c>
      <c r="H129" s="36"/>
      <c r="I129" s="36"/>
      <c r="J129" s="32">
        <f t="shared" si="12"/>
        <v>0</v>
      </c>
      <c r="K129" s="32">
        <f t="shared" si="13"/>
        <v>0</v>
      </c>
      <c r="L129" s="32">
        <f t="shared" si="14"/>
        <v>0</v>
      </c>
      <c r="M129" s="32">
        <f t="shared" si="15"/>
        <v>0</v>
      </c>
    </row>
    <row r="130" spans="1:13" s="87" customFormat="1" ht="44.25" customHeight="1" outlineLevel="1" x14ac:dyDescent="0.25">
      <c r="A130" s="34" t="s">
        <v>158</v>
      </c>
      <c r="B130" s="181" t="s">
        <v>836</v>
      </c>
      <c r="C130" s="182" t="s">
        <v>836</v>
      </c>
      <c r="D130" s="182"/>
      <c r="E130" s="183" t="s">
        <v>836</v>
      </c>
      <c r="F130" s="89" t="s">
        <v>100</v>
      </c>
      <c r="G130" s="90">
        <v>10</v>
      </c>
      <c r="H130" s="36"/>
      <c r="I130" s="36"/>
      <c r="J130" s="32">
        <f t="shared" si="12"/>
        <v>0</v>
      </c>
      <c r="K130" s="32">
        <f t="shared" si="13"/>
        <v>0</v>
      </c>
      <c r="L130" s="32">
        <f t="shared" si="14"/>
        <v>0</v>
      </c>
      <c r="M130" s="32">
        <f t="shared" si="15"/>
        <v>0</v>
      </c>
    </row>
    <row r="131" spans="1:13" s="87" customFormat="1" ht="44.25" customHeight="1" outlineLevel="1" x14ac:dyDescent="0.25">
      <c r="A131" s="34" t="s">
        <v>159</v>
      </c>
      <c r="B131" s="181" t="s">
        <v>797</v>
      </c>
      <c r="C131" s="182" t="s">
        <v>797</v>
      </c>
      <c r="D131" s="182"/>
      <c r="E131" s="183" t="s">
        <v>797</v>
      </c>
      <c r="F131" s="89" t="s">
        <v>268</v>
      </c>
      <c r="G131" s="68">
        <v>0.12</v>
      </c>
      <c r="H131" s="36"/>
      <c r="I131" s="36"/>
      <c r="J131" s="32">
        <f t="shared" si="12"/>
        <v>0</v>
      </c>
      <c r="K131" s="32">
        <f t="shared" si="13"/>
        <v>0</v>
      </c>
      <c r="L131" s="32">
        <f t="shared" si="14"/>
        <v>0</v>
      </c>
      <c r="M131" s="32">
        <f t="shared" si="15"/>
        <v>0</v>
      </c>
    </row>
    <row r="132" spans="1:13" s="87" customFormat="1" ht="44.25" customHeight="1" outlineLevel="1" x14ac:dyDescent="0.25">
      <c r="A132" s="34" t="s">
        <v>160</v>
      </c>
      <c r="B132" s="181" t="s">
        <v>837</v>
      </c>
      <c r="C132" s="182" t="s">
        <v>837</v>
      </c>
      <c r="D132" s="182"/>
      <c r="E132" s="183" t="s">
        <v>837</v>
      </c>
      <c r="F132" s="89" t="s">
        <v>44</v>
      </c>
      <c r="G132" s="90">
        <v>1</v>
      </c>
      <c r="H132" s="36"/>
      <c r="I132" s="36"/>
      <c r="J132" s="32">
        <f t="shared" si="12"/>
        <v>0</v>
      </c>
      <c r="K132" s="32">
        <f t="shared" si="13"/>
        <v>0</v>
      </c>
      <c r="L132" s="32">
        <f t="shared" si="14"/>
        <v>0</v>
      </c>
      <c r="M132" s="32">
        <f t="shared" si="15"/>
        <v>0</v>
      </c>
    </row>
    <row r="133" spans="1:13" s="87" customFormat="1" ht="44.25" customHeight="1" outlineLevel="1" x14ac:dyDescent="0.25">
      <c r="A133" s="34" t="s">
        <v>161</v>
      </c>
      <c r="B133" s="181" t="s">
        <v>838</v>
      </c>
      <c r="C133" s="182" t="s">
        <v>838</v>
      </c>
      <c r="D133" s="182"/>
      <c r="E133" s="183" t="s">
        <v>838</v>
      </c>
      <c r="F133" s="89" t="s">
        <v>44</v>
      </c>
      <c r="G133" s="90">
        <v>3</v>
      </c>
      <c r="H133" s="36"/>
      <c r="I133" s="36"/>
      <c r="J133" s="32">
        <f t="shared" si="12"/>
        <v>0</v>
      </c>
      <c r="K133" s="32">
        <f t="shared" si="13"/>
        <v>0</v>
      </c>
      <c r="L133" s="32">
        <f t="shared" si="14"/>
        <v>0</v>
      </c>
      <c r="M133" s="32">
        <f t="shared" si="15"/>
        <v>0</v>
      </c>
    </row>
    <row r="134" spans="1:13" s="87" customFormat="1" ht="44.25" customHeight="1" outlineLevel="1" x14ac:dyDescent="0.25">
      <c r="A134" s="34" t="s">
        <v>162</v>
      </c>
      <c r="B134" s="181" t="s">
        <v>839</v>
      </c>
      <c r="C134" s="182" t="s">
        <v>839</v>
      </c>
      <c r="D134" s="182"/>
      <c r="E134" s="183" t="s">
        <v>839</v>
      </c>
      <c r="F134" s="89" t="s">
        <v>44</v>
      </c>
      <c r="G134" s="90">
        <v>200</v>
      </c>
      <c r="H134" s="36"/>
      <c r="I134" s="36"/>
      <c r="J134" s="32">
        <f t="shared" si="12"/>
        <v>0</v>
      </c>
      <c r="K134" s="32">
        <f t="shared" si="13"/>
        <v>0</v>
      </c>
      <c r="L134" s="32">
        <f t="shared" si="14"/>
        <v>0</v>
      </c>
      <c r="M134" s="32">
        <f t="shared" si="15"/>
        <v>0</v>
      </c>
    </row>
    <row r="135" spans="1:13" s="87" customFormat="1" ht="44.25" customHeight="1" outlineLevel="1" x14ac:dyDescent="0.25">
      <c r="A135" s="34" t="s">
        <v>163</v>
      </c>
      <c r="B135" s="181" t="s">
        <v>840</v>
      </c>
      <c r="C135" s="182" t="s">
        <v>840</v>
      </c>
      <c r="D135" s="182"/>
      <c r="E135" s="183" t="s">
        <v>840</v>
      </c>
      <c r="F135" s="89" t="s">
        <v>44</v>
      </c>
      <c r="G135" s="90">
        <v>10</v>
      </c>
      <c r="H135" s="36"/>
      <c r="I135" s="36"/>
      <c r="J135" s="32">
        <f t="shared" si="12"/>
        <v>0</v>
      </c>
      <c r="K135" s="32">
        <f t="shared" si="13"/>
        <v>0</v>
      </c>
      <c r="L135" s="32">
        <f t="shared" si="14"/>
        <v>0</v>
      </c>
      <c r="M135" s="32">
        <f t="shared" si="15"/>
        <v>0</v>
      </c>
    </row>
    <row r="136" spans="1:13" s="87" customFormat="1" ht="44.25" customHeight="1" outlineLevel="1" x14ac:dyDescent="0.25">
      <c r="A136" s="34" t="s">
        <v>165</v>
      </c>
      <c r="B136" s="181" t="s">
        <v>841</v>
      </c>
      <c r="C136" s="182" t="s">
        <v>841</v>
      </c>
      <c r="D136" s="182"/>
      <c r="E136" s="183" t="s">
        <v>841</v>
      </c>
      <c r="F136" s="89" t="s">
        <v>44</v>
      </c>
      <c r="G136" s="90">
        <v>36</v>
      </c>
      <c r="H136" s="36"/>
      <c r="I136" s="36"/>
      <c r="J136" s="32">
        <f t="shared" si="12"/>
        <v>0</v>
      </c>
      <c r="K136" s="32">
        <f t="shared" si="13"/>
        <v>0</v>
      </c>
      <c r="L136" s="32">
        <f t="shared" si="14"/>
        <v>0</v>
      </c>
      <c r="M136" s="32">
        <f t="shared" si="15"/>
        <v>0</v>
      </c>
    </row>
    <row r="137" spans="1:13" s="87" customFormat="1" ht="14.4" customHeight="1" outlineLevel="1" x14ac:dyDescent="0.25">
      <c r="A137" s="34" t="s">
        <v>167</v>
      </c>
      <c r="B137" s="181" t="s">
        <v>842</v>
      </c>
      <c r="C137" s="182" t="s">
        <v>842</v>
      </c>
      <c r="D137" s="182"/>
      <c r="E137" s="183" t="s">
        <v>842</v>
      </c>
      <c r="F137" s="89" t="s">
        <v>44</v>
      </c>
      <c r="G137" s="90">
        <v>30</v>
      </c>
      <c r="H137" s="36"/>
      <c r="I137" s="36"/>
      <c r="J137" s="32">
        <f t="shared" si="12"/>
        <v>0</v>
      </c>
      <c r="K137" s="32">
        <f t="shared" si="13"/>
        <v>0</v>
      </c>
      <c r="L137" s="32">
        <f t="shared" si="14"/>
        <v>0</v>
      </c>
      <c r="M137" s="32">
        <f t="shared" si="15"/>
        <v>0</v>
      </c>
    </row>
    <row r="138" spans="1:13" s="87" customFormat="1" ht="14.4" customHeight="1" outlineLevel="1" x14ac:dyDescent="0.25">
      <c r="A138" s="34" t="s">
        <v>169</v>
      </c>
      <c r="B138" s="181" t="s">
        <v>843</v>
      </c>
      <c r="C138" s="182" t="s">
        <v>843</v>
      </c>
      <c r="D138" s="182"/>
      <c r="E138" s="183" t="s">
        <v>843</v>
      </c>
      <c r="F138" s="89" t="s">
        <v>44</v>
      </c>
      <c r="G138" s="90">
        <v>8</v>
      </c>
      <c r="H138" s="36"/>
      <c r="I138" s="36"/>
      <c r="J138" s="32">
        <f t="shared" si="12"/>
        <v>0</v>
      </c>
      <c r="K138" s="32">
        <f t="shared" si="13"/>
        <v>0</v>
      </c>
      <c r="L138" s="32">
        <f t="shared" si="14"/>
        <v>0</v>
      </c>
      <c r="M138" s="32">
        <f t="shared" si="15"/>
        <v>0</v>
      </c>
    </row>
    <row r="139" spans="1:13" s="87" customFormat="1" ht="14.4" customHeight="1" outlineLevel="1" x14ac:dyDescent="0.25">
      <c r="A139" s="34" t="s">
        <v>171</v>
      </c>
      <c r="B139" s="181" t="s">
        <v>844</v>
      </c>
      <c r="C139" s="182" t="s">
        <v>844</v>
      </c>
      <c r="D139" s="182"/>
      <c r="E139" s="183" t="s">
        <v>844</v>
      </c>
      <c r="F139" s="89" t="s">
        <v>44</v>
      </c>
      <c r="G139" s="90">
        <v>58</v>
      </c>
      <c r="H139" s="36"/>
      <c r="I139" s="36"/>
      <c r="J139" s="32">
        <f t="shared" si="12"/>
        <v>0</v>
      </c>
      <c r="K139" s="32">
        <f t="shared" si="13"/>
        <v>0</v>
      </c>
      <c r="L139" s="32">
        <f t="shared" si="14"/>
        <v>0</v>
      </c>
      <c r="M139" s="32">
        <f t="shared" si="15"/>
        <v>0</v>
      </c>
    </row>
    <row r="140" spans="1:13" s="87" customFormat="1" ht="14.4" customHeight="1" outlineLevel="1" x14ac:dyDescent="0.25">
      <c r="A140" s="34" t="s">
        <v>173</v>
      </c>
      <c r="B140" s="181" t="s">
        <v>845</v>
      </c>
      <c r="C140" s="182" t="s">
        <v>845</v>
      </c>
      <c r="D140" s="182"/>
      <c r="E140" s="183" t="s">
        <v>845</v>
      </c>
      <c r="F140" s="89" t="s">
        <v>44</v>
      </c>
      <c r="G140" s="90">
        <v>1</v>
      </c>
      <c r="H140" s="36"/>
      <c r="I140" s="36"/>
      <c r="J140" s="32">
        <f t="shared" si="12"/>
        <v>0</v>
      </c>
      <c r="K140" s="32">
        <f t="shared" si="13"/>
        <v>0</v>
      </c>
      <c r="L140" s="32">
        <f t="shared" si="14"/>
        <v>0</v>
      </c>
      <c r="M140" s="32">
        <f t="shared" si="15"/>
        <v>0</v>
      </c>
    </row>
    <row r="141" spans="1:13" s="87" customFormat="1" ht="44.25" customHeight="1" outlineLevel="1" x14ac:dyDescent="0.25">
      <c r="A141" s="34" t="s">
        <v>175</v>
      </c>
      <c r="B141" s="181" t="s">
        <v>846</v>
      </c>
      <c r="C141" s="182" t="s">
        <v>846</v>
      </c>
      <c r="D141" s="182"/>
      <c r="E141" s="183" t="s">
        <v>846</v>
      </c>
      <c r="F141" s="89" t="s">
        <v>44</v>
      </c>
      <c r="G141" s="90">
        <v>3</v>
      </c>
      <c r="H141" s="36"/>
      <c r="I141" s="36"/>
      <c r="J141" s="32">
        <f t="shared" si="12"/>
        <v>0</v>
      </c>
      <c r="K141" s="32">
        <f t="shared" si="13"/>
        <v>0</v>
      </c>
      <c r="L141" s="32">
        <f t="shared" si="14"/>
        <v>0</v>
      </c>
      <c r="M141" s="32">
        <f t="shared" si="15"/>
        <v>0</v>
      </c>
    </row>
    <row r="142" spans="1:13" s="87" customFormat="1" ht="14.4" customHeight="1" x14ac:dyDescent="0.25">
      <c r="A142" s="169" t="s">
        <v>848</v>
      </c>
      <c r="B142" s="170"/>
      <c r="C142" s="170"/>
      <c r="D142" s="170"/>
      <c r="E142" s="170"/>
      <c r="F142" s="170"/>
      <c r="G142" s="180"/>
      <c r="H142" s="31"/>
      <c r="I142" s="31"/>
      <c r="J142" s="32"/>
      <c r="K142" s="32"/>
      <c r="L142" s="32"/>
      <c r="M142" s="32"/>
    </row>
    <row r="143" spans="1:13" s="87" customFormat="1" ht="14.4" customHeight="1" outlineLevel="1" x14ac:dyDescent="0.25">
      <c r="A143" s="34" t="s">
        <v>176</v>
      </c>
      <c r="B143" s="181" t="s">
        <v>849</v>
      </c>
      <c r="C143" s="182" t="s">
        <v>849</v>
      </c>
      <c r="D143" s="182"/>
      <c r="E143" s="183" t="s">
        <v>849</v>
      </c>
      <c r="F143" s="89" t="s">
        <v>5</v>
      </c>
      <c r="G143" s="68">
        <v>1.0292300000000001</v>
      </c>
      <c r="H143" s="36"/>
      <c r="I143" s="36"/>
      <c r="J143" s="32">
        <f t="shared" si="12"/>
        <v>0</v>
      </c>
      <c r="K143" s="32">
        <f t="shared" si="13"/>
        <v>0</v>
      </c>
      <c r="L143" s="32">
        <f t="shared" si="14"/>
        <v>0</v>
      </c>
      <c r="M143" s="32">
        <f t="shared" si="15"/>
        <v>0</v>
      </c>
    </row>
    <row r="144" spans="1:13" s="87" customFormat="1" ht="14.4" customHeight="1" outlineLevel="1" x14ac:dyDescent="0.25">
      <c r="A144" s="34" t="s">
        <v>178</v>
      </c>
      <c r="B144" s="181" t="s">
        <v>850</v>
      </c>
      <c r="C144" s="182" t="s">
        <v>850</v>
      </c>
      <c r="D144" s="182"/>
      <c r="E144" s="183" t="s">
        <v>850</v>
      </c>
      <c r="F144" s="89" t="s">
        <v>5</v>
      </c>
      <c r="G144" s="90">
        <v>1.0292300000000001</v>
      </c>
      <c r="H144" s="36"/>
      <c r="I144" s="36"/>
      <c r="J144" s="32">
        <f t="shared" si="12"/>
        <v>0</v>
      </c>
      <c r="K144" s="32">
        <f t="shared" si="13"/>
        <v>0</v>
      </c>
      <c r="L144" s="32">
        <f t="shared" si="14"/>
        <v>0</v>
      </c>
      <c r="M144" s="32">
        <f t="shared" si="15"/>
        <v>0</v>
      </c>
    </row>
    <row r="145" spans="1:13" s="91" customFormat="1" ht="14.4" customHeight="1" outlineLevel="1" x14ac:dyDescent="0.25">
      <c r="A145" s="34" t="s">
        <v>180</v>
      </c>
      <c r="B145" s="181" t="s">
        <v>851</v>
      </c>
      <c r="C145" s="182" t="s">
        <v>851</v>
      </c>
      <c r="D145" s="182"/>
      <c r="E145" s="183" t="s">
        <v>851</v>
      </c>
      <c r="F145" s="89" t="s">
        <v>5</v>
      </c>
      <c r="G145" s="68">
        <v>0.40710000000000002</v>
      </c>
      <c r="H145" s="36"/>
      <c r="I145" s="36"/>
      <c r="J145" s="32">
        <f t="shared" si="12"/>
        <v>0</v>
      </c>
      <c r="K145" s="32">
        <f t="shared" si="13"/>
        <v>0</v>
      </c>
      <c r="L145" s="32">
        <f t="shared" si="14"/>
        <v>0</v>
      </c>
      <c r="M145" s="32">
        <f t="shared" si="15"/>
        <v>0</v>
      </c>
    </row>
    <row r="146" spans="1:13" s="87" customFormat="1" ht="14.4" customHeight="1" outlineLevel="1" x14ac:dyDescent="0.25">
      <c r="A146" s="34" t="s">
        <v>182</v>
      </c>
      <c r="B146" s="181" t="s">
        <v>850</v>
      </c>
      <c r="C146" s="182" t="s">
        <v>850</v>
      </c>
      <c r="D146" s="182"/>
      <c r="E146" s="183" t="s">
        <v>850</v>
      </c>
      <c r="F146" s="89" t="s">
        <v>5</v>
      </c>
      <c r="G146" s="68">
        <v>0.40710000000000002</v>
      </c>
      <c r="H146" s="36"/>
      <c r="I146" s="36"/>
      <c r="J146" s="32">
        <f t="shared" si="12"/>
        <v>0</v>
      </c>
      <c r="K146" s="32">
        <f t="shared" si="13"/>
        <v>0</v>
      </c>
      <c r="L146" s="32">
        <f t="shared" si="14"/>
        <v>0</v>
      </c>
      <c r="M146" s="32">
        <f t="shared" si="15"/>
        <v>0</v>
      </c>
    </row>
    <row r="147" spans="1:13" s="87" customFormat="1" ht="14.4" customHeight="1" outlineLevel="1" x14ac:dyDescent="0.25">
      <c r="A147" s="34" t="s">
        <v>184</v>
      </c>
      <c r="B147" s="181" t="s">
        <v>852</v>
      </c>
      <c r="C147" s="182" t="s">
        <v>852</v>
      </c>
      <c r="D147" s="182"/>
      <c r="E147" s="183" t="s">
        <v>852</v>
      </c>
      <c r="F147" s="89" t="s">
        <v>5</v>
      </c>
      <c r="G147" s="68">
        <v>2.2239999999999999E-2</v>
      </c>
      <c r="H147" s="36"/>
      <c r="I147" s="36"/>
      <c r="J147" s="32">
        <f t="shared" si="12"/>
        <v>0</v>
      </c>
      <c r="K147" s="32">
        <f t="shared" si="13"/>
        <v>0</v>
      </c>
      <c r="L147" s="32">
        <f t="shared" si="14"/>
        <v>0</v>
      </c>
      <c r="M147" s="32">
        <f t="shared" si="15"/>
        <v>0</v>
      </c>
    </row>
    <row r="148" spans="1:13" s="87" customFormat="1" ht="14.4" customHeight="1" outlineLevel="1" x14ac:dyDescent="0.25">
      <c r="A148" s="34" t="s">
        <v>186</v>
      </c>
      <c r="B148" s="181" t="s">
        <v>850</v>
      </c>
      <c r="C148" s="182" t="s">
        <v>850</v>
      </c>
      <c r="D148" s="182"/>
      <c r="E148" s="183" t="s">
        <v>850</v>
      </c>
      <c r="F148" s="89" t="s">
        <v>5</v>
      </c>
      <c r="G148" s="68">
        <v>2.2239999999999999E-2</v>
      </c>
      <c r="H148" s="36"/>
      <c r="I148" s="36"/>
      <c r="J148" s="32">
        <f t="shared" ref="J148" si="16">H148+I148</f>
        <v>0</v>
      </c>
      <c r="K148" s="32">
        <f t="shared" ref="K148" si="17">G148*H148</f>
        <v>0</v>
      </c>
      <c r="L148" s="32">
        <f t="shared" ref="L148" si="18">G148*I148</f>
        <v>0</v>
      </c>
      <c r="M148" s="32">
        <f t="shared" ref="M148" si="19">K148+L148</f>
        <v>0</v>
      </c>
    </row>
    <row r="149" spans="1:13" s="87" customFormat="1" ht="27.6" customHeight="1" outlineLevel="1" x14ac:dyDescent="0.25">
      <c r="A149" s="34" t="s">
        <v>188</v>
      </c>
      <c r="B149" s="181" t="s">
        <v>851</v>
      </c>
      <c r="C149" s="182" t="s">
        <v>851</v>
      </c>
      <c r="D149" s="182"/>
      <c r="E149" s="183" t="s">
        <v>851</v>
      </c>
      <c r="F149" s="89" t="s">
        <v>5</v>
      </c>
      <c r="G149" s="68">
        <v>2.2239999999999999E-2</v>
      </c>
      <c r="H149" s="44"/>
      <c r="I149" s="44"/>
      <c r="J149" s="32">
        <f t="shared" ref="J149:J215" si="20">H149+I149</f>
        <v>0</v>
      </c>
      <c r="K149" s="32">
        <f t="shared" ref="K149:K215" si="21">G149*H149</f>
        <v>0</v>
      </c>
      <c r="L149" s="32">
        <f t="shared" ref="L149:L215" si="22">G149*I149</f>
        <v>0</v>
      </c>
      <c r="M149" s="32">
        <f t="shared" ref="M149:M215" si="23">K149+L149</f>
        <v>0</v>
      </c>
    </row>
    <row r="150" spans="1:13" s="87" customFormat="1" ht="15" customHeight="1" outlineLevel="1" x14ac:dyDescent="0.25">
      <c r="A150" s="34" t="s">
        <v>190</v>
      </c>
      <c r="B150" s="181" t="s">
        <v>850</v>
      </c>
      <c r="C150" s="182" t="s">
        <v>850</v>
      </c>
      <c r="D150" s="182"/>
      <c r="E150" s="183" t="s">
        <v>850</v>
      </c>
      <c r="F150" s="89" t="s">
        <v>5</v>
      </c>
      <c r="G150" s="68">
        <v>2.2239999999999999E-2</v>
      </c>
      <c r="H150" s="44"/>
      <c r="I150" s="44"/>
      <c r="J150" s="32"/>
      <c r="K150" s="32"/>
      <c r="L150" s="32"/>
      <c r="M150" s="32"/>
    </row>
    <row r="151" spans="1:13" s="87" customFormat="1" ht="13.8" customHeight="1" outlineLevel="1" x14ac:dyDescent="0.25">
      <c r="A151" s="34" t="s">
        <v>191</v>
      </c>
      <c r="B151" s="181" t="s">
        <v>853</v>
      </c>
      <c r="C151" s="182" t="s">
        <v>853</v>
      </c>
      <c r="D151" s="182"/>
      <c r="E151" s="183" t="s">
        <v>853</v>
      </c>
      <c r="F151" s="89" t="s">
        <v>10</v>
      </c>
      <c r="G151" s="68">
        <v>0.24</v>
      </c>
      <c r="H151" s="44"/>
      <c r="I151" s="44"/>
      <c r="J151" s="32"/>
      <c r="K151" s="32"/>
      <c r="L151" s="32"/>
      <c r="M151" s="32"/>
    </row>
    <row r="152" spans="1:13" s="87" customFormat="1" ht="14.4" customHeight="1" outlineLevel="1" x14ac:dyDescent="0.25">
      <c r="A152" s="34" t="s">
        <v>192</v>
      </c>
      <c r="B152" s="181" t="s">
        <v>854</v>
      </c>
      <c r="C152" s="182" t="s">
        <v>854</v>
      </c>
      <c r="D152" s="182"/>
      <c r="E152" s="183" t="s">
        <v>854</v>
      </c>
      <c r="F152" s="89" t="s">
        <v>59</v>
      </c>
      <c r="G152" s="68">
        <v>2.88</v>
      </c>
      <c r="H152" s="44"/>
      <c r="I152" s="44"/>
      <c r="J152" s="32"/>
      <c r="K152" s="32"/>
      <c r="L152" s="32"/>
      <c r="M152" s="32"/>
    </row>
    <row r="153" spans="1:13" s="87" customFormat="1" ht="44.25" customHeight="1" outlineLevel="1" x14ac:dyDescent="0.25">
      <c r="A153" s="34" t="s">
        <v>193</v>
      </c>
      <c r="B153" s="181" t="s">
        <v>855</v>
      </c>
      <c r="C153" s="182" t="s">
        <v>855</v>
      </c>
      <c r="D153" s="182"/>
      <c r="E153" s="183" t="s">
        <v>855</v>
      </c>
      <c r="F153" s="89" t="s">
        <v>69</v>
      </c>
      <c r="G153" s="68">
        <v>26.4</v>
      </c>
      <c r="H153" s="36"/>
      <c r="I153" s="36"/>
      <c r="J153" s="32">
        <f t="shared" si="20"/>
        <v>0</v>
      </c>
      <c r="K153" s="32">
        <f t="shared" si="21"/>
        <v>0</v>
      </c>
      <c r="L153" s="32">
        <f t="shared" si="22"/>
        <v>0</v>
      </c>
      <c r="M153" s="32">
        <f t="shared" si="23"/>
        <v>0</v>
      </c>
    </row>
    <row r="154" spans="1:13" s="87" customFormat="1" ht="44.25" customHeight="1" outlineLevel="1" x14ac:dyDescent="0.25">
      <c r="A154" s="34" t="s">
        <v>194</v>
      </c>
      <c r="B154" s="181" t="s">
        <v>856</v>
      </c>
      <c r="C154" s="182" t="s">
        <v>856</v>
      </c>
      <c r="D154" s="182"/>
      <c r="E154" s="183" t="s">
        <v>856</v>
      </c>
      <c r="F154" s="89" t="s">
        <v>59</v>
      </c>
      <c r="G154" s="68">
        <v>1.04</v>
      </c>
      <c r="H154" s="36"/>
      <c r="I154" s="36"/>
      <c r="J154" s="32">
        <f t="shared" si="20"/>
        <v>0</v>
      </c>
      <c r="K154" s="32">
        <f t="shared" si="21"/>
        <v>0</v>
      </c>
      <c r="L154" s="32">
        <f t="shared" si="22"/>
        <v>0</v>
      </c>
      <c r="M154" s="32">
        <f t="shared" si="23"/>
        <v>0</v>
      </c>
    </row>
    <row r="155" spans="1:13" s="87" customFormat="1" ht="44.25" customHeight="1" outlineLevel="1" x14ac:dyDescent="0.25">
      <c r="A155" s="34" t="s">
        <v>195</v>
      </c>
      <c r="B155" s="181" t="s">
        <v>857</v>
      </c>
      <c r="C155" s="182" t="s">
        <v>857</v>
      </c>
      <c r="D155" s="182"/>
      <c r="E155" s="183" t="s">
        <v>857</v>
      </c>
      <c r="F155" s="89" t="s">
        <v>5</v>
      </c>
      <c r="G155" s="68">
        <v>2.5142399999999999E-2</v>
      </c>
      <c r="H155" s="36"/>
      <c r="I155" s="36"/>
      <c r="J155" s="32">
        <f t="shared" si="20"/>
        <v>0</v>
      </c>
      <c r="K155" s="32">
        <f t="shared" si="21"/>
        <v>0</v>
      </c>
      <c r="L155" s="32">
        <f t="shared" si="22"/>
        <v>0</v>
      </c>
      <c r="M155" s="32">
        <f t="shared" si="23"/>
        <v>0</v>
      </c>
    </row>
    <row r="156" spans="1:13" s="87" customFormat="1" ht="14.4" customHeight="1" outlineLevel="1" x14ac:dyDescent="0.25">
      <c r="A156" s="34" t="s">
        <v>196</v>
      </c>
      <c r="B156" s="181" t="s">
        <v>858</v>
      </c>
      <c r="C156" s="182" t="s">
        <v>858</v>
      </c>
      <c r="D156" s="182"/>
      <c r="E156" s="183" t="s">
        <v>858</v>
      </c>
      <c r="F156" s="89" t="s">
        <v>107</v>
      </c>
      <c r="G156" s="90">
        <v>2</v>
      </c>
      <c r="H156" s="36"/>
      <c r="I156" s="36"/>
      <c r="J156" s="32">
        <f t="shared" si="20"/>
        <v>0</v>
      </c>
      <c r="K156" s="32">
        <f t="shared" si="21"/>
        <v>0</v>
      </c>
      <c r="L156" s="32">
        <f t="shared" si="22"/>
        <v>0</v>
      </c>
      <c r="M156" s="32">
        <f t="shared" si="23"/>
        <v>0</v>
      </c>
    </row>
    <row r="157" spans="1:13" s="87" customFormat="1" ht="34.5" customHeight="1" outlineLevel="1" x14ac:dyDescent="0.25">
      <c r="A157" s="34" t="s">
        <v>198</v>
      </c>
      <c r="B157" s="181" t="s">
        <v>859</v>
      </c>
      <c r="C157" s="182" t="s">
        <v>859</v>
      </c>
      <c r="D157" s="182"/>
      <c r="E157" s="183" t="s">
        <v>859</v>
      </c>
      <c r="F157" s="89" t="s">
        <v>10</v>
      </c>
      <c r="G157" s="68">
        <v>0.23672299999999999</v>
      </c>
      <c r="H157" s="36"/>
      <c r="I157" s="36"/>
      <c r="J157" s="32">
        <f t="shared" si="20"/>
        <v>0</v>
      </c>
      <c r="K157" s="32">
        <f t="shared" si="21"/>
        <v>0</v>
      </c>
      <c r="L157" s="32">
        <f t="shared" si="22"/>
        <v>0</v>
      </c>
      <c r="M157" s="32">
        <f t="shared" si="23"/>
        <v>0</v>
      </c>
    </row>
    <row r="158" spans="1:13" s="87" customFormat="1" ht="14.4" customHeight="1" x14ac:dyDescent="0.25">
      <c r="A158" s="169" t="s">
        <v>874</v>
      </c>
      <c r="B158" s="170"/>
      <c r="C158" s="170"/>
      <c r="D158" s="170"/>
      <c r="E158" s="170"/>
      <c r="F158" s="170"/>
      <c r="G158" s="180"/>
      <c r="H158" s="31"/>
      <c r="I158" s="31"/>
      <c r="J158" s="32"/>
      <c r="K158" s="32"/>
      <c r="L158" s="32"/>
      <c r="M158" s="32"/>
    </row>
    <row r="159" spans="1:13" s="87" customFormat="1" ht="14.4" customHeight="1" outlineLevel="1" x14ac:dyDescent="0.25">
      <c r="A159" s="174" t="s">
        <v>860</v>
      </c>
      <c r="B159" s="175"/>
      <c r="C159" s="175"/>
      <c r="D159" s="175"/>
      <c r="E159" s="176"/>
      <c r="F159" s="74"/>
      <c r="G159" s="54"/>
      <c r="H159" s="33"/>
      <c r="I159" s="33"/>
      <c r="J159" s="45">
        <f t="shared" si="20"/>
        <v>0</v>
      </c>
      <c r="K159" s="45">
        <f t="shared" si="21"/>
        <v>0</v>
      </c>
      <c r="L159" s="45">
        <f t="shared" si="22"/>
        <v>0</v>
      </c>
      <c r="M159" s="45">
        <f t="shared" si="23"/>
        <v>0</v>
      </c>
    </row>
    <row r="160" spans="1:13" s="87" customFormat="1" ht="14.4" customHeight="1" outlineLevel="1" x14ac:dyDescent="0.25">
      <c r="A160" s="43" t="s">
        <v>529</v>
      </c>
      <c r="B160" s="181" t="s">
        <v>861</v>
      </c>
      <c r="C160" s="182" t="s">
        <v>5</v>
      </c>
      <c r="D160" s="182"/>
      <c r="E160" s="183">
        <v>0.23</v>
      </c>
      <c r="F160" s="89" t="s">
        <v>5</v>
      </c>
      <c r="G160" s="90">
        <v>0.23</v>
      </c>
      <c r="H160" s="36"/>
      <c r="I160" s="36"/>
      <c r="J160" s="32">
        <f t="shared" si="20"/>
        <v>0</v>
      </c>
      <c r="K160" s="32">
        <f t="shared" si="21"/>
        <v>0</v>
      </c>
      <c r="L160" s="32">
        <f t="shared" si="22"/>
        <v>0</v>
      </c>
      <c r="M160" s="32">
        <f t="shared" si="23"/>
        <v>0</v>
      </c>
    </row>
    <row r="161" spans="1:13" s="87" customFormat="1" ht="14.4" customHeight="1" outlineLevel="1" x14ac:dyDescent="0.25">
      <c r="A161" s="43" t="s">
        <v>530</v>
      </c>
      <c r="B161" s="181" t="s">
        <v>850</v>
      </c>
      <c r="C161" s="182" t="s">
        <v>5</v>
      </c>
      <c r="D161" s="182"/>
      <c r="E161" s="183">
        <v>0.23</v>
      </c>
      <c r="F161" s="89" t="s">
        <v>5</v>
      </c>
      <c r="G161" s="90">
        <v>0.23</v>
      </c>
      <c r="H161" s="36"/>
      <c r="I161" s="36"/>
      <c r="J161" s="32">
        <f t="shared" si="20"/>
        <v>0</v>
      </c>
      <c r="K161" s="32">
        <f t="shared" si="21"/>
        <v>0</v>
      </c>
      <c r="L161" s="32">
        <f t="shared" si="22"/>
        <v>0</v>
      </c>
      <c r="M161" s="32">
        <f t="shared" si="23"/>
        <v>0</v>
      </c>
    </row>
    <row r="162" spans="1:13" s="87" customFormat="1" ht="44.25" customHeight="1" outlineLevel="1" x14ac:dyDescent="0.25">
      <c r="A162" s="43" t="s">
        <v>531</v>
      </c>
      <c r="B162" s="181" t="s">
        <v>862</v>
      </c>
      <c r="C162" s="182" t="s">
        <v>5</v>
      </c>
      <c r="D162" s="182"/>
      <c r="E162" s="183">
        <v>1.55</v>
      </c>
      <c r="F162" s="89" t="s">
        <v>5</v>
      </c>
      <c r="G162" s="90">
        <v>1.55</v>
      </c>
      <c r="H162" s="36"/>
      <c r="I162" s="36"/>
      <c r="J162" s="32">
        <f t="shared" si="20"/>
        <v>0</v>
      </c>
      <c r="K162" s="32">
        <f t="shared" si="21"/>
        <v>0</v>
      </c>
      <c r="L162" s="32">
        <f t="shared" si="22"/>
        <v>0</v>
      </c>
      <c r="M162" s="32">
        <f t="shared" si="23"/>
        <v>0</v>
      </c>
    </row>
    <row r="163" spans="1:13" s="87" customFormat="1" ht="25.5" customHeight="1" outlineLevel="1" x14ac:dyDescent="0.25">
      <c r="A163" s="43" t="s">
        <v>202</v>
      </c>
      <c r="B163" s="181" t="s">
        <v>850</v>
      </c>
      <c r="C163" s="182" t="s">
        <v>5</v>
      </c>
      <c r="D163" s="182"/>
      <c r="E163" s="183">
        <v>1.55</v>
      </c>
      <c r="F163" s="89" t="s">
        <v>5</v>
      </c>
      <c r="G163" s="90">
        <v>1.55</v>
      </c>
      <c r="H163" s="36"/>
      <c r="I163" s="36"/>
      <c r="J163" s="32">
        <f t="shared" si="20"/>
        <v>0</v>
      </c>
      <c r="K163" s="32">
        <f t="shared" si="21"/>
        <v>0</v>
      </c>
      <c r="L163" s="32">
        <f t="shared" si="22"/>
        <v>0</v>
      </c>
      <c r="M163" s="32">
        <f t="shared" si="23"/>
        <v>0</v>
      </c>
    </row>
    <row r="164" spans="1:13" s="87" customFormat="1" ht="28.5" customHeight="1" outlineLevel="1" x14ac:dyDescent="0.25">
      <c r="A164" s="43" t="s">
        <v>204</v>
      </c>
      <c r="B164" s="181" t="s">
        <v>851</v>
      </c>
      <c r="C164" s="182" t="s">
        <v>5</v>
      </c>
      <c r="D164" s="182"/>
      <c r="E164" s="183">
        <v>0.13</v>
      </c>
      <c r="F164" s="89" t="s">
        <v>5</v>
      </c>
      <c r="G164" s="90">
        <v>0.13</v>
      </c>
      <c r="H164" s="36"/>
      <c r="I164" s="36"/>
      <c r="J164" s="32">
        <f t="shared" si="20"/>
        <v>0</v>
      </c>
      <c r="K164" s="32">
        <f t="shared" si="21"/>
        <v>0</v>
      </c>
      <c r="L164" s="32">
        <f t="shared" si="22"/>
        <v>0</v>
      </c>
      <c r="M164" s="32">
        <f t="shared" si="23"/>
        <v>0</v>
      </c>
    </row>
    <row r="165" spans="1:13" s="87" customFormat="1" ht="23.25" customHeight="1" outlineLevel="1" x14ac:dyDescent="0.25">
      <c r="A165" s="43" t="s">
        <v>205</v>
      </c>
      <c r="B165" s="181" t="s">
        <v>850</v>
      </c>
      <c r="C165" s="182" t="s">
        <v>5</v>
      </c>
      <c r="D165" s="182"/>
      <c r="E165" s="183">
        <v>0.13</v>
      </c>
      <c r="F165" s="89" t="s">
        <v>5</v>
      </c>
      <c r="G165" s="90">
        <v>0.13</v>
      </c>
      <c r="H165" s="36"/>
      <c r="I165" s="36"/>
      <c r="J165" s="32">
        <f t="shared" si="20"/>
        <v>0</v>
      </c>
      <c r="K165" s="32">
        <f t="shared" si="21"/>
        <v>0</v>
      </c>
      <c r="L165" s="32">
        <f t="shared" si="22"/>
        <v>0</v>
      </c>
      <c r="M165" s="32">
        <f t="shared" si="23"/>
        <v>0</v>
      </c>
    </row>
    <row r="166" spans="1:13" s="87" customFormat="1" ht="44.25" customHeight="1" outlineLevel="1" x14ac:dyDescent="0.25">
      <c r="A166" s="43" t="s">
        <v>207</v>
      </c>
      <c r="B166" s="181" t="s">
        <v>863</v>
      </c>
      <c r="C166" s="182" t="s">
        <v>5</v>
      </c>
      <c r="D166" s="182"/>
      <c r="E166" s="183">
        <v>1.17</v>
      </c>
      <c r="F166" s="89" t="s">
        <v>5</v>
      </c>
      <c r="G166" s="90">
        <v>1.17</v>
      </c>
      <c r="H166" s="36"/>
      <c r="I166" s="36"/>
      <c r="J166" s="32">
        <f t="shared" si="20"/>
        <v>0</v>
      </c>
      <c r="K166" s="32">
        <f t="shared" si="21"/>
        <v>0</v>
      </c>
      <c r="L166" s="32">
        <f t="shared" si="22"/>
        <v>0</v>
      </c>
      <c r="M166" s="32">
        <f t="shared" si="23"/>
        <v>0</v>
      </c>
    </row>
    <row r="167" spans="1:13" s="87" customFormat="1" ht="30.75" customHeight="1" outlineLevel="1" x14ac:dyDescent="0.25">
      <c r="A167" s="43" t="s">
        <v>209</v>
      </c>
      <c r="B167" s="181" t="s">
        <v>850</v>
      </c>
      <c r="C167" s="182" t="s">
        <v>5</v>
      </c>
      <c r="D167" s="182"/>
      <c r="E167" s="183">
        <v>1.17</v>
      </c>
      <c r="F167" s="89" t="s">
        <v>5</v>
      </c>
      <c r="G167" s="90">
        <v>1.17</v>
      </c>
      <c r="H167" s="36"/>
      <c r="I167" s="36"/>
      <c r="J167" s="32">
        <f t="shared" si="20"/>
        <v>0</v>
      </c>
      <c r="K167" s="32">
        <f t="shared" si="21"/>
        <v>0</v>
      </c>
      <c r="L167" s="32">
        <f t="shared" si="22"/>
        <v>0</v>
      </c>
      <c r="M167" s="32">
        <f t="shared" si="23"/>
        <v>0</v>
      </c>
    </row>
    <row r="168" spans="1:13" s="87" customFormat="1" ht="27.75" customHeight="1" outlineLevel="1" x14ac:dyDescent="0.25">
      <c r="A168" s="43" t="s">
        <v>211</v>
      </c>
      <c r="B168" s="181" t="s">
        <v>864</v>
      </c>
      <c r="C168" s="182" t="s">
        <v>5</v>
      </c>
      <c r="D168" s="182"/>
      <c r="E168" s="183">
        <v>0.65</v>
      </c>
      <c r="F168" s="89" t="s">
        <v>5</v>
      </c>
      <c r="G168" s="90">
        <v>0.65</v>
      </c>
      <c r="H168" s="36"/>
      <c r="I168" s="36"/>
      <c r="J168" s="32">
        <f t="shared" si="20"/>
        <v>0</v>
      </c>
      <c r="K168" s="32">
        <f t="shared" si="21"/>
        <v>0</v>
      </c>
      <c r="L168" s="32">
        <f t="shared" si="22"/>
        <v>0</v>
      </c>
      <c r="M168" s="32">
        <f t="shared" si="23"/>
        <v>0</v>
      </c>
    </row>
    <row r="169" spans="1:13" s="87" customFormat="1" ht="16.5" customHeight="1" outlineLevel="1" x14ac:dyDescent="0.25">
      <c r="A169" s="43" t="s">
        <v>213</v>
      </c>
      <c r="B169" s="181" t="s">
        <v>850</v>
      </c>
      <c r="C169" s="182" t="s">
        <v>5</v>
      </c>
      <c r="D169" s="182"/>
      <c r="E169" s="183">
        <v>0.65</v>
      </c>
      <c r="F169" s="89" t="s">
        <v>5</v>
      </c>
      <c r="G169" s="90">
        <v>0.65</v>
      </c>
      <c r="H169" s="36"/>
      <c r="I169" s="36"/>
      <c r="J169" s="32">
        <f t="shared" si="20"/>
        <v>0</v>
      </c>
      <c r="K169" s="32">
        <f t="shared" si="21"/>
        <v>0</v>
      </c>
      <c r="L169" s="32">
        <f t="shared" si="22"/>
        <v>0</v>
      </c>
      <c r="M169" s="32">
        <f t="shared" si="23"/>
        <v>0</v>
      </c>
    </row>
    <row r="170" spans="1:13" s="87" customFormat="1" ht="18" customHeight="1" outlineLevel="1" x14ac:dyDescent="0.25">
      <c r="A170" s="43" t="s">
        <v>532</v>
      </c>
      <c r="B170" s="181" t="s">
        <v>859</v>
      </c>
      <c r="C170" s="182" t="s">
        <v>10</v>
      </c>
      <c r="D170" s="182"/>
      <c r="E170" s="183">
        <v>0.75660000000000005</v>
      </c>
      <c r="F170" s="89" t="s">
        <v>10</v>
      </c>
      <c r="G170" s="68">
        <v>0.75660000000000005</v>
      </c>
      <c r="H170" s="36"/>
      <c r="I170" s="36"/>
      <c r="J170" s="32">
        <f t="shared" si="20"/>
        <v>0</v>
      </c>
      <c r="K170" s="32">
        <f t="shared" si="21"/>
        <v>0</v>
      </c>
      <c r="L170" s="32">
        <f t="shared" si="22"/>
        <v>0</v>
      </c>
      <c r="M170" s="32">
        <f t="shared" si="23"/>
        <v>0</v>
      </c>
    </row>
    <row r="171" spans="1:13" s="87" customFormat="1" ht="16.5" customHeight="1" outlineLevel="1" x14ac:dyDescent="0.25">
      <c r="A171" s="43" t="s">
        <v>533</v>
      </c>
      <c r="B171" s="181" t="s">
        <v>856</v>
      </c>
      <c r="C171" s="182" t="s">
        <v>856</v>
      </c>
      <c r="D171" s="182"/>
      <c r="E171" s="183" t="s">
        <v>856</v>
      </c>
      <c r="F171" s="89" t="s">
        <v>59</v>
      </c>
      <c r="G171" s="68">
        <v>0.2</v>
      </c>
      <c r="H171" s="36"/>
      <c r="I171" s="36"/>
      <c r="J171" s="32">
        <f t="shared" ref="J171:J173" si="24">H171+I171</f>
        <v>0</v>
      </c>
      <c r="K171" s="32">
        <f t="shared" ref="K171:K173" si="25">G171*H171</f>
        <v>0</v>
      </c>
      <c r="L171" s="32">
        <f t="shared" ref="L171:L173" si="26">G171*I171</f>
        <v>0</v>
      </c>
      <c r="M171" s="32">
        <f t="shared" ref="M171:M173" si="27">K171+L171</f>
        <v>0</v>
      </c>
    </row>
    <row r="172" spans="1:13" s="87" customFormat="1" ht="44.25" customHeight="1" outlineLevel="1" x14ac:dyDescent="0.25">
      <c r="A172" s="43" t="s">
        <v>534</v>
      </c>
      <c r="B172" s="181" t="s">
        <v>857</v>
      </c>
      <c r="C172" s="182" t="s">
        <v>857</v>
      </c>
      <c r="D172" s="182"/>
      <c r="E172" s="183" t="s">
        <v>857</v>
      </c>
      <c r="F172" s="89" t="s">
        <v>5</v>
      </c>
      <c r="G172" s="68">
        <v>3.3999999999999998E-3</v>
      </c>
      <c r="H172" s="36"/>
      <c r="I172" s="36"/>
      <c r="J172" s="32">
        <f t="shared" si="24"/>
        <v>0</v>
      </c>
      <c r="K172" s="32">
        <f t="shared" si="25"/>
        <v>0</v>
      </c>
      <c r="L172" s="32">
        <f t="shared" si="26"/>
        <v>0</v>
      </c>
      <c r="M172" s="32">
        <f t="shared" si="27"/>
        <v>0</v>
      </c>
    </row>
    <row r="173" spans="1:13" s="87" customFormat="1" ht="30" customHeight="1" outlineLevel="1" x14ac:dyDescent="0.25">
      <c r="A173" s="43" t="s">
        <v>535</v>
      </c>
      <c r="B173" s="181" t="s">
        <v>858</v>
      </c>
      <c r="C173" s="182" t="s">
        <v>858</v>
      </c>
      <c r="D173" s="182"/>
      <c r="E173" s="183" t="s">
        <v>858</v>
      </c>
      <c r="F173" s="89" t="s">
        <v>107</v>
      </c>
      <c r="G173" s="90">
        <v>2.5</v>
      </c>
      <c r="H173" s="36"/>
      <c r="I173" s="36"/>
      <c r="J173" s="32">
        <f t="shared" si="24"/>
        <v>0</v>
      </c>
      <c r="K173" s="32">
        <f t="shared" si="25"/>
        <v>0</v>
      </c>
      <c r="L173" s="32">
        <f t="shared" si="26"/>
        <v>0</v>
      </c>
      <c r="M173" s="32">
        <f t="shared" si="27"/>
        <v>0</v>
      </c>
    </row>
    <row r="174" spans="1:13" s="87" customFormat="1" ht="14.4" customHeight="1" outlineLevel="1" x14ac:dyDescent="0.25">
      <c r="A174" s="174" t="s">
        <v>865</v>
      </c>
      <c r="B174" s="175"/>
      <c r="C174" s="175"/>
      <c r="D174" s="175"/>
      <c r="E174" s="176"/>
      <c r="F174" s="74"/>
      <c r="G174" s="54"/>
      <c r="H174" s="33"/>
      <c r="I174" s="33"/>
      <c r="J174" s="45">
        <f t="shared" ref="J174" si="28">H174+I174</f>
        <v>0</v>
      </c>
      <c r="K174" s="45">
        <f t="shared" ref="K174" si="29">G174*H174</f>
        <v>0</v>
      </c>
      <c r="L174" s="45">
        <f t="shared" ref="L174" si="30">G174*I174</f>
        <v>0</v>
      </c>
      <c r="M174" s="45">
        <f t="shared" ref="M174" si="31">K174+L174</f>
        <v>0</v>
      </c>
    </row>
    <row r="175" spans="1:13" s="87" customFormat="1" ht="18.75" customHeight="1" outlineLevel="1" x14ac:dyDescent="0.25">
      <c r="A175" s="43" t="s">
        <v>536</v>
      </c>
      <c r="B175" s="181" t="s">
        <v>861</v>
      </c>
      <c r="C175" s="182" t="s">
        <v>861</v>
      </c>
      <c r="D175" s="182"/>
      <c r="E175" s="183" t="s">
        <v>861</v>
      </c>
      <c r="F175" s="89" t="s">
        <v>5</v>
      </c>
      <c r="G175" s="90">
        <v>1.1399999999999999</v>
      </c>
      <c r="H175" s="36"/>
      <c r="I175" s="36"/>
      <c r="J175" s="32">
        <f t="shared" si="20"/>
        <v>0</v>
      </c>
      <c r="K175" s="32">
        <f t="shared" si="21"/>
        <v>0</v>
      </c>
      <c r="L175" s="32">
        <f t="shared" si="22"/>
        <v>0</v>
      </c>
      <c r="M175" s="32">
        <f t="shared" si="23"/>
        <v>0</v>
      </c>
    </row>
    <row r="176" spans="1:13" s="87" customFormat="1" ht="32.25" customHeight="1" outlineLevel="1" x14ac:dyDescent="0.25">
      <c r="A176" s="43" t="s">
        <v>537</v>
      </c>
      <c r="B176" s="181" t="s">
        <v>850</v>
      </c>
      <c r="C176" s="182" t="s">
        <v>850</v>
      </c>
      <c r="D176" s="182"/>
      <c r="E176" s="183" t="s">
        <v>850</v>
      </c>
      <c r="F176" s="89" t="s">
        <v>5</v>
      </c>
      <c r="G176" s="68">
        <v>1.1399999999999999</v>
      </c>
      <c r="H176" s="36"/>
      <c r="I176" s="36"/>
      <c r="J176" s="32">
        <f t="shared" si="20"/>
        <v>0</v>
      </c>
      <c r="K176" s="32">
        <f t="shared" si="21"/>
        <v>0</v>
      </c>
      <c r="L176" s="32">
        <f t="shared" si="22"/>
        <v>0</v>
      </c>
      <c r="M176" s="32">
        <f t="shared" si="23"/>
        <v>0</v>
      </c>
    </row>
    <row r="177" spans="1:13" s="87" customFormat="1" ht="20.25" customHeight="1" outlineLevel="1" x14ac:dyDescent="0.25">
      <c r="A177" s="43" t="s">
        <v>538</v>
      </c>
      <c r="B177" s="181" t="s">
        <v>862</v>
      </c>
      <c r="C177" s="182" t="s">
        <v>862</v>
      </c>
      <c r="D177" s="182"/>
      <c r="E177" s="183" t="s">
        <v>862</v>
      </c>
      <c r="F177" s="89" t="s">
        <v>5</v>
      </c>
      <c r="G177" s="90">
        <v>6.67</v>
      </c>
      <c r="H177" s="36"/>
      <c r="I177" s="36"/>
      <c r="J177" s="32">
        <f t="shared" si="20"/>
        <v>0</v>
      </c>
      <c r="K177" s="32">
        <f t="shared" si="21"/>
        <v>0</v>
      </c>
      <c r="L177" s="32">
        <f t="shared" si="22"/>
        <v>0</v>
      </c>
      <c r="M177" s="32">
        <f t="shared" si="23"/>
        <v>0</v>
      </c>
    </row>
    <row r="178" spans="1:13" s="87" customFormat="1" ht="44.25" customHeight="1" outlineLevel="1" x14ac:dyDescent="0.25">
      <c r="A178" s="43" t="s">
        <v>214</v>
      </c>
      <c r="B178" s="181" t="s">
        <v>850</v>
      </c>
      <c r="C178" s="182" t="s">
        <v>850</v>
      </c>
      <c r="D178" s="182"/>
      <c r="E178" s="183" t="s">
        <v>850</v>
      </c>
      <c r="F178" s="89" t="s">
        <v>5</v>
      </c>
      <c r="G178" s="68">
        <v>6.67</v>
      </c>
      <c r="H178" s="36"/>
      <c r="I178" s="36"/>
      <c r="J178" s="32">
        <f t="shared" si="20"/>
        <v>0</v>
      </c>
      <c r="K178" s="32">
        <f t="shared" si="21"/>
        <v>0</v>
      </c>
      <c r="L178" s="32">
        <f t="shared" si="22"/>
        <v>0</v>
      </c>
      <c r="M178" s="32">
        <f t="shared" si="23"/>
        <v>0</v>
      </c>
    </row>
    <row r="179" spans="1:13" s="87" customFormat="1" ht="17.25" customHeight="1" outlineLevel="1" x14ac:dyDescent="0.25">
      <c r="A179" s="43" t="s">
        <v>539</v>
      </c>
      <c r="B179" s="181" t="s">
        <v>851</v>
      </c>
      <c r="C179" s="182" t="s">
        <v>851</v>
      </c>
      <c r="D179" s="182"/>
      <c r="E179" s="183" t="s">
        <v>851</v>
      </c>
      <c r="F179" s="89" t="s">
        <v>5</v>
      </c>
      <c r="G179" s="90">
        <v>0.43</v>
      </c>
      <c r="H179" s="36"/>
      <c r="I179" s="36"/>
      <c r="J179" s="32">
        <f t="shared" si="20"/>
        <v>0</v>
      </c>
      <c r="K179" s="32">
        <f t="shared" si="21"/>
        <v>0</v>
      </c>
      <c r="L179" s="32">
        <f t="shared" si="22"/>
        <v>0</v>
      </c>
      <c r="M179" s="32">
        <f t="shared" si="23"/>
        <v>0</v>
      </c>
    </row>
    <row r="180" spans="1:13" s="87" customFormat="1" ht="33" customHeight="1" outlineLevel="1" x14ac:dyDescent="0.25">
      <c r="A180" s="43" t="s">
        <v>540</v>
      </c>
      <c r="B180" s="181" t="s">
        <v>850</v>
      </c>
      <c r="C180" s="182" t="s">
        <v>850</v>
      </c>
      <c r="D180" s="182"/>
      <c r="E180" s="183" t="s">
        <v>850</v>
      </c>
      <c r="F180" s="89" t="s">
        <v>5</v>
      </c>
      <c r="G180" s="68">
        <v>0.43</v>
      </c>
      <c r="H180" s="36"/>
      <c r="I180" s="36"/>
      <c r="J180" s="32">
        <f t="shared" si="20"/>
        <v>0</v>
      </c>
      <c r="K180" s="32">
        <f t="shared" si="21"/>
        <v>0</v>
      </c>
      <c r="L180" s="32">
        <f t="shared" si="22"/>
        <v>0</v>
      </c>
      <c r="M180" s="32">
        <f t="shared" si="23"/>
        <v>0</v>
      </c>
    </row>
    <row r="181" spans="1:13" s="87" customFormat="1" ht="18" customHeight="1" outlineLevel="1" x14ac:dyDescent="0.25">
      <c r="A181" s="43" t="s">
        <v>541</v>
      </c>
      <c r="B181" s="181" t="s">
        <v>863</v>
      </c>
      <c r="C181" s="182" t="s">
        <v>863</v>
      </c>
      <c r="D181" s="182"/>
      <c r="E181" s="183" t="s">
        <v>863</v>
      </c>
      <c r="F181" s="89" t="s">
        <v>5</v>
      </c>
      <c r="G181" s="90">
        <v>3.93</v>
      </c>
      <c r="H181" s="36"/>
      <c r="I181" s="36"/>
      <c r="J181" s="32">
        <f t="shared" si="20"/>
        <v>0</v>
      </c>
      <c r="K181" s="32">
        <f t="shared" si="21"/>
        <v>0</v>
      </c>
      <c r="L181" s="32">
        <f t="shared" si="22"/>
        <v>0</v>
      </c>
      <c r="M181" s="32">
        <f t="shared" si="23"/>
        <v>0</v>
      </c>
    </row>
    <row r="182" spans="1:13" s="87" customFormat="1" ht="28.5" customHeight="1" outlineLevel="1" x14ac:dyDescent="0.25">
      <c r="A182" s="43" t="s">
        <v>542</v>
      </c>
      <c r="B182" s="181" t="s">
        <v>850</v>
      </c>
      <c r="C182" s="182" t="s">
        <v>850</v>
      </c>
      <c r="D182" s="182"/>
      <c r="E182" s="183" t="s">
        <v>850</v>
      </c>
      <c r="F182" s="89" t="s">
        <v>5</v>
      </c>
      <c r="G182" s="68">
        <v>3.93</v>
      </c>
      <c r="H182" s="36"/>
      <c r="I182" s="36"/>
      <c r="J182" s="32">
        <f t="shared" si="20"/>
        <v>0</v>
      </c>
      <c r="K182" s="32">
        <f t="shared" si="21"/>
        <v>0</v>
      </c>
      <c r="L182" s="32">
        <f t="shared" si="22"/>
        <v>0</v>
      </c>
      <c r="M182" s="32">
        <f t="shared" si="23"/>
        <v>0</v>
      </c>
    </row>
    <row r="183" spans="1:13" s="87" customFormat="1" ht="15" customHeight="1" outlineLevel="1" x14ac:dyDescent="0.25">
      <c r="A183" s="43" t="s">
        <v>543</v>
      </c>
      <c r="B183" s="181" t="s">
        <v>864</v>
      </c>
      <c r="C183" s="182" t="s">
        <v>864</v>
      </c>
      <c r="D183" s="182"/>
      <c r="E183" s="183" t="s">
        <v>864</v>
      </c>
      <c r="F183" s="89" t="s">
        <v>5</v>
      </c>
      <c r="G183" s="90">
        <v>1.99</v>
      </c>
      <c r="H183" s="36"/>
      <c r="I183" s="36"/>
      <c r="J183" s="32">
        <f t="shared" si="20"/>
        <v>0</v>
      </c>
      <c r="K183" s="32">
        <f t="shared" si="21"/>
        <v>0</v>
      </c>
      <c r="L183" s="32">
        <f t="shared" si="22"/>
        <v>0</v>
      </c>
      <c r="M183" s="32">
        <f t="shared" si="23"/>
        <v>0</v>
      </c>
    </row>
    <row r="184" spans="1:13" s="87" customFormat="1" ht="21" customHeight="1" outlineLevel="1" x14ac:dyDescent="0.25">
      <c r="A184" s="43" t="s">
        <v>215</v>
      </c>
      <c r="B184" s="181" t="s">
        <v>850</v>
      </c>
      <c r="C184" s="182" t="s">
        <v>850</v>
      </c>
      <c r="D184" s="182"/>
      <c r="E184" s="183" t="s">
        <v>850</v>
      </c>
      <c r="F184" s="89" t="s">
        <v>5</v>
      </c>
      <c r="G184" s="68">
        <v>1.99</v>
      </c>
      <c r="H184" s="36"/>
      <c r="I184" s="36"/>
      <c r="J184" s="32">
        <f t="shared" si="20"/>
        <v>0</v>
      </c>
      <c r="K184" s="32">
        <f t="shared" si="21"/>
        <v>0</v>
      </c>
      <c r="L184" s="32">
        <f t="shared" si="22"/>
        <v>0</v>
      </c>
      <c r="M184" s="32">
        <f t="shared" si="23"/>
        <v>0</v>
      </c>
    </row>
    <row r="185" spans="1:13" s="87" customFormat="1" ht="25.5" customHeight="1" outlineLevel="1" x14ac:dyDescent="0.25">
      <c r="A185" s="43" t="s">
        <v>544</v>
      </c>
      <c r="B185" s="181" t="s">
        <v>859</v>
      </c>
      <c r="C185" s="182" t="s">
        <v>859</v>
      </c>
      <c r="D185" s="182"/>
      <c r="E185" s="183" t="s">
        <v>859</v>
      </c>
      <c r="F185" s="89" t="s">
        <v>10</v>
      </c>
      <c r="G185" s="68">
        <v>3.7608000000000001</v>
      </c>
      <c r="H185" s="36"/>
      <c r="I185" s="36"/>
      <c r="J185" s="32">
        <f t="shared" si="20"/>
        <v>0</v>
      </c>
      <c r="K185" s="32">
        <f t="shared" si="21"/>
        <v>0</v>
      </c>
      <c r="L185" s="32">
        <f t="shared" si="22"/>
        <v>0</v>
      </c>
      <c r="M185" s="32">
        <f t="shared" si="23"/>
        <v>0</v>
      </c>
    </row>
    <row r="186" spans="1:13" s="87" customFormat="1" ht="16.5" customHeight="1" outlineLevel="1" x14ac:dyDescent="0.25">
      <c r="A186" s="43" t="s">
        <v>545</v>
      </c>
      <c r="B186" s="181" t="s">
        <v>856</v>
      </c>
      <c r="C186" s="182" t="s">
        <v>856</v>
      </c>
      <c r="D186" s="182"/>
      <c r="E186" s="183" t="s">
        <v>856</v>
      </c>
      <c r="F186" s="89" t="s">
        <v>59</v>
      </c>
      <c r="G186" s="68">
        <v>0.4</v>
      </c>
      <c r="H186" s="36"/>
      <c r="I186" s="36"/>
      <c r="J186" s="32">
        <f t="shared" si="20"/>
        <v>0</v>
      </c>
      <c r="K186" s="32">
        <f t="shared" si="21"/>
        <v>0</v>
      </c>
      <c r="L186" s="32">
        <f t="shared" si="22"/>
        <v>0</v>
      </c>
      <c r="M186" s="32">
        <f t="shared" si="23"/>
        <v>0</v>
      </c>
    </row>
    <row r="187" spans="1:13" s="87" customFormat="1" ht="44.25" customHeight="1" outlineLevel="1" x14ac:dyDescent="0.25">
      <c r="A187" s="43" t="s">
        <v>217</v>
      </c>
      <c r="B187" s="181" t="s">
        <v>857</v>
      </c>
      <c r="C187" s="182" t="s">
        <v>857</v>
      </c>
      <c r="D187" s="182"/>
      <c r="E187" s="183" t="s">
        <v>857</v>
      </c>
      <c r="F187" s="89" t="s">
        <v>5</v>
      </c>
      <c r="G187" s="68">
        <v>6.7999999999999996E-3</v>
      </c>
      <c r="H187" s="36"/>
      <c r="I187" s="36"/>
      <c r="J187" s="32">
        <f t="shared" si="20"/>
        <v>0</v>
      </c>
      <c r="K187" s="32">
        <f t="shared" si="21"/>
        <v>0</v>
      </c>
      <c r="L187" s="32">
        <f t="shared" si="22"/>
        <v>0</v>
      </c>
      <c r="M187" s="32">
        <f t="shared" si="23"/>
        <v>0</v>
      </c>
    </row>
    <row r="188" spans="1:13" s="87" customFormat="1" ht="30" customHeight="1" outlineLevel="1" x14ac:dyDescent="0.25">
      <c r="A188" s="43" t="s">
        <v>218</v>
      </c>
      <c r="B188" s="181" t="s">
        <v>858</v>
      </c>
      <c r="C188" s="182" t="s">
        <v>858</v>
      </c>
      <c r="D188" s="182"/>
      <c r="E188" s="183" t="s">
        <v>858</v>
      </c>
      <c r="F188" s="89" t="s">
        <v>107</v>
      </c>
      <c r="G188" s="90">
        <v>5</v>
      </c>
      <c r="H188" s="36"/>
      <c r="I188" s="36"/>
      <c r="J188" s="32">
        <f t="shared" si="20"/>
        <v>0</v>
      </c>
      <c r="K188" s="32">
        <f t="shared" si="21"/>
        <v>0</v>
      </c>
      <c r="L188" s="32">
        <f t="shared" si="22"/>
        <v>0</v>
      </c>
      <c r="M188" s="32">
        <f t="shared" si="23"/>
        <v>0</v>
      </c>
    </row>
    <row r="189" spans="1:13" s="87" customFormat="1" ht="14.4" customHeight="1" outlineLevel="1" x14ac:dyDescent="0.25">
      <c r="A189" s="174" t="s">
        <v>866</v>
      </c>
      <c r="B189" s="175"/>
      <c r="C189" s="175"/>
      <c r="D189" s="175"/>
      <c r="E189" s="176"/>
      <c r="F189" s="74"/>
      <c r="G189" s="54"/>
      <c r="H189" s="33"/>
      <c r="I189" s="33"/>
      <c r="J189" s="45">
        <f t="shared" si="20"/>
        <v>0</v>
      </c>
      <c r="K189" s="45">
        <f t="shared" si="21"/>
        <v>0</v>
      </c>
      <c r="L189" s="45">
        <f t="shared" si="22"/>
        <v>0</v>
      </c>
      <c r="M189" s="45">
        <f t="shared" si="23"/>
        <v>0</v>
      </c>
    </row>
    <row r="190" spans="1:13" s="87" customFormat="1" ht="44.25" customHeight="1" outlineLevel="1" x14ac:dyDescent="0.25">
      <c r="A190" s="43" t="s">
        <v>220</v>
      </c>
      <c r="B190" s="181" t="s">
        <v>867</v>
      </c>
      <c r="C190" s="182"/>
      <c r="D190" s="182"/>
      <c r="E190" s="183"/>
      <c r="F190" s="52" t="s">
        <v>13</v>
      </c>
      <c r="G190" s="40">
        <v>0.75</v>
      </c>
      <c r="H190" s="36"/>
      <c r="I190" s="36"/>
      <c r="J190" s="32">
        <f t="shared" si="20"/>
        <v>0</v>
      </c>
      <c r="K190" s="32">
        <f t="shared" si="21"/>
        <v>0</v>
      </c>
      <c r="L190" s="32">
        <f t="shared" si="22"/>
        <v>0</v>
      </c>
      <c r="M190" s="32">
        <f t="shared" si="23"/>
        <v>0</v>
      </c>
    </row>
    <row r="191" spans="1:13" s="87" customFormat="1" ht="27.75" customHeight="1" outlineLevel="1" x14ac:dyDescent="0.25">
      <c r="A191" s="43" t="s">
        <v>221</v>
      </c>
      <c r="B191" s="181" t="s">
        <v>868</v>
      </c>
      <c r="C191" s="182"/>
      <c r="D191" s="182"/>
      <c r="E191" s="183"/>
      <c r="F191" s="52" t="s">
        <v>107</v>
      </c>
      <c r="G191" s="39">
        <v>8.8000000000000007</v>
      </c>
      <c r="H191" s="36"/>
      <c r="I191" s="36"/>
      <c r="J191" s="32">
        <f t="shared" si="20"/>
        <v>0</v>
      </c>
      <c r="K191" s="32">
        <f t="shared" si="21"/>
        <v>0</v>
      </c>
      <c r="L191" s="32">
        <f t="shared" si="22"/>
        <v>0</v>
      </c>
      <c r="M191" s="32">
        <f t="shared" si="23"/>
        <v>0</v>
      </c>
    </row>
    <row r="192" spans="1:13" s="87" customFormat="1" ht="19.5" customHeight="1" outlineLevel="1" x14ac:dyDescent="0.25">
      <c r="A192" s="43" t="s">
        <v>223</v>
      </c>
      <c r="B192" s="181" t="s">
        <v>869</v>
      </c>
      <c r="C192" s="182"/>
      <c r="D192" s="182"/>
      <c r="E192" s="183"/>
      <c r="F192" s="52" t="s">
        <v>107</v>
      </c>
      <c r="G192" s="40">
        <v>53.5</v>
      </c>
      <c r="H192" s="36"/>
      <c r="I192" s="36"/>
      <c r="J192" s="32">
        <f t="shared" si="20"/>
        <v>0</v>
      </c>
      <c r="K192" s="32">
        <f t="shared" si="21"/>
        <v>0</v>
      </c>
      <c r="L192" s="32">
        <f t="shared" si="22"/>
        <v>0</v>
      </c>
      <c r="M192" s="32">
        <f t="shared" si="23"/>
        <v>0</v>
      </c>
    </row>
    <row r="193" spans="1:13" s="87" customFormat="1" ht="15.75" customHeight="1" outlineLevel="1" x14ac:dyDescent="0.25">
      <c r="A193" s="43" t="s">
        <v>224</v>
      </c>
      <c r="B193" s="181" t="s">
        <v>872</v>
      </c>
      <c r="C193" s="182"/>
      <c r="D193" s="182"/>
      <c r="E193" s="183"/>
      <c r="F193" s="52" t="s">
        <v>107</v>
      </c>
      <c r="G193" s="40">
        <v>76.400000000000006</v>
      </c>
      <c r="H193" s="36"/>
      <c r="I193" s="36"/>
      <c r="J193" s="32">
        <f t="shared" si="20"/>
        <v>0</v>
      </c>
      <c r="K193" s="32">
        <f t="shared" si="21"/>
        <v>0</v>
      </c>
      <c r="L193" s="32">
        <f t="shared" si="22"/>
        <v>0</v>
      </c>
      <c r="M193" s="32">
        <f t="shared" si="23"/>
        <v>0</v>
      </c>
    </row>
    <row r="194" spans="1:13" s="87" customFormat="1" ht="22.5" customHeight="1" outlineLevel="1" x14ac:dyDescent="0.25">
      <c r="A194" s="43" t="s">
        <v>225</v>
      </c>
      <c r="B194" s="181" t="s">
        <v>870</v>
      </c>
      <c r="C194" s="182"/>
      <c r="D194" s="182"/>
      <c r="E194" s="183"/>
      <c r="F194" s="52" t="s">
        <v>13</v>
      </c>
      <c r="G194" s="40">
        <v>0.5</v>
      </c>
      <c r="H194" s="36"/>
      <c r="I194" s="36"/>
      <c r="J194" s="32">
        <f t="shared" si="20"/>
        <v>0</v>
      </c>
      <c r="K194" s="32">
        <f t="shared" si="21"/>
        <v>0</v>
      </c>
      <c r="L194" s="32">
        <f t="shared" si="22"/>
        <v>0</v>
      </c>
      <c r="M194" s="32">
        <f t="shared" si="23"/>
        <v>0</v>
      </c>
    </row>
    <row r="195" spans="1:13" s="87" customFormat="1" ht="23.25" customHeight="1" outlineLevel="1" x14ac:dyDescent="0.25">
      <c r="A195" s="43" t="s">
        <v>226</v>
      </c>
      <c r="B195" s="181" t="s">
        <v>871</v>
      </c>
      <c r="C195" s="182"/>
      <c r="D195" s="182"/>
      <c r="E195" s="183"/>
      <c r="F195" s="52" t="s">
        <v>13</v>
      </c>
      <c r="G195" s="40">
        <v>0.25</v>
      </c>
      <c r="H195" s="36"/>
      <c r="I195" s="36"/>
      <c r="J195" s="32">
        <f t="shared" si="20"/>
        <v>0</v>
      </c>
      <c r="K195" s="32">
        <f t="shared" si="21"/>
        <v>0</v>
      </c>
      <c r="L195" s="32">
        <f t="shared" si="22"/>
        <v>0</v>
      </c>
      <c r="M195" s="32">
        <f t="shared" si="23"/>
        <v>0</v>
      </c>
    </row>
    <row r="196" spans="1:13" s="87" customFormat="1" ht="14.4" customHeight="1" x14ac:dyDescent="0.25">
      <c r="A196" s="169" t="s">
        <v>875</v>
      </c>
      <c r="B196" s="170"/>
      <c r="C196" s="170"/>
      <c r="D196" s="170"/>
      <c r="E196" s="170"/>
      <c r="F196" s="170"/>
      <c r="G196" s="180"/>
      <c r="H196" s="31"/>
      <c r="I196" s="31"/>
      <c r="J196" s="32"/>
      <c r="K196" s="32"/>
      <c r="L196" s="32"/>
      <c r="M196" s="32"/>
    </row>
    <row r="197" spans="1:13" s="87" customFormat="1" ht="16.8" customHeight="1" outlineLevel="1" x14ac:dyDescent="0.25">
      <c r="A197" s="174" t="s">
        <v>876</v>
      </c>
      <c r="B197" s="175"/>
      <c r="C197" s="175"/>
      <c r="D197" s="175"/>
      <c r="E197" s="176"/>
      <c r="F197" s="74"/>
      <c r="G197" s="54"/>
      <c r="H197" s="33"/>
      <c r="I197" s="33"/>
      <c r="J197" s="45"/>
      <c r="K197" s="45"/>
      <c r="L197" s="45"/>
      <c r="M197" s="45"/>
    </row>
    <row r="198" spans="1:13" s="87" customFormat="1" ht="22.5" customHeight="1" outlineLevel="1" x14ac:dyDescent="0.25">
      <c r="A198" s="43" t="s">
        <v>228</v>
      </c>
      <c r="B198" s="181" t="s">
        <v>877</v>
      </c>
      <c r="C198" s="182" t="s">
        <v>877</v>
      </c>
      <c r="D198" s="182"/>
      <c r="E198" s="183" t="s">
        <v>877</v>
      </c>
      <c r="F198" s="89" t="s">
        <v>44</v>
      </c>
      <c r="G198" s="90">
        <v>28</v>
      </c>
      <c r="H198" s="36"/>
      <c r="I198" s="36"/>
      <c r="J198" s="32">
        <f t="shared" si="20"/>
        <v>0</v>
      </c>
      <c r="K198" s="32">
        <f t="shared" si="21"/>
        <v>0</v>
      </c>
      <c r="L198" s="32">
        <f t="shared" si="22"/>
        <v>0</v>
      </c>
      <c r="M198" s="32">
        <f t="shared" si="23"/>
        <v>0</v>
      </c>
    </row>
    <row r="199" spans="1:13" s="87" customFormat="1" ht="44.25" customHeight="1" outlineLevel="1" x14ac:dyDescent="0.25">
      <c r="A199" s="43" t="s">
        <v>230</v>
      </c>
      <c r="B199" s="181" t="s">
        <v>878</v>
      </c>
      <c r="C199" s="182" t="s">
        <v>878</v>
      </c>
      <c r="D199" s="182"/>
      <c r="E199" s="183" t="s">
        <v>878</v>
      </c>
      <c r="F199" s="89" t="s">
        <v>44</v>
      </c>
      <c r="G199" s="90">
        <v>24</v>
      </c>
      <c r="H199" s="36"/>
      <c r="I199" s="36"/>
      <c r="J199" s="32">
        <f t="shared" si="20"/>
        <v>0</v>
      </c>
      <c r="K199" s="32">
        <f t="shared" si="21"/>
        <v>0</v>
      </c>
      <c r="L199" s="32">
        <f t="shared" si="22"/>
        <v>0</v>
      </c>
      <c r="M199" s="32">
        <f t="shared" si="23"/>
        <v>0</v>
      </c>
    </row>
    <row r="200" spans="1:13" s="87" customFormat="1" ht="21.75" customHeight="1" outlineLevel="1" x14ac:dyDescent="0.25">
      <c r="A200" s="43" t="s">
        <v>232</v>
      </c>
      <c r="B200" s="181" t="s">
        <v>879</v>
      </c>
      <c r="C200" s="182" t="s">
        <v>879</v>
      </c>
      <c r="D200" s="182"/>
      <c r="E200" s="183" t="s">
        <v>879</v>
      </c>
      <c r="F200" s="89" t="s">
        <v>44</v>
      </c>
      <c r="G200" s="90">
        <v>4</v>
      </c>
      <c r="H200" s="36"/>
      <c r="I200" s="36"/>
      <c r="J200" s="32">
        <f t="shared" si="20"/>
        <v>0</v>
      </c>
      <c r="K200" s="32">
        <f t="shared" si="21"/>
        <v>0</v>
      </c>
      <c r="L200" s="32">
        <f t="shared" si="22"/>
        <v>0</v>
      </c>
      <c r="M200" s="32">
        <f t="shared" si="23"/>
        <v>0</v>
      </c>
    </row>
    <row r="201" spans="1:13" s="87" customFormat="1" ht="18.75" customHeight="1" outlineLevel="1" x14ac:dyDescent="0.25">
      <c r="A201" s="43" t="s">
        <v>233</v>
      </c>
      <c r="B201" s="181" t="s">
        <v>880</v>
      </c>
      <c r="C201" s="182" t="s">
        <v>880</v>
      </c>
      <c r="D201" s="182"/>
      <c r="E201" s="183" t="s">
        <v>880</v>
      </c>
      <c r="F201" s="89" t="s">
        <v>44</v>
      </c>
      <c r="G201" s="68">
        <v>8</v>
      </c>
      <c r="H201" s="36"/>
      <c r="I201" s="36"/>
      <c r="J201" s="32">
        <f t="shared" si="20"/>
        <v>0</v>
      </c>
      <c r="K201" s="32">
        <f t="shared" si="21"/>
        <v>0</v>
      </c>
      <c r="L201" s="32">
        <f t="shared" si="22"/>
        <v>0</v>
      </c>
      <c r="M201" s="32">
        <f t="shared" si="23"/>
        <v>0</v>
      </c>
    </row>
    <row r="202" spans="1:13" s="87" customFormat="1" ht="21" customHeight="1" outlineLevel="1" x14ac:dyDescent="0.25">
      <c r="A202" s="43" t="s">
        <v>235</v>
      </c>
      <c r="B202" s="181" t="s">
        <v>881</v>
      </c>
      <c r="C202" s="182" t="s">
        <v>881</v>
      </c>
      <c r="D202" s="182"/>
      <c r="E202" s="183" t="s">
        <v>881</v>
      </c>
      <c r="F202" s="89" t="s">
        <v>44</v>
      </c>
      <c r="G202" s="90">
        <v>4</v>
      </c>
      <c r="H202" s="36"/>
      <c r="I202" s="36"/>
      <c r="J202" s="32">
        <f t="shared" si="20"/>
        <v>0</v>
      </c>
      <c r="K202" s="32">
        <f t="shared" si="21"/>
        <v>0</v>
      </c>
      <c r="L202" s="32">
        <f t="shared" si="22"/>
        <v>0</v>
      </c>
      <c r="M202" s="32">
        <f t="shared" si="23"/>
        <v>0</v>
      </c>
    </row>
    <row r="203" spans="1:13" s="87" customFormat="1" ht="24" customHeight="1" outlineLevel="1" x14ac:dyDescent="0.25">
      <c r="A203" s="43" t="s">
        <v>238</v>
      </c>
      <c r="B203" s="181" t="s">
        <v>882</v>
      </c>
      <c r="C203" s="182" t="s">
        <v>882</v>
      </c>
      <c r="D203" s="182"/>
      <c r="E203" s="183" t="s">
        <v>882</v>
      </c>
      <c r="F203" s="89" t="s">
        <v>44</v>
      </c>
      <c r="G203" s="90">
        <v>4</v>
      </c>
      <c r="H203" s="36"/>
      <c r="I203" s="36"/>
      <c r="J203" s="32">
        <f t="shared" si="20"/>
        <v>0</v>
      </c>
      <c r="K203" s="32">
        <f t="shared" si="21"/>
        <v>0</v>
      </c>
      <c r="L203" s="32">
        <f t="shared" si="22"/>
        <v>0</v>
      </c>
      <c r="M203" s="32">
        <f t="shared" si="23"/>
        <v>0</v>
      </c>
    </row>
    <row r="204" spans="1:13" s="87" customFormat="1" ht="18.75" customHeight="1" outlineLevel="1" x14ac:dyDescent="0.25">
      <c r="A204" s="43" t="s">
        <v>240</v>
      </c>
      <c r="B204" s="181" t="s">
        <v>883</v>
      </c>
      <c r="C204" s="182" t="s">
        <v>883</v>
      </c>
      <c r="D204" s="182"/>
      <c r="E204" s="183" t="s">
        <v>883</v>
      </c>
      <c r="F204" s="89" t="s">
        <v>44</v>
      </c>
      <c r="G204" s="90">
        <v>5</v>
      </c>
      <c r="H204" s="36"/>
      <c r="I204" s="36"/>
      <c r="J204" s="32">
        <f t="shared" si="20"/>
        <v>0</v>
      </c>
      <c r="K204" s="32">
        <f t="shared" si="21"/>
        <v>0</v>
      </c>
      <c r="L204" s="32">
        <f t="shared" si="22"/>
        <v>0</v>
      </c>
      <c r="M204" s="32">
        <f t="shared" si="23"/>
        <v>0</v>
      </c>
    </row>
    <row r="205" spans="1:13" s="87" customFormat="1" ht="16.5" customHeight="1" outlineLevel="1" x14ac:dyDescent="0.25">
      <c r="A205" s="43" t="s">
        <v>242</v>
      </c>
      <c r="B205" s="181" t="s">
        <v>884</v>
      </c>
      <c r="C205" s="182" t="s">
        <v>884</v>
      </c>
      <c r="D205" s="182"/>
      <c r="E205" s="183" t="s">
        <v>884</v>
      </c>
      <c r="F205" s="89" t="s">
        <v>44</v>
      </c>
      <c r="G205" s="90">
        <v>2</v>
      </c>
      <c r="H205" s="36"/>
      <c r="I205" s="36"/>
      <c r="J205" s="32">
        <f t="shared" si="20"/>
        <v>0</v>
      </c>
      <c r="K205" s="32">
        <f t="shared" si="21"/>
        <v>0</v>
      </c>
      <c r="L205" s="32">
        <f t="shared" si="22"/>
        <v>0</v>
      </c>
      <c r="M205" s="32">
        <f t="shared" si="23"/>
        <v>0</v>
      </c>
    </row>
    <row r="206" spans="1:13" s="87" customFormat="1" ht="44.25" customHeight="1" outlineLevel="1" x14ac:dyDescent="0.25">
      <c r="A206" s="43" t="s">
        <v>243</v>
      </c>
      <c r="B206" s="181" t="s">
        <v>885</v>
      </c>
      <c r="C206" s="182" t="s">
        <v>885</v>
      </c>
      <c r="D206" s="182"/>
      <c r="E206" s="183" t="s">
        <v>885</v>
      </c>
      <c r="F206" s="89" t="s">
        <v>44</v>
      </c>
      <c r="G206" s="90">
        <v>1</v>
      </c>
      <c r="H206" s="36"/>
      <c r="I206" s="36"/>
      <c r="J206" s="32">
        <f t="shared" si="20"/>
        <v>0</v>
      </c>
      <c r="K206" s="32">
        <f t="shared" si="21"/>
        <v>0</v>
      </c>
      <c r="L206" s="32">
        <f t="shared" si="22"/>
        <v>0</v>
      </c>
      <c r="M206" s="32">
        <f t="shared" si="23"/>
        <v>0</v>
      </c>
    </row>
    <row r="207" spans="1:13" s="87" customFormat="1" ht="14.4" customHeight="1" outlineLevel="1" x14ac:dyDescent="0.25">
      <c r="A207" s="43" t="s">
        <v>244</v>
      </c>
      <c r="B207" s="181" t="s">
        <v>886</v>
      </c>
      <c r="C207" s="182" t="s">
        <v>886</v>
      </c>
      <c r="D207" s="182"/>
      <c r="E207" s="183" t="s">
        <v>886</v>
      </c>
      <c r="F207" s="89" t="s">
        <v>44</v>
      </c>
      <c r="G207" s="90">
        <v>1</v>
      </c>
      <c r="H207" s="36"/>
      <c r="I207" s="36"/>
      <c r="J207" s="32">
        <f t="shared" si="20"/>
        <v>0</v>
      </c>
      <c r="K207" s="32">
        <f t="shared" si="21"/>
        <v>0</v>
      </c>
      <c r="L207" s="32">
        <f t="shared" si="22"/>
        <v>0</v>
      </c>
      <c r="M207" s="32">
        <f t="shared" si="23"/>
        <v>0</v>
      </c>
    </row>
    <row r="208" spans="1:13" s="87" customFormat="1" ht="14.4" customHeight="1" outlineLevel="1" x14ac:dyDescent="0.25">
      <c r="A208" s="43" t="s">
        <v>246</v>
      </c>
      <c r="B208" s="181" t="s">
        <v>887</v>
      </c>
      <c r="C208" s="182" t="s">
        <v>887</v>
      </c>
      <c r="D208" s="182"/>
      <c r="E208" s="183" t="s">
        <v>887</v>
      </c>
      <c r="F208" s="89" t="s">
        <v>44</v>
      </c>
      <c r="G208" s="90">
        <v>1</v>
      </c>
      <c r="H208" s="36"/>
      <c r="I208" s="36"/>
      <c r="J208" s="32">
        <f t="shared" si="20"/>
        <v>0</v>
      </c>
      <c r="K208" s="32">
        <f t="shared" si="21"/>
        <v>0</v>
      </c>
      <c r="L208" s="32">
        <f t="shared" si="22"/>
        <v>0</v>
      </c>
      <c r="M208" s="32">
        <f t="shared" si="23"/>
        <v>0</v>
      </c>
    </row>
    <row r="209" spans="1:13" s="87" customFormat="1" ht="14.4" customHeight="1" outlineLevel="1" x14ac:dyDescent="0.25">
      <c r="A209" s="43" t="s">
        <v>248</v>
      </c>
      <c r="B209" s="181" t="s">
        <v>877</v>
      </c>
      <c r="C209" s="182" t="s">
        <v>877</v>
      </c>
      <c r="D209" s="182"/>
      <c r="E209" s="183" t="s">
        <v>877</v>
      </c>
      <c r="F209" s="89" t="s">
        <v>44</v>
      </c>
      <c r="G209" s="90">
        <v>1</v>
      </c>
      <c r="H209" s="36"/>
      <c r="I209" s="36"/>
      <c r="J209" s="32">
        <f t="shared" si="20"/>
        <v>0</v>
      </c>
      <c r="K209" s="32">
        <f t="shared" si="21"/>
        <v>0</v>
      </c>
      <c r="L209" s="32">
        <f t="shared" si="22"/>
        <v>0</v>
      </c>
      <c r="M209" s="32">
        <f t="shared" si="23"/>
        <v>0</v>
      </c>
    </row>
    <row r="210" spans="1:13" s="87" customFormat="1" ht="14.4" customHeight="1" outlineLevel="1" x14ac:dyDescent="0.25">
      <c r="A210" s="43" t="s">
        <v>250</v>
      </c>
      <c r="B210" s="181" t="s">
        <v>888</v>
      </c>
      <c r="C210" s="182" t="s">
        <v>888</v>
      </c>
      <c r="D210" s="182"/>
      <c r="E210" s="183" t="s">
        <v>888</v>
      </c>
      <c r="F210" s="89" t="s">
        <v>44</v>
      </c>
      <c r="G210" s="90">
        <v>1</v>
      </c>
      <c r="H210" s="36"/>
      <c r="I210" s="36"/>
      <c r="J210" s="32">
        <f t="shared" si="20"/>
        <v>0</v>
      </c>
      <c r="K210" s="32">
        <f t="shared" si="21"/>
        <v>0</v>
      </c>
      <c r="L210" s="32">
        <f t="shared" si="22"/>
        <v>0</v>
      </c>
      <c r="M210" s="32">
        <f t="shared" si="23"/>
        <v>0</v>
      </c>
    </row>
    <row r="211" spans="1:13" s="87" customFormat="1" ht="14.4" customHeight="1" outlineLevel="1" x14ac:dyDescent="0.25">
      <c r="A211" s="43" t="s">
        <v>252</v>
      </c>
      <c r="B211" s="181" t="s">
        <v>877</v>
      </c>
      <c r="C211" s="182" t="s">
        <v>877</v>
      </c>
      <c r="D211" s="182"/>
      <c r="E211" s="183" t="s">
        <v>877</v>
      </c>
      <c r="F211" s="89" t="s">
        <v>44</v>
      </c>
      <c r="G211" s="68">
        <v>6</v>
      </c>
      <c r="H211" s="36"/>
      <c r="I211" s="36"/>
      <c r="J211" s="32">
        <f t="shared" si="20"/>
        <v>0</v>
      </c>
      <c r="K211" s="32">
        <f t="shared" si="21"/>
        <v>0</v>
      </c>
      <c r="L211" s="32">
        <f t="shared" si="22"/>
        <v>0</v>
      </c>
      <c r="M211" s="32">
        <f t="shared" si="23"/>
        <v>0</v>
      </c>
    </row>
    <row r="212" spans="1:13" s="87" customFormat="1" ht="29.25" customHeight="1" outlineLevel="1" x14ac:dyDescent="0.25">
      <c r="A212" s="43" t="s">
        <v>254</v>
      </c>
      <c r="B212" s="181" t="s">
        <v>889</v>
      </c>
      <c r="C212" s="182" t="s">
        <v>889</v>
      </c>
      <c r="D212" s="182"/>
      <c r="E212" s="183" t="s">
        <v>889</v>
      </c>
      <c r="F212" s="89" t="s">
        <v>44</v>
      </c>
      <c r="G212" s="90">
        <v>2</v>
      </c>
      <c r="H212" s="36"/>
      <c r="I212" s="36"/>
      <c r="J212" s="32">
        <f t="shared" si="20"/>
        <v>0</v>
      </c>
      <c r="K212" s="32">
        <f t="shared" si="21"/>
        <v>0</v>
      </c>
      <c r="L212" s="32">
        <f t="shared" si="22"/>
        <v>0</v>
      </c>
      <c r="M212" s="32">
        <f t="shared" si="23"/>
        <v>0</v>
      </c>
    </row>
    <row r="213" spans="1:13" s="87" customFormat="1" ht="44.25" customHeight="1" outlineLevel="1" x14ac:dyDescent="0.25">
      <c r="A213" s="43" t="s">
        <v>256</v>
      </c>
      <c r="B213" s="181" t="s">
        <v>890</v>
      </c>
      <c r="C213" s="182" t="s">
        <v>890</v>
      </c>
      <c r="D213" s="182"/>
      <c r="E213" s="183" t="s">
        <v>890</v>
      </c>
      <c r="F213" s="89" t="s">
        <v>44</v>
      </c>
      <c r="G213" s="90">
        <v>4</v>
      </c>
      <c r="H213" s="36"/>
      <c r="I213" s="36"/>
      <c r="J213" s="32">
        <f t="shared" si="20"/>
        <v>0</v>
      </c>
      <c r="K213" s="32">
        <f t="shared" si="21"/>
        <v>0</v>
      </c>
      <c r="L213" s="32">
        <f t="shared" si="22"/>
        <v>0</v>
      </c>
      <c r="M213" s="32">
        <f t="shared" si="23"/>
        <v>0</v>
      </c>
    </row>
    <row r="214" spans="1:13" s="87" customFormat="1" ht="14.4" customHeight="1" outlineLevel="1" x14ac:dyDescent="0.25">
      <c r="A214" s="43" t="s">
        <v>258</v>
      </c>
      <c r="B214" s="181" t="s">
        <v>891</v>
      </c>
      <c r="C214" s="182" t="s">
        <v>891</v>
      </c>
      <c r="D214" s="182"/>
      <c r="E214" s="183" t="s">
        <v>891</v>
      </c>
      <c r="F214" s="89" t="s">
        <v>59</v>
      </c>
      <c r="G214" s="68">
        <v>7.0000000000000007E-2</v>
      </c>
      <c r="H214" s="36"/>
      <c r="I214" s="36"/>
      <c r="J214" s="32">
        <f t="shared" si="20"/>
        <v>0</v>
      </c>
      <c r="K214" s="32">
        <f t="shared" si="21"/>
        <v>0</v>
      </c>
      <c r="L214" s="32">
        <f t="shared" si="22"/>
        <v>0</v>
      </c>
      <c r="M214" s="32">
        <f t="shared" si="23"/>
        <v>0</v>
      </c>
    </row>
    <row r="215" spans="1:13" s="87" customFormat="1" ht="14.4" customHeight="1" outlineLevel="1" x14ac:dyDescent="0.25">
      <c r="A215" s="43" t="s">
        <v>259</v>
      </c>
      <c r="B215" s="181" t="s">
        <v>892</v>
      </c>
      <c r="C215" s="182" t="s">
        <v>892</v>
      </c>
      <c r="D215" s="182"/>
      <c r="E215" s="183" t="s">
        <v>892</v>
      </c>
      <c r="F215" s="89" t="s">
        <v>44</v>
      </c>
      <c r="G215" s="90">
        <v>7</v>
      </c>
      <c r="H215" s="36"/>
      <c r="I215" s="36"/>
      <c r="J215" s="32">
        <f t="shared" si="20"/>
        <v>0</v>
      </c>
      <c r="K215" s="32">
        <f t="shared" si="21"/>
        <v>0</v>
      </c>
      <c r="L215" s="32">
        <f t="shared" si="22"/>
        <v>0</v>
      </c>
      <c r="M215" s="32">
        <f t="shared" si="23"/>
        <v>0</v>
      </c>
    </row>
    <row r="216" spans="1:13" s="87" customFormat="1" ht="25.5" customHeight="1" outlineLevel="1" x14ac:dyDescent="0.25">
      <c r="A216" s="43" t="s">
        <v>260</v>
      </c>
      <c r="B216" s="181" t="s">
        <v>893</v>
      </c>
      <c r="C216" s="182" t="s">
        <v>893</v>
      </c>
      <c r="D216" s="182"/>
      <c r="E216" s="183" t="s">
        <v>893</v>
      </c>
      <c r="F216" s="89" t="s">
        <v>44</v>
      </c>
      <c r="G216" s="90">
        <v>28</v>
      </c>
      <c r="H216" s="36"/>
      <c r="I216" s="36"/>
      <c r="J216" s="32">
        <f t="shared" ref="J216:J233" si="32">H216+I216</f>
        <v>0</v>
      </c>
      <c r="K216" s="32">
        <f t="shared" ref="K216:K233" si="33">G216*H216</f>
        <v>0</v>
      </c>
      <c r="L216" s="32">
        <f t="shared" ref="L216:L233" si="34">G216*I216</f>
        <v>0</v>
      </c>
      <c r="M216" s="32">
        <f t="shared" ref="M216:M233" si="35">K216+L216</f>
        <v>0</v>
      </c>
    </row>
    <row r="217" spans="1:13" s="87" customFormat="1" ht="14.4" customHeight="1" outlineLevel="1" x14ac:dyDescent="0.25">
      <c r="A217" s="43" t="s">
        <v>261</v>
      </c>
      <c r="B217" s="181" t="s">
        <v>894</v>
      </c>
      <c r="C217" s="182" t="s">
        <v>894</v>
      </c>
      <c r="D217" s="182"/>
      <c r="E217" s="183" t="s">
        <v>894</v>
      </c>
      <c r="F217" s="89" t="s">
        <v>59</v>
      </c>
      <c r="G217" s="68">
        <v>0.04</v>
      </c>
      <c r="H217" s="36"/>
      <c r="I217" s="36"/>
      <c r="J217" s="32">
        <f t="shared" si="32"/>
        <v>0</v>
      </c>
      <c r="K217" s="32">
        <f t="shared" si="33"/>
        <v>0</v>
      </c>
      <c r="L217" s="32">
        <f t="shared" si="34"/>
        <v>0</v>
      </c>
      <c r="M217" s="32">
        <f t="shared" si="35"/>
        <v>0</v>
      </c>
    </row>
    <row r="218" spans="1:13" s="87" customFormat="1" ht="14.4" customHeight="1" outlineLevel="1" x14ac:dyDescent="0.25">
      <c r="A218" s="43" t="s">
        <v>263</v>
      </c>
      <c r="B218" s="181" t="s">
        <v>895</v>
      </c>
      <c r="C218" s="182" t="s">
        <v>895</v>
      </c>
      <c r="D218" s="182"/>
      <c r="E218" s="183" t="s">
        <v>895</v>
      </c>
      <c r="F218" s="89" t="s">
        <v>44</v>
      </c>
      <c r="G218" s="90">
        <v>3</v>
      </c>
      <c r="H218" s="36"/>
      <c r="I218" s="36"/>
      <c r="J218" s="32">
        <f t="shared" si="32"/>
        <v>0</v>
      </c>
      <c r="K218" s="32">
        <f t="shared" si="33"/>
        <v>0</v>
      </c>
      <c r="L218" s="32">
        <f t="shared" si="34"/>
        <v>0</v>
      </c>
      <c r="M218" s="32">
        <f t="shared" si="35"/>
        <v>0</v>
      </c>
    </row>
    <row r="219" spans="1:13" s="87" customFormat="1" ht="27.75" customHeight="1" outlineLevel="1" x14ac:dyDescent="0.25">
      <c r="A219" s="43" t="s">
        <v>264</v>
      </c>
      <c r="B219" s="181" t="s">
        <v>896</v>
      </c>
      <c r="C219" s="182" t="s">
        <v>896</v>
      </c>
      <c r="D219" s="182"/>
      <c r="E219" s="183" t="s">
        <v>896</v>
      </c>
      <c r="F219" s="89" t="s">
        <v>44</v>
      </c>
      <c r="G219" s="90">
        <v>1</v>
      </c>
      <c r="H219" s="36"/>
      <c r="I219" s="36"/>
      <c r="J219" s="32">
        <f t="shared" si="32"/>
        <v>0</v>
      </c>
      <c r="K219" s="32">
        <f t="shared" si="33"/>
        <v>0</v>
      </c>
      <c r="L219" s="32">
        <f t="shared" si="34"/>
        <v>0</v>
      </c>
      <c r="M219" s="32">
        <f t="shared" si="35"/>
        <v>0</v>
      </c>
    </row>
    <row r="220" spans="1:13" s="87" customFormat="1" ht="14.4" customHeight="1" outlineLevel="1" x14ac:dyDescent="0.25">
      <c r="A220" s="43" t="s">
        <v>265</v>
      </c>
      <c r="B220" s="181" t="s">
        <v>897</v>
      </c>
      <c r="C220" s="182" t="s">
        <v>897</v>
      </c>
      <c r="D220" s="182"/>
      <c r="E220" s="183" t="s">
        <v>897</v>
      </c>
      <c r="F220" s="89" t="s">
        <v>268</v>
      </c>
      <c r="G220" s="68">
        <v>5.2587999999999999</v>
      </c>
      <c r="H220" s="36"/>
      <c r="I220" s="36"/>
      <c r="J220" s="32">
        <f t="shared" si="32"/>
        <v>0</v>
      </c>
      <c r="K220" s="32">
        <f t="shared" si="33"/>
        <v>0</v>
      </c>
      <c r="L220" s="32">
        <f t="shared" si="34"/>
        <v>0</v>
      </c>
      <c r="M220" s="32">
        <f t="shared" si="35"/>
        <v>0</v>
      </c>
    </row>
    <row r="221" spans="1:13" s="87" customFormat="1" ht="44.25" customHeight="1" outlineLevel="1" x14ac:dyDescent="0.25">
      <c r="A221" s="43" t="s">
        <v>266</v>
      </c>
      <c r="B221" s="181" t="s">
        <v>898</v>
      </c>
      <c r="C221" s="182" t="s">
        <v>898</v>
      </c>
      <c r="D221" s="182"/>
      <c r="E221" s="183" t="s">
        <v>898</v>
      </c>
      <c r="F221" s="89" t="s">
        <v>100</v>
      </c>
      <c r="G221" s="68">
        <v>306</v>
      </c>
      <c r="H221" s="36"/>
      <c r="I221" s="36"/>
      <c r="J221" s="32">
        <f t="shared" si="32"/>
        <v>0</v>
      </c>
      <c r="K221" s="32">
        <f t="shared" si="33"/>
        <v>0</v>
      </c>
      <c r="L221" s="32">
        <f t="shared" si="34"/>
        <v>0</v>
      </c>
      <c r="M221" s="32">
        <f t="shared" si="35"/>
        <v>0</v>
      </c>
    </row>
    <row r="222" spans="1:13" s="87" customFormat="1" ht="28.5" customHeight="1" outlineLevel="1" x14ac:dyDescent="0.25">
      <c r="A222" s="43" t="s">
        <v>269</v>
      </c>
      <c r="B222" s="181" t="s">
        <v>899</v>
      </c>
      <c r="C222" s="182" t="s">
        <v>899</v>
      </c>
      <c r="D222" s="182"/>
      <c r="E222" s="183" t="s">
        <v>899</v>
      </c>
      <c r="F222" s="89" t="s">
        <v>100</v>
      </c>
      <c r="G222" s="68">
        <v>153</v>
      </c>
      <c r="H222" s="36"/>
      <c r="I222" s="36"/>
      <c r="J222" s="32">
        <f t="shared" si="32"/>
        <v>0</v>
      </c>
      <c r="K222" s="32">
        <f t="shared" si="33"/>
        <v>0</v>
      </c>
      <c r="L222" s="32">
        <f t="shared" si="34"/>
        <v>0</v>
      </c>
      <c r="M222" s="32">
        <f t="shared" si="35"/>
        <v>0</v>
      </c>
    </row>
    <row r="223" spans="1:13" s="87" customFormat="1" ht="14.4" customHeight="1" outlineLevel="1" x14ac:dyDescent="0.25">
      <c r="A223" s="43" t="s">
        <v>272</v>
      </c>
      <c r="B223" s="181" t="s">
        <v>900</v>
      </c>
      <c r="C223" s="182" t="s">
        <v>900</v>
      </c>
      <c r="D223" s="182"/>
      <c r="E223" s="183" t="s">
        <v>900</v>
      </c>
      <c r="F223" s="89" t="s">
        <v>100</v>
      </c>
      <c r="G223" s="68">
        <v>51</v>
      </c>
      <c r="H223" s="36"/>
      <c r="I223" s="36"/>
      <c r="J223" s="32">
        <f t="shared" si="32"/>
        <v>0</v>
      </c>
      <c r="K223" s="32">
        <f t="shared" si="33"/>
        <v>0</v>
      </c>
      <c r="L223" s="32">
        <f t="shared" si="34"/>
        <v>0</v>
      </c>
      <c r="M223" s="32">
        <f t="shared" si="35"/>
        <v>0</v>
      </c>
    </row>
    <row r="224" spans="1:13" s="87" customFormat="1" ht="44.25" customHeight="1" outlineLevel="1" x14ac:dyDescent="0.25">
      <c r="A224" s="43" t="s">
        <v>274</v>
      </c>
      <c r="B224" s="181" t="s">
        <v>901</v>
      </c>
      <c r="C224" s="182" t="s">
        <v>901</v>
      </c>
      <c r="D224" s="182"/>
      <c r="E224" s="183" t="s">
        <v>901</v>
      </c>
      <c r="F224" s="89" t="s">
        <v>100</v>
      </c>
      <c r="G224" s="90">
        <v>6</v>
      </c>
      <c r="H224" s="36"/>
      <c r="I224" s="36"/>
      <c r="J224" s="32">
        <f t="shared" si="32"/>
        <v>0</v>
      </c>
      <c r="K224" s="32">
        <f t="shared" si="33"/>
        <v>0</v>
      </c>
      <c r="L224" s="32">
        <f t="shared" si="34"/>
        <v>0</v>
      </c>
      <c r="M224" s="32">
        <f t="shared" si="35"/>
        <v>0</v>
      </c>
    </row>
    <row r="225" spans="1:13" s="87" customFormat="1" ht="14.4" customHeight="1" outlineLevel="1" x14ac:dyDescent="0.25">
      <c r="A225" s="43" t="s">
        <v>275</v>
      </c>
      <c r="B225" s="181" t="s">
        <v>902</v>
      </c>
      <c r="C225" s="182" t="s">
        <v>902</v>
      </c>
      <c r="D225" s="182"/>
      <c r="E225" s="183" t="s">
        <v>902</v>
      </c>
      <c r="F225" s="89" t="s">
        <v>44</v>
      </c>
      <c r="G225" s="90">
        <v>4</v>
      </c>
      <c r="H225" s="36"/>
      <c r="I225" s="36"/>
      <c r="J225" s="32">
        <f t="shared" si="32"/>
        <v>0</v>
      </c>
      <c r="K225" s="32">
        <f t="shared" si="33"/>
        <v>0</v>
      </c>
      <c r="L225" s="32">
        <f t="shared" si="34"/>
        <v>0</v>
      </c>
      <c r="M225" s="32">
        <f t="shared" si="35"/>
        <v>0</v>
      </c>
    </row>
    <row r="226" spans="1:13" s="87" customFormat="1" ht="14.4" customHeight="1" x14ac:dyDescent="0.25">
      <c r="A226" s="169" t="s">
        <v>903</v>
      </c>
      <c r="B226" s="170"/>
      <c r="C226" s="170"/>
      <c r="D226" s="170"/>
      <c r="E226" s="170"/>
      <c r="F226" s="170"/>
      <c r="G226" s="180"/>
      <c r="H226" s="31"/>
      <c r="I226" s="31"/>
      <c r="J226" s="32"/>
      <c r="K226" s="32"/>
      <c r="L226" s="32"/>
      <c r="M226" s="32"/>
    </row>
    <row r="227" spans="1:13" s="87" customFormat="1" ht="14.4" customHeight="1" outlineLevel="1" x14ac:dyDescent="0.25">
      <c r="A227" s="43" t="s">
        <v>276</v>
      </c>
      <c r="B227" s="181" t="s">
        <v>746</v>
      </c>
      <c r="C227" s="182" t="s">
        <v>746</v>
      </c>
      <c r="D227" s="182"/>
      <c r="E227" s="183" t="s">
        <v>746</v>
      </c>
      <c r="F227" s="89" t="s">
        <v>268</v>
      </c>
      <c r="G227" s="68">
        <v>8.5</v>
      </c>
      <c r="H227" s="36"/>
      <c r="I227" s="36"/>
      <c r="J227" s="32">
        <f t="shared" si="32"/>
        <v>0</v>
      </c>
      <c r="K227" s="32">
        <f t="shared" si="33"/>
        <v>0</v>
      </c>
      <c r="L227" s="32">
        <f t="shared" si="34"/>
        <v>0</v>
      </c>
      <c r="M227" s="32">
        <f t="shared" si="35"/>
        <v>0</v>
      </c>
    </row>
    <row r="228" spans="1:13" s="91" customFormat="1" ht="14.4" customHeight="1" outlineLevel="1" x14ac:dyDescent="0.25">
      <c r="A228" s="43" t="s">
        <v>278</v>
      </c>
      <c r="B228" s="181" t="s">
        <v>904</v>
      </c>
      <c r="C228" s="182" t="s">
        <v>904</v>
      </c>
      <c r="D228" s="182"/>
      <c r="E228" s="183" t="s">
        <v>904</v>
      </c>
      <c r="F228" s="89" t="s">
        <v>100</v>
      </c>
      <c r="G228" s="68">
        <v>20.399999999999999</v>
      </c>
      <c r="H228" s="36"/>
      <c r="I228" s="36"/>
      <c r="J228" s="32">
        <f t="shared" si="32"/>
        <v>0</v>
      </c>
      <c r="K228" s="32">
        <f t="shared" si="33"/>
        <v>0</v>
      </c>
      <c r="L228" s="32">
        <f t="shared" si="34"/>
        <v>0</v>
      </c>
      <c r="M228" s="32">
        <f t="shared" si="35"/>
        <v>0</v>
      </c>
    </row>
    <row r="229" spans="1:13" s="87" customFormat="1" ht="14.4" customHeight="1" outlineLevel="1" x14ac:dyDescent="0.25">
      <c r="A229" s="43" t="s">
        <v>279</v>
      </c>
      <c r="B229" s="181" t="s">
        <v>905</v>
      </c>
      <c r="C229" s="182" t="s">
        <v>905</v>
      </c>
      <c r="D229" s="182"/>
      <c r="E229" s="183" t="s">
        <v>905</v>
      </c>
      <c r="F229" s="89" t="s">
        <v>100</v>
      </c>
      <c r="G229" s="68">
        <v>30.6</v>
      </c>
      <c r="H229" s="36"/>
      <c r="I229" s="36"/>
      <c r="J229" s="32">
        <f t="shared" si="32"/>
        <v>0</v>
      </c>
      <c r="K229" s="32">
        <f t="shared" si="33"/>
        <v>0</v>
      </c>
      <c r="L229" s="32">
        <f t="shared" si="34"/>
        <v>0</v>
      </c>
      <c r="M229" s="32">
        <f t="shared" si="35"/>
        <v>0</v>
      </c>
    </row>
    <row r="230" spans="1:13" s="87" customFormat="1" ht="14.4" customHeight="1" outlineLevel="1" x14ac:dyDescent="0.25">
      <c r="A230" s="43" t="s">
        <v>280</v>
      </c>
      <c r="B230" s="181" t="s">
        <v>906</v>
      </c>
      <c r="C230" s="182" t="s">
        <v>906</v>
      </c>
      <c r="D230" s="182"/>
      <c r="E230" s="183" t="s">
        <v>906</v>
      </c>
      <c r="F230" s="89" t="s">
        <v>100</v>
      </c>
      <c r="G230" s="68">
        <v>816</v>
      </c>
      <c r="H230" s="36"/>
      <c r="I230" s="36"/>
      <c r="J230" s="32">
        <f t="shared" si="32"/>
        <v>0</v>
      </c>
      <c r="K230" s="32">
        <f t="shared" si="33"/>
        <v>0</v>
      </c>
      <c r="L230" s="32">
        <f t="shared" si="34"/>
        <v>0</v>
      </c>
      <c r="M230" s="32">
        <f t="shared" si="35"/>
        <v>0</v>
      </c>
    </row>
    <row r="231" spans="1:13" s="87" customFormat="1" ht="44.25" customHeight="1" outlineLevel="1" x14ac:dyDescent="0.25">
      <c r="A231" s="43" t="s">
        <v>281</v>
      </c>
      <c r="B231" s="181" t="s">
        <v>907</v>
      </c>
      <c r="C231" s="182" t="s">
        <v>907</v>
      </c>
      <c r="D231" s="182"/>
      <c r="E231" s="183" t="s">
        <v>907</v>
      </c>
      <c r="F231" s="89" t="s">
        <v>44</v>
      </c>
      <c r="G231" s="90">
        <v>2</v>
      </c>
      <c r="H231" s="36"/>
      <c r="I231" s="36"/>
      <c r="J231" s="32">
        <f t="shared" si="32"/>
        <v>0</v>
      </c>
      <c r="K231" s="32">
        <f t="shared" si="33"/>
        <v>0</v>
      </c>
      <c r="L231" s="32">
        <f t="shared" si="34"/>
        <v>0</v>
      </c>
      <c r="M231" s="32">
        <f t="shared" si="35"/>
        <v>0</v>
      </c>
    </row>
    <row r="232" spans="1:13" s="87" customFormat="1" ht="20.25" customHeight="1" outlineLevel="1" x14ac:dyDescent="0.25">
      <c r="A232" s="43" t="s">
        <v>282</v>
      </c>
      <c r="B232" s="181" t="s">
        <v>908</v>
      </c>
      <c r="C232" s="182" t="s">
        <v>908</v>
      </c>
      <c r="D232" s="182"/>
      <c r="E232" s="183" t="s">
        <v>908</v>
      </c>
      <c r="F232" s="89" t="s">
        <v>44</v>
      </c>
      <c r="G232" s="90">
        <v>2</v>
      </c>
      <c r="H232" s="44"/>
      <c r="I232" s="44"/>
      <c r="J232" s="32">
        <f t="shared" si="32"/>
        <v>0</v>
      </c>
      <c r="K232" s="32">
        <f t="shared" si="33"/>
        <v>0</v>
      </c>
      <c r="L232" s="32">
        <f t="shared" si="34"/>
        <v>0</v>
      </c>
      <c r="M232" s="32">
        <f t="shared" si="35"/>
        <v>0</v>
      </c>
    </row>
    <row r="233" spans="1:13" s="87" customFormat="1" ht="14.4" customHeight="1" outlineLevel="1" x14ac:dyDescent="0.25">
      <c r="A233" s="43" t="s">
        <v>283</v>
      </c>
      <c r="B233" s="181" t="s">
        <v>907</v>
      </c>
      <c r="C233" s="182" t="s">
        <v>907</v>
      </c>
      <c r="D233" s="182"/>
      <c r="E233" s="183" t="s">
        <v>907</v>
      </c>
      <c r="F233" s="89" t="s">
        <v>44</v>
      </c>
      <c r="G233" s="90">
        <v>3</v>
      </c>
      <c r="H233" s="36"/>
      <c r="I233" s="36"/>
      <c r="J233" s="32">
        <f t="shared" si="32"/>
        <v>0</v>
      </c>
      <c r="K233" s="32">
        <f t="shared" si="33"/>
        <v>0</v>
      </c>
      <c r="L233" s="32">
        <f t="shared" si="34"/>
        <v>0</v>
      </c>
      <c r="M233" s="32">
        <f t="shared" si="35"/>
        <v>0</v>
      </c>
    </row>
    <row r="234" spans="1:13" s="87" customFormat="1" ht="14.4" customHeight="1" outlineLevel="1" x14ac:dyDescent="0.25">
      <c r="A234" s="43" t="s">
        <v>284</v>
      </c>
      <c r="B234" s="181" t="s">
        <v>909</v>
      </c>
      <c r="C234" s="182" t="s">
        <v>909</v>
      </c>
      <c r="D234" s="182"/>
      <c r="E234" s="183" t="s">
        <v>909</v>
      </c>
      <c r="F234" s="89" t="s">
        <v>44</v>
      </c>
      <c r="G234" s="90">
        <v>3</v>
      </c>
      <c r="H234" s="36"/>
      <c r="I234" s="36"/>
      <c r="J234" s="32">
        <f t="shared" ref="J234:J282" si="36">H234+I234</f>
        <v>0</v>
      </c>
      <c r="K234" s="32">
        <f t="shared" ref="K234:K282" si="37">G234*H234</f>
        <v>0</v>
      </c>
      <c r="L234" s="32">
        <f t="shared" ref="L234:L282" si="38">G234*I234</f>
        <v>0</v>
      </c>
      <c r="M234" s="32">
        <f t="shared" ref="M234:M282" si="39">K234+L234</f>
        <v>0</v>
      </c>
    </row>
    <row r="235" spans="1:13" s="87" customFormat="1" ht="44.25" customHeight="1" outlineLevel="1" x14ac:dyDescent="0.25">
      <c r="A235" s="43" t="s">
        <v>285</v>
      </c>
      <c r="B235" s="181" t="s">
        <v>910</v>
      </c>
      <c r="C235" s="182" t="s">
        <v>910</v>
      </c>
      <c r="D235" s="182"/>
      <c r="E235" s="183" t="s">
        <v>910</v>
      </c>
      <c r="F235" s="89" t="s">
        <v>44</v>
      </c>
      <c r="G235" s="90">
        <v>16</v>
      </c>
      <c r="H235" s="36"/>
      <c r="I235" s="36"/>
      <c r="J235" s="32">
        <f t="shared" si="36"/>
        <v>0</v>
      </c>
      <c r="K235" s="32">
        <f t="shared" si="37"/>
        <v>0</v>
      </c>
      <c r="L235" s="32">
        <f t="shared" si="38"/>
        <v>0</v>
      </c>
      <c r="M235" s="32">
        <f t="shared" si="39"/>
        <v>0</v>
      </c>
    </row>
    <row r="236" spans="1:13" s="87" customFormat="1" ht="44.25" customHeight="1" outlineLevel="1" x14ac:dyDescent="0.25">
      <c r="A236" s="43" t="s">
        <v>286</v>
      </c>
      <c r="B236" s="181" t="s">
        <v>911</v>
      </c>
      <c r="C236" s="182" t="s">
        <v>911</v>
      </c>
      <c r="D236" s="182"/>
      <c r="E236" s="183" t="s">
        <v>911</v>
      </c>
      <c r="F236" s="89" t="s">
        <v>44</v>
      </c>
      <c r="G236" s="90">
        <v>15</v>
      </c>
      <c r="H236" s="36"/>
      <c r="I236" s="36"/>
      <c r="J236" s="32">
        <f t="shared" si="36"/>
        <v>0</v>
      </c>
      <c r="K236" s="32">
        <f t="shared" si="37"/>
        <v>0</v>
      </c>
      <c r="L236" s="32">
        <f t="shared" si="38"/>
        <v>0</v>
      </c>
      <c r="M236" s="32">
        <f t="shared" si="39"/>
        <v>0</v>
      </c>
    </row>
    <row r="237" spans="1:13" s="87" customFormat="1" ht="44.25" customHeight="1" outlineLevel="1" x14ac:dyDescent="0.25">
      <c r="A237" s="43" t="s">
        <v>287</v>
      </c>
      <c r="B237" s="181" t="s">
        <v>912</v>
      </c>
      <c r="C237" s="182" t="s">
        <v>912</v>
      </c>
      <c r="D237" s="182"/>
      <c r="E237" s="183" t="s">
        <v>912</v>
      </c>
      <c r="F237" s="89" t="s">
        <v>44</v>
      </c>
      <c r="G237" s="90">
        <v>1</v>
      </c>
      <c r="H237" s="36"/>
      <c r="I237" s="36"/>
      <c r="J237" s="32">
        <f t="shared" si="36"/>
        <v>0</v>
      </c>
      <c r="K237" s="32">
        <f t="shared" si="37"/>
        <v>0</v>
      </c>
      <c r="L237" s="32">
        <f t="shared" si="38"/>
        <v>0</v>
      </c>
      <c r="M237" s="32">
        <f t="shared" si="39"/>
        <v>0</v>
      </c>
    </row>
    <row r="238" spans="1:13" s="87" customFormat="1" ht="44.25" customHeight="1" outlineLevel="1" x14ac:dyDescent="0.25">
      <c r="A238" s="43" t="s">
        <v>289</v>
      </c>
      <c r="B238" s="181" t="s">
        <v>913</v>
      </c>
      <c r="C238" s="182" t="s">
        <v>913</v>
      </c>
      <c r="D238" s="182"/>
      <c r="E238" s="183" t="s">
        <v>913</v>
      </c>
      <c r="F238" s="89" t="s">
        <v>44</v>
      </c>
      <c r="G238" s="90">
        <v>2</v>
      </c>
      <c r="H238" s="36"/>
      <c r="I238" s="36"/>
      <c r="J238" s="32">
        <f t="shared" si="36"/>
        <v>0</v>
      </c>
      <c r="K238" s="32">
        <f t="shared" si="37"/>
        <v>0</v>
      </c>
      <c r="L238" s="32">
        <f t="shared" si="38"/>
        <v>0</v>
      </c>
      <c r="M238" s="32">
        <f t="shared" si="39"/>
        <v>0</v>
      </c>
    </row>
    <row r="239" spans="1:13" s="87" customFormat="1" ht="44.25" customHeight="1" outlineLevel="1" x14ac:dyDescent="0.25">
      <c r="A239" s="43" t="s">
        <v>290</v>
      </c>
      <c r="B239" s="181" t="s">
        <v>914</v>
      </c>
      <c r="C239" s="182" t="s">
        <v>914</v>
      </c>
      <c r="D239" s="182"/>
      <c r="E239" s="183" t="s">
        <v>914</v>
      </c>
      <c r="F239" s="89" t="s">
        <v>44</v>
      </c>
      <c r="G239" s="90">
        <v>2</v>
      </c>
      <c r="H239" s="36"/>
      <c r="I239" s="36"/>
      <c r="J239" s="32">
        <f t="shared" si="36"/>
        <v>0</v>
      </c>
      <c r="K239" s="32">
        <f t="shared" si="37"/>
        <v>0</v>
      </c>
      <c r="L239" s="32">
        <f t="shared" si="38"/>
        <v>0</v>
      </c>
      <c r="M239" s="32">
        <f t="shared" si="39"/>
        <v>0</v>
      </c>
    </row>
    <row r="240" spans="1:13" s="87" customFormat="1" ht="44.25" customHeight="1" outlineLevel="1" x14ac:dyDescent="0.25">
      <c r="A240" s="43" t="s">
        <v>291</v>
      </c>
      <c r="B240" s="181" t="s">
        <v>915</v>
      </c>
      <c r="C240" s="182" t="s">
        <v>915</v>
      </c>
      <c r="D240" s="182"/>
      <c r="E240" s="183" t="s">
        <v>915</v>
      </c>
      <c r="F240" s="89" t="s">
        <v>59</v>
      </c>
      <c r="G240" s="68">
        <v>0.01</v>
      </c>
      <c r="H240" s="36"/>
      <c r="I240" s="36"/>
      <c r="J240" s="32">
        <f t="shared" si="36"/>
        <v>0</v>
      </c>
      <c r="K240" s="32">
        <f t="shared" si="37"/>
        <v>0</v>
      </c>
      <c r="L240" s="32">
        <f t="shared" si="38"/>
        <v>0</v>
      </c>
      <c r="M240" s="32">
        <f t="shared" si="39"/>
        <v>0</v>
      </c>
    </row>
    <row r="241" spans="1:13" s="87" customFormat="1" ht="23.25" customHeight="1" outlineLevel="1" x14ac:dyDescent="0.25">
      <c r="A241" s="43" t="s">
        <v>292</v>
      </c>
      <c r="B241" s="181" t="s">
        <v>916</v>
      </c>
      <c r="C241" s="182" t="s">
        <v>916</v>
      </c>
      <c r="D241" s="182"/>
      <c r="E241" s="183" t="s">
        <v>916</v>
      </c>
      <c r="F241" s="89" t="s">
        <v>44</v>
      </c>
      <c r="G241" s="90">
        <v>1</v>
      </c>
      <c r="H241" s="36"/>
      <c r="I241" s="36"/>
      <c r="J241" s="32">
        <f t="shared" si="36"/>
        <v>0</v>
      </c>
      <c r="K241" s="32">
        <f t="shared" si="37"/>
        <v>0</v>
      </c>
      <c r="L241" s="32">
        <f t="shared" si="38"/>
        <v>0</v>
      </c>
      <c r="M241" s="32">
        <f t="shared" si="39"/>
        <v>0</v>
      </c>
    </row>
    <row r="242" spans="1:13" s="87" customFormat="1" ht="19.5" customHeight="1" outlineLevel="1" x14ac:dyDescent="0.25">
      <c r="A242" s="43" t="s">
        <v>293</v>
      </c>
      <c r="B242" s="181" t="s">
        <v>894</v>
      </c>
      <c r="C242" s="182" t="s">
        <v>894</v>
      </c>
      <c r="D242" s="182"/>
      <c r="E242" s="183" t="s">
        <v>894</v>
      </c>
      <c r="F242" s="89" t="s">
        <v>59</v>
      </c>
      <c r="G242" s="68">
        <v>0.01</v>
      </c>
      <c r="H242" s="36"/>
      <c r="I242" s="36"/>
      <c r="J242" s="32">
        <f t="shared" si="36"/>
        <v>0</v>
      </c>
      <c r="K242" s="32">
        <f t="shared" si="37"/>
        <v>0</v>
      </c>
      <c r="L242" s="32">
        <f t="shared" si="38"/>
        <v>0</v>
      </c>
      <c r="M242" s="32">
        <f t="shared" si="39"/>
        <v>0</v>
      </c>
    </row>
    <row r="243" spans="1:13" s="87" customFormat="1" ht="44.25" customHeight="1" outlineLevel="1" x14ac:dyDescent="0.25">
      <c r="A243" s="43" t="s">
        <v>294</v>
      </c>
      <c r="B243" s="181" t="s">
        <v>917</v>
      </c>
      <c r="C243" s="182" t="s">
        <v>917</v>
      </c>
      <c r="D243" s="182"/>
      <c r="E243" s="183" t="s">
        <v>917</v>
      </c>
      <c r="F243" s="89" t="s">
        <v>44</v>
      </c>
      <c r="G243" s="90">
        <v>1</v>
      </c>
      <c r="H243" s="36"/>
      <c r="I243" s="36"/>
      <c r="J243" s="32">
        <f t="shared" si="36"/>
        <v>0</v>
      </c>
      <c r="K243" s="32">
        <f t="shared" si="37"/>
        <v>0</v>
      </c>
      <c r="L243" s="32">
        <f t="shared" si="38"/>
        <v>0</v>
      </c>
      <c r="M243" s="32">
        <f t="shared" si="39"/>
        <v>0</v>
      </c>
    </row>
    <row r="244" spans="1:13" s="87" customFormat="1" ht="44.25" customHeight="1" outlineLevel="1" x14ac:dyDescent="0.25">
      <c r="A244" s="43" t="s">
        <v>296</v>
      </c>
      <c r="B244" s="181" t="s">
        <v>918</v>
      </c>
      <c r="C244" s="182" t="s">
        <v>918</v>
      </c>
      <c r="D244" s="182"/>
      <c r="E244" s="183" t="s">
        <v>918</v>
      </c>
      <c r="F244" s="89" t="s">
        <v>44</v>
      </c>
      <c r="G244" s="90">
        <v>2</v>
      </c>
      <c r="H244" s="36"/>
      <c r="I244" s="36"/>
      <c r="J244" s="32">
        <f t="shared" si="36"/>
        <v>0</v>
      </c>
      <c r="K244" s="32">
        <f t="shared" si="37"/>
        <v>0</v>
      </c>
      <c r="L244" s="32">
        <f t="shared" si="38"/>
        <v>0</v>
      </c>
      <c r="M244" s="32">
        <f t="shared" si="39"/>
        <v>0</v>
      </c>
    </row>
    <row r="245" spans="1:13" s="87" customFormat="1" ht="44.25" customHeight="1" outlineLevel="1" x14ac:dyDescent="0.25">
      <c r="A245" s="43" t="s">
        <v>297</v>
      </c>
      <c r="B245" s="181" t="s">
        <v>919</v>
      </c>
      <c r="C245" s="182" t="s">
        <v>919</v>
      </c>
      <c r="D245" s="182"/>
      <c r="E245" s="183" t="s">
        <v>919</v>
      </c>
      <c r="F245" s="89" t="s">
        <v>44</v>
      </c>
      <c r="G245" s="90">
        <v>1</v>
      </c>
      <c r="H245" s="36"/>
      <c r="I245" s="36"/>
      <c r="J245" s="32">
        <f t="shared" si="36"/>
        <v>0</v>
      </c>
      <c r="K245" s="32">
        <f t="shared" si="37"/>
        <v>0</v>
      </c>
      <c r="L245" s="32">
        <f t="shared" si="38"/>
        <v>0</v>
      </c>
      <c r="M245" s="32">
        <f t="shared" si="39"/>
        <v>0</v>
      </c>
    </row>
    <row r="246" spans="1:13" s="87" customFormat="1" ht="44.25" customHeight="1" outlineLevel="1" x14ac:dyDescent="0.25">
      <c r="A246" s="43" t="s">
        <v>298</v>
      </c>
      <c r="B246" s="181" t="s">
        <v>920</v>
      </c>
      <c r="C246" s="182" t="s">
        <v>920</v>
      </c>
      <c r="D246" s="182"/>
      <c r="E246" s="183" t="s">
        <v>920</v>
      </c>
      <c r="F246" s="89" t="s">
        <v>44</v>
      </c>
      <c r="G246" s="90">
        <v>1</v>
      </c>
      <c r="H246" s="36"/>
      <c r="I246" s="36"/>
      <c r="J246" s="32">
        <f t="shared" si="36"/>
        <v>0</v>
      </c>
      <c r="K246" s="32">
        <f t="shared" si="37"/>
        <v>0</v>
      </c>
      <c r="L246" s="32">
        <f t="shared" si="38"/>
        <v>0</v>
      </c>
      <c r="M246" s="32">
        <f t="shared" si="39"/>
        <v>0</v>
      </c>
    </row>
    <row r="247" spans="1:13" s="87" customFormat="1" ht="44.25" customHeight="1" outlineLevel="1" x14ac:dyDescent="0.25">
      <c r="A247" s="43" t="s">
        <v>299</v>
      </c>
      <c r="B247" s="181" t="s">
        <v>877</v>
      </c>
      <c r="C247" s="182" t="s">
        <v>877</v>
      </c>
      <c r="D247" s="182"/>
      <c r="E247" s="183" t="s">
        <v>877</v>
      </c>
      <c r="F247" s="89" t="s">
        <v>44</v>
      </c>
      <c r="G247" s="90">
        <v>1</v>
      </c>
      <c r="H247" s="36"/>
      <c r="I247" s="36"/>
      <c r="J247" s="32">
        <f t="shared" si="36"/>
        <v>0</v>
      </c>
      <c r="K247" s="32">
        <f t="shared" si="37"/>
        <v>0</v>
      </c>
      <c r="L247" s="32">
        <f t="shared" si="38"/>
        <v>0</v>
      </c>
      <c r="M247" s="32">
        <f t="shared" si="39"/>
        <v>0</v>
      </c>
    </row>
    <row r="248" spans="1:13" s="87" customFormat="1" ht="44.25" customHeight="1" outlineLevel="1" x14ac:dyDescent="0.25">
      <c r="A248" s="43" t="s">
        <v>300</v>
      </c>
      <c r="B248" s="181" t="s">
        <v>921</v>
      </c>
      <c r="C248" s="182" t="s">
        <v>921</v>
      </c>
      <c r="D248" s="182"/>
      <c r="E248" s="183" t="s">
        <v>921</v>
      </c>
      <c r="F248" s="89" t="s">
        <v>44</v>
      </c>
      <c r="G248" s="90">
        <v>1</v>
      </c>
      <c r="H248" s="36"/>
      <c r="I248" s="36"/>
      <c r="J248" s="32">
        <f t="shared" si="36"/>
        <v>0</v>
      </c>
      <c r="K248" s="32">
        <f t="shared" si="37"/>
        <v>0</v>
      </c>
      <c r="L248" s="32">
        <f t="shared" si="38"/>
        <v>0</v>
      </c>
      <c r="M248" s="32">
        <f t="shared" si="39"/>
        <v>0</v>
      </c>
    </row>
    <row r="249" spans="1:13" s="87" customFormat="1" ht="14.4" customHeight="1" x14ac:dyDescent="0.25">
      <c r="A249" s="169" t="s">
        <v>936</v>
      </c>
      <c r="B249" s="170"/>
      <c r="C249" s="170"/>
      <c r="D249" s="170"/>
      <c r="E249" s="170"/>
      <c r="F249" s="170"/>
      <c r="G249" s="180"/>
      <c r="H249" s="31"/>
      <c r="I249" s="31"/>
      <c r="J249" s="32"/>
      <c r="K249" s="32"/>
      <c r="L249" s="32"/>
      <c r="M249" s="32"/>
    </row>
    <row r="250" spans="1:13" s="87" customFormat="1" ht="44.25" customHeight="1" outlineLevel="1" x14ac:dyDescent="0.25">
      <c r="A250" s="34" t="s">
        <v>301</v>
      </c>
      <c r="B250" s="181" t="s">
        <v>739</v>
      </c>
      <c r="C250" s="182" t="s">
        <v>739</v>
      </c>
      <c r="D250" s="182"/>
      <c r="E250" s="183" t="s">
        <v>739</v>
      </c>
      <c r="F250" s="89" t="s">
        <v>268</v>
      </c>
      <c r="G250" s="68">
        <v>10</v>
      </c>
      <c r="H250" s="36"/>
      <c r="I250" s="36"/>
      <c r="J250" s="32">
        <f t="shared" si="36"/>
        <v>0</v>
      </c>
      <c r="K250" s="32">
        <f t="shared" si="37"/>
        <v>0</v>
      </c>
      <c r="L250" s="32">
        <f t="shared" si="38"/>
        <v>0</v>
      </c>
      <c r="M250" s="32">
        <f t="shared" si="39"/>
        <v>0</v>
      </c>
    </row>
    <row r="251" spans="1:13" s="87" customFormat="1" ht="44.25" customHeight="1" outlineLevel="1" x14ac:dyDescent="0.25">
      <c r="A251" s="34" t="s">
        <v>546</v>
      </c>
      <c r="B251" s="181" t="s">
        <v>743</v>
      </c>
      <c r="C251" s="182" t="s">
        <v>743</v>
      </c>
      <c r="D251" s="182"/>
      <c r="E251" s="183" t="s">
        <v>743</v>
      </c>
      <c r="F251" s="89" t="s">
        <v>742</v>
      </c>
      <c r="G251" s="68">
        <v>102</v>
      </c>
      <c r="H251" s="36"/>
      <c r="I251" s="36"/>
      <c r="J251" s="32">
        <f t="shared" si="36"/>
        <v>0</v>
      </c>
      <c r="K251" s="32">
        <f t="shared" si="37"/>
        <v>0</v>
      </c>
      <c r="L251" s="32">
        <f t="shared" si="38"/>
        <v>0</v>
      </c>
      <c r="M251" s="32">
        <f t="shared" si="39"/>
        <v>0</v>
      </c>
    </row>
    <row r="252" spans="1:13" s="87" customFormat="1" ht="44.25" customHeight="1" outlineLevel="1" x14ac:dyDescent="0.25">
      <c r="A252" s="34" t="s">
        <v>302</v>
      </c>
      <c r="B252" s="181" t="s">
        <v>922</v>
      </c>
      <c r="C252" s="182" t="s">
        <v>922</v>
      </c>
      <c r="D252" s="182"/>
      <c r="E252" s="183" t="s">
        <v>922</v>
      </c>
      <c r="F252" s="89" t="s">
        <v>59</v>
      </c>
      <c r="G252" s="68">
        <v>20</v>
      </c>
      <c r="H252" s="36"/>
      <c r="I252" s="36"/>
      <c r="J252" s="32">
        <f t="shared" si="36"/>
        <v>0</v>
      </c>
      <c r="K252" s="32">
        <f t="shared" si="37"/>
        <v>0</v>
      </c>
      <c r="L252" s="32">
        <f t="shared" si="38"/>
        <v>0</v>
      </c>
      <c r="M252" s="32">
        <f t="shared" si="39"/>
        <v>0</v>
      </c>
    </row>
    <row r="253" spans="1:13" s="87" customFormat="1" ht="44.25" customHeight="1" outlineLevel="1" x14ac:dyDescent="0.25">
      <c r="A253" s="34" t="s">
        <v>304</v>
      </c>
      <c r="B253" s="181" t="s">
        <v>923</v>
      </c>
      <c r="C253" s="182" t="s">
        <v>923</v>
      </c>
      <c r="D253" s="182"/>
      <c r="E253" s="183" t="s">
        <v>923</v>
      </c>
      <c r="F253" s="89" t="s">
        <v>268</v>
      </c>
      <c r="G253" s="68">
        <v>10</v>
      </c>
      <c r="H253" s="36"/>
      <c r="I253" s="36"/>
      <c r="J253" s="32">
        <f t="shared" si="36"/>
        <v>0</v>
      </c>
      <c r="K253" s="32">
        <f t="shared" si="37"/>
        <v>0</v>
      </c>
      <c r="L253" s="32">
        <f t="shared" si="38"/>
        <v>0</v>
      </c>
      <c r="M253" s="32">
        <f t="shared" si="39"/>
        <v>0</v>
      </c>
    </row>
    <row r="254" spans="1:13" s="87" customFormat="1" ht="44.25" customHeight="1" outlineLevel="1" x14ac:dyDescent="0.25">
      <c r="A254" s="34" t="s">
        <v>305</v>
      </c>
      <c r="B254" s="181" t="s">
        <v>747</v>
      </c>
      <c r="C254" s="182" t="s">
        <v>747</v>
      </c>
      <c r="D254" s="182"/>
      <c r="E254" s="183" t="s">
        <v>747</v>
      </c>
      <c r="F254" s="89" t="s">
        <v>268</v>
      </c>
      <c r="G254" s="68">
        <v>5.5</v>
      </c>
      <c r="H254" s="36"/>
      <c r="I254" s="36"/>
      <c r="J254" s="32">
        <f t="shared" si="36"/>
        <v>0</v>
      </c>
      <c r="K254" s="32">
        <f t="shared" si="37"/>
        <v>0</v>
      </c>
      <c r="L254" s="32">
        <f t="shared" si="38"/>
        <v>0</v>
      </c>
      <c r="M254" s="32">
        <f t="shared" si="39"/>
        <v>0</v>
      </c>
    </row>
    <row r="255" spans="1:13" s="87" customFormat="1" ht="44.25" customHeight="1" outlineLevel="1" x14ac:dyDescent="0.25">
      <c r="A255" s="34" t="s">
        <v>307</v>
      </c>
      <c r="B255" s="181" t="s">
        <v>924</v>
      </c>
      <c r="C255" s="182" t="s">
        <v>924</v>
      </c>
      <c r="D255" s="182"/>
      <c r="E255" s="183" t="s">
        <v>924</v>
      </c>
      <c r="F255" s="89" t="s">
        <v>749</v>
      </c>
      <c r="G255" s="68">
        <v>1.224</v>
      </c>
      <c r="H255" s="36"/>
      <c r="I255" s="36"/>
      <c r="J255" s="32">
        <f t="shared" si="36"/>
        <v>0</v>
      </c>
      <c r="K255" s="32">
        <f t="shared" si="37"/>
        <v>0</v>
      </c>
      <c r="L255" s="32">
        <f t="shared" si="38"/>
        <v>0</v>
      </c>
      <c r="M255" s="32">
        <f t="shared" si="39"/>
        <v>0</v>
      </c>
    </row>
    <row r="256" spans="1:13" s="87" customFormat="1" ht="44.25" customHeight="1" outlineLevel="1" x14ac:dyDescent="0.25">
      <c r="A256" s="34" t="s">
        <v>308</v>
      </c>
      <c r="B256" s="181" t="s">
        <v>925</v>
      </c>
      <c r="C256" s="182" t="s">
        <v>925</v>
      </c>
      <c r="D256" s="182"/>
      <c r="E256" s="183" t="s">
        <v>925</v>
      </c>
      <c r="F256" s="89" t="s">
        <v>749</v>
      </c>
      <c r="G256" s="68">
        <v>5.0999999999999997E-2</v>
      </c>
      <c r="H256" s="36"/>
      <c r="I256" s="36"/>
      <c r="J256" s="32">
        <f t="shared" si="36"/>
        <v>0</v>
      </c>
      <c r="K256" s="32">
        <f t="shared" si="37"/>
        <v>0</v>
      </c>
      <c r="L256" s="32">
        <f t="shared" si="38"/>
        <v>0</v>
      </c>
      <c r="M256" s="32">
        <f t="shared" si="39"/>
        <v>0</v>
      </c>
    </row>
    <row r="257" spans="1:13" s="87" customFormat="1" ht="44.25" customHeight="1" outlineLevel="1" x14ac:dyDescent="0.25">
      <c r="A257" s="34" t="s">
        <v>309</v>
      </c>
      <c r="B257" s="181" t="s">
        <v>748</v>
      </c>
      <c r="C257" s="182" t="s">
        <v>748</v>
      </c>
      <c r="D257" s="182"/>
      <c r="E257" s="183" t="s">
        <v>748</v>
      </c>
      <c r="F257" s="89" t="s">
        <v>749</v>
      </c>
      <c r="G257" s="68">
        <v>0.30599999999999999</v>
      </c>
      <c r="H257" s="36"/>
      <c r="I257" s="36"/>
      <c r="J257" s="32">
        <f t="shared" si="36"/>
        <v>0</v>
      </c>
      <c r="K257" s="32">
        <f t="shared" si="37"/>
        <v>0</v>
      </c>
      <c r="L257" s="32">
        <f t="shared" si="38"/>
        <v>0</v>
      </c>
      <c r="M257" s="32">
        <f t="shared" si="39"/>
        <v>0</v>
      </c>
    </row>
    <row r="258" spans="1:13" s="87" customFormat="1" ht="44.25" customHeight="1" outlineLevel="1" x14ac:dyDescent="0.25">
      <c r="A258" s="34" t="s">
        <v>310</v>
      </c>
      <c r="B258" s="181" t="s">
        <v>907</v>
      </c>
      <c r="C258" s="182" t="s">
        <v>907</v>
      </c>
      <c r="D258" s="182"/>
      <c r="E258" s="183" t="s">
        <v>907</v>
      </c>
      <c r="F258" s="89" t="s">
        <v>44</v>
      </c>
      <c r="G258" s="90">
        <v>1</v>
      </c>
      <c r="H258" s="36"/>
      <c r="I258" s="36"/>
      <c r="J258" s="32">
        <f t="shared" si="36"/>
        <v>0</v>
      </c>
      <c r="K258" s="32">
        <f t="shared" si="37"/>
        <v>0</v>
      </c>
      <c r="L258" s="32">
        <f t="shared" si="38"/>
        <v>0</v>
      </c>
      <c r="M258" s="32">
        <f t="shared" si="39"/>
        <v>0</v>
      </c>
    </row>
    <row r="259" spans="1:13" s="87" customFormat="1" ht="44.25" customHeight="1" outlineLevel="1" x14ac:dyDescent="0.25">
      <c r="A259" s="34" t="s">
        <v>311</v>
      </c>
      <c r="B259" s="181" t="s">
        <v>926</v>
      </c>
      <c r="C259" s="182" t="s">
        <v>926</v>
      </c>
      <c r="D259" s="182"/>
      <c r="E259" s="183" t="s">
        <v>926</v>
      </c>
      <c r="F259" s="89" t="s">
        <v>44</v>
      </c>
      <c r="G259" s="90">
        <v>1</v>
      </c>
      <c r="H259" s="36"/>
      <c r="I259" s="36"/>
      <c r="J259" s="32">
        <f t="shared" si="36"/>
        <v>0</v>
      </c>
      <c r="K259" s="32">
        <f t="shared" si="37"/>
        <v>0</v>
      </c>
      <c r="L259" s="32">
        <f t="shared" si="38"/>
        <v>0</v>
      </c>
      <c r="M259" s="32">
        <f t="shared" si="39"/>
        <v>0</v>
      </c>
    </row>
    <row r="260" spans="1:13" s="87" customFormat="1" ht="44.25" customHeight="1" outlineLevel="1" x14ac:dyDescent="0.25">
      <c r="A260" s="34" t="s">
        <v>312</v>
      </c>
      <c r="B260" s="181" t="s">
        <v>927</v>
      </c>
      <c r="C260" s="182" t="s">
        <v>927</v>
      </c>
      <c r="D260" s="182"/>
      <c r="E260" s="183" t="s">
        <v>927</v>
      </c>
      <c r="F260" s="89" t="s">
        <v>44</v>
      </c>
      <c r="G260" s="90">
        <v>33</v>
      </c>
      <c r="H260" s="36"/>
      <c r="I260" s="36"/>
      <c r="J260" s="32">
        <f t="shared" si="36"/>
        <v>0</v>
      </c>
      <c r="K260" s="32">
        <f t="shared" si="37"/>
        <v>0</v>
      </c>
      <c r="L260" s="32">
        <f t="shared" si="38"/>
        <v>0</v>
      </c>
      <c r="M260" s="32">
        <f t="shared" si="39"/>
        <v>0</v>
      </c>
    </row>
    <row r="261" spans="1:13" s="87" customFormat="1" ht="44.25" customHeight="1" outlineLevel="1" x14ac:dyDescent="0.25">
      <c r="A261" s="34" t="s">
        <v>547</v>
      </c>
      <c r="B261" s="181" t="s">
        <v>928</v>
      </c>
      <c r="C261" s="182" t="s">
        <v>928</v>
      </c>
      <c r="D261" s="182"/>
      <c r="E261" s="183" t="s">
        <v>928</v>
      </c>
      <c r="F261" s="89" t="s">
        <v>44</v>
      </c>
      <c r="G261" s="90">
        <v>33</v>
      </c>
      <c r="H261" s="36"/>
      <c r="I261" s="36"/>
      <c r="J261" s="32">
        <f t="shared" si="36"/>
        <v>0</v>
      </c>
      <c r="K261" s="32">
        <f t="shared" si="37"/>
        <v>0</v>
      </c>
      <c r="L261" s="32">
        <f t="shared" si="38"/>
        <v>0</v>
      </c>
      <c r="M261" s="32">
        <f t="shared" si="39"/>
        <v>0</v>
      </c>
    </row>
    <row r="262" spans="1:13" s="87" customFormat="1" ht="44.25" customHeight="1" outlineLevel="1" x14ac:dyDescent="0.25">
      <c r="A262" s="34" t="s">
        <v>314</v>
      </c>
      <c r="B262" s="181" t="s">
        <v>929</v>
      </c>
      <c r="C262" s="182" t="s">
        <v>929</v>
      </c>
      <c r="D262" s="182"/>
      <c r="E262" s="183" t="s">
        <v>929</v>
      </c>
      <c r="F262" s="89" t="s">
        <v>44</v>
      </c>
      <c r="G262" s="90">
        <v>4</v>
      </c>
      <c r="H262" s="36"/>
      <c r="I262" s="36"/>
      <c r="J262" s="32">
        <f t="shared" si="36"/>
        <v>0</v>
      </c>
      <c r="K262" s="32">
        <f t="shared" si="37"/>
        <v>0</v>
      </c>
      <c r="L262" s="32">
        <f t="shared" si="38"/>
        <v>0</v>
      </c>
      <c r="M262" s="32">
        <f t="shared" si="39"/>
        <v>0</v>
      </c>
    </row>
    <row r="263" spans="1:13" s="87" customFormat="1" ht="44.25" customHeight="1" outlineLevel="1" x14ac:dyDescent="0.25">
      <c r="A263" s="34" t="s">
        <v>315</v>
      </c>
      <c r="B263" s="181" t="s">
        <v>930</v>
      </c>
      <c r="C263" s="182" t="s">
        <v>930</v>
      </c>
      <c r="D263" s="182"/>
      <c r="E263" s="183" t="s">
        <v>930</v>
      </c>
      <c r="F263" s="89" t="s">
        <v>44</v>
      </c>
      <c r="G263" s="90">
        <v>4</v>
      </c>
      <c r="H263" s="36"/>
      <c r="I263" s="36"/>
      <c r="J263" s="32">
        <f t="shared" si="36"/>
        <v>0</v>
      </c>
      <c r="K263" s="32">
        <f t="shared" si="37"/>
        <v>0</v>
      </c>
      <c r="L263" s="32">
        <f t="shared" si="38"/>
        <v>0</v>
      </c>
      <c r="M263" s="32">
        <f t="shared" si="39"/>
        <v>0</v>
      </c>
    </row>
    <row r="264" spans="1:13" s="87" customFormat="1" ht="44.25" customHeight="1" outlineLevel="1" x14ac:dyDescent="0.25">
      <c r="A264" s="34" t="s">
        <v>316</v>
      </c>
      <c r="B264" s="181" t="s">
        <v>931</v>
      </c>
      <c r="C264" s="182" t="s">
        <v>931</v>
      </c>
      <c r="D264" s="182"/>
      <c r="E264" s="183" t="s">
        <v>931</v>
      </c>
      <c r="F264" s="89" t="s">
        <v>44</v>
      </c>
      <c r="G264" s="90">
        <v>4</v>
      </c>
      <c r="H264" s="36"/>
      <c r="I264" s="36"/>
      <c r="J264" s="32">
        <f t="shared" si="36"/>
        <v>0</v>
      </c>
      <c r="K264" s="32">
        <f t="shared" si="37"/>
        <v>0</v>
      </c>
      <c r="L264" s="32">
        <f t="shared" si="38"/>
        <v>0</v>
      </c>
      <c r="M264" s="32">
        <f t="shared" si="39"/>
        <v>0</v>
      </c>
    </row>
    <row r="265" spans="1:13" s="87" customFormat="1" ht="44.25" customHeight="1" outlineLevel="1" x14ac:dyDescent="0.25">
      <c r="A265" s="34" t="s">
        <v>318</v>
      </c>
      <c r="B265" s="181" t="s">
        <v>932</v>
      </c>
      <c r="C265" s="182" t="s">
        <v>932</v>
      </c>
      <c r="D265" s="182"/>
      <c r="E265" s="183" t="s">
        <v>932</v>
      </c>
      <c r="F265" s="89" t="s">
        <v>44</v>
      </c>
      <c r="G265" s="90">
        <v>8</v>
      </c>
      <c r="H265" s="36"/>
      <c r="I265" s="36"/>
      <c r="J265" s="32">
        <f t="shared" si="36"/>
        <v>0</v>
      </c>
      <c r="K265" s="32">
        <f t="shared" si="37"/>
        <v>0</v>
      </c>
      <c r="L265" s="32">
        <f t="shared" si="38"/>
        <v>0</v>
      </c>
      <c r="M265" s="32">
        <f t="shared" si="39"/>
        <v>0</v>
      </c>
    </row>
    <row r="266" spans="1:13" s="87" customFormat="1" ht="44.25" customHeight="1" outlineLevel="1" x14ac:dyDescent="0.25">
      <c r="A266" s="34" t="s">
        <v>320</v>
      </c>
      <c r="B266" s="181" t="s">
        <v>933</v>
      </c>
      <c r="C266" s="182" t="s">
        <v>933</v>
      </c>
      <c r="D266" s="182"/>
      <c r="E266" s="183" t="s">
        <v>933</v>
      </c>
      <c r="F266" s="89" t="s">
        <v>44</v>
      </c>
      <c r="G266" s="90">
        <v>4</v>
      </c>
      <c r="H266" s="36"/>
      <c r="I266" s="36"/>
      <c r="J266" s="32">
        <f t="shared" si="36"/>
        <v>0</v>
      </c>
      <c r="K266" s="32">
        <f t="shared" si="37"/>
        <v>0</v>
      </c>
      <c r="L266" s="32">
        <f t="shared" si="38"/>
        <v>0</v>
      </c>
      <c r="M266" s="32">
        <f t="shared" si="39"/>
        <v>0</v>
      </c>
    </row>
    <row r="267" spans="1:13" s="87" customFormat="1" ht="44.25" customHeight="1" outlineLevel="1" x14ac:dyDescent="0.25">
      <c r="A267" s="34" t="s">
        <v>322</v>
      </c>
      <c r="B267" s="181" t="s">
        <v>913</v>
      </c>
      <c r="C267" s="182" t="s">
        <v>913</v>
      </c>
      <c r="D267" s="182"/>
      <c r="E267" s="183" t="s">
        <v>913</v>
      </c>
      <c r="F267" s="89" t="s">
        <v>44</v>
      </c>
      <c r="G267" s="68">
        <v>2</v>
      </c>
      <c r="H267" s="36"/>
      <c r="I267" s="36"/>
      <c r="J267" s="32">
        <f t="shared" si="36"/>
        <v>0</v>
      </c>
      <c r="K267" s="32">
        <f t="shared" si="37"/>
        <v>0</v>
      </c>
      <c r="L267" s="32">
        <f t="shared" si="38"/>
        <v>0</v>
      </c>
      <c r="M267" s="32">
        <f t="shared" si="39"/>
        <v>0</v>
      </c>
    </row>
    <row r="268" spans="1:13" s="87" customFormat="1" ht="44.25" customHeight="1" outlineLevel="1" x14ac:dyDescent="0.25">
      <c r="A268" s="34" t="s">
        <v>323</v>
      </c>
      <c r="B268" s="181" t="s">
        <v>934</v>
      </c>
      <c r="C268" s="182" t="s">
        <v>934</v>
      </c>
      <c r="D268" s="182"/>
      <c r="E268" s="183" t="s">
        <v>934</v>
      </c>
      <c r="F268" s="89" t="s">
        <v>44</v>
      </c>
      <c r="G268" s="90">
        <v>1</v>
      </c>
      <c r="H268" s="36"/>
      <c r="I268" s="36"/>
      <c r="J268" s="32">
        <f t="shared" si="36"/>
        <v>0</v>
      </c>
      <c r="K268" s="32">
        <f t="shared" si="37"/>
        <v>0</v>
      </c>
      <c r="L268" s="32">
        <f t="shared" si="38"/>
        <v>0</v>
      </c>
      <c r="M268" s="32">
        <f t="shared" si="39"/>
        <v>0</v>
      </c>
    </row>
    <row r="269" spans="1:13" s="87" customFormat="1" ht="44.25" customHeight="1" outlineLevel="1" x14ac:dyDescent="0.25">
      <c r="A269" s="34" t="s">
        <v>324</v>
      </c>
      <c r="B269" s="181" t="s">
        <v>935</v>
      </c>
      <c r="C269" s="182" t="s">
        <v>935</v>
      </c>
      <c r="D269" s="182"/>
      <c r="E269" s="183" t="s">
        <v>935</v>
      </c>
      <c r="F269" s="89" t="s">
        <v>44</v>
      </c>
      <c r="G269" s="90">
        <v>1</v>
      </c>
      <c r="H269" s="36"/>
      <c r="I269" s="36"/>
      <c r="J269" s="32">
        <f t="shared" si="36"/>
        <v>0</v>
      </c>
      <c r="K269" s="32">
        <f t="shared" si="37"/>
        <v>0</v>
      </c>
      <c r="L269" s="32">
        <f t="shared" si="38"/>
        <v>0</v>
      </c>
      <c r="M269" s="32">
        <f t="shared" si="39"/>
        <v>0</v>
      </c>
    </row>
    <row r="270" spans="1:13" s="87" customFormat="1" ht="14.4" customHeight="1" x14ac:dyDescent="0.25">
      <c r="A270" s="169" t="s">
        <v>937</v>
      </c>
      <c r="B270" s="170"/>
      <c r="C270" s="170"/>
      <c r="D270" s="170"/>
      <c r="E270" s="170"/>
      <c r="F270" s="170"/>
      <c r="G270" s="180"/>
      <c r="H270" s="31"/>
      <c r="I270" s="31"/>
      <c r="J270" s="32"/>
      <c r="K270" s="32"/>
      <c r="L270" s="32"/>
      <c r="M270" s="32"/>
    </row>
    <row r="271" spans="1:13" s="87" customFormat="1" ht="14.4" customHeight="1" outlineLevel="1" x14ac:dyDescent="0.25">
      <c r="A271" s="174" t="s">
        <v>938</v>
      </c>
      <c r="B271" s="175"/>
      <c r="C271" s="175"/>
      <c r="D271" s="175"/>
      <c r="E271" s="176"/>
      <c r="F271" s="74"/>
      <c r="G271" s="57"/>
      <c r="H271" s="33"/>
      <c r="I271" s="33"/>
      <c r="J271" s="45"/>
      <c r="K271" s="45"/>
      <c r="L271" s="45"/>
      <c r="M271" s="45"/>
    </row>
    <row r="272" spans="1:13" s="87" customFormat="1" ht="44.25" customHeight="1" outlineLevel="1" x14ac:dyDescent="0.25">
      <c r="A272" s="34" t="s">
        <v>326</v>
      </c>
      <c r="B272" s="181" t="s">
        <v>939</v>
      </c>
      <c r="C272" s="182" t="s">
        <v>939</v>
      </c>
      <c r="D272" s="182"/>
      <c r="E272" s="183" t="s">
        <v>939</v>
      </c>
      <c r="F272" s="89" t="s">
        <v>44</v>
      </c>
      <c r="G272" s="90">
        <f>1</f>
        <v>1</v>
      </c>
      <c r="H272" s="36"/>
      <c r="I272" s="36"/>
      <c r="J272" s="32">
        <f t="shared" si="36"/>
        <v>0</v>
      </c>
      <c r="K272" s="32">
        <f t="shared" si="37"/>
        <v>0</v>
      </c>
      <c r="L272" s="32">
        <f t="shared" si="38"/>
        <v>0</v>
      </c>
      <c r="M272" s="32">
        <f t="shared" si="39"/>
        <v>0</v>
      </c>
    </row>
    <row r="273" spans="1:13" s="87" customFormat="1" ht="44.25" customHeight="1" outlineLevel="1" x14ac:dyDescent="0.25">
      <c r="A273" s="34" t="s">
        <v>327</v>
      </c>
      <c r="B273" s="181" t="s">
        <v>940</v>
      </c>
      <c r="C273" s="182" t="s">
        <v>940</v>
      </c>
      <c r="D273" s="182"/>
      <c r="E273" s="183" t="s">
        <v>940</v>
      </c>
      <c r="F273" s="89" t="s">
        <v>786</v>
      </c>
      <c r="G273" s="90">
        <v>1</v>
      </c>
      <c r="H273" s="36"/>
      <c r="I273" s="36"/>
      <c r="J273" s="32">
        <f t="shared" si="36"/>
        <v>0</v>
      </c>
      <c r="K273" s="32">
        <f t="shared" si="37"/>
        <v>0</v>
      </c>
      <c r="L273" s="32">
        <f t="shared" si="38"/>
        <v>0</v>
      </c>
      <c r="M273" s="32">
        <f t="shared" si="39"/>
        <v>0</v>
      </c>
    </row>
    <row r="274" spans="1:13" s="87" customFormat="1" ht="44.25" customHeight="1" outlineLevel="1" x14ac:dyDescent="0.25">
      <c r="A274" s="34" t="s">
        <v>328</v>
      </c>
      <c r="B274" s="181" t="s">
        <v>941</v>
      </c>
      <c r="C274" s="182" t="s">
        <v>941</v>
      </c>
      <c r="D274" s="182"/>
      <c r="E274" s="183" t="s">
        <v>941</v>
      </c>
      <c r="F274" s="89" t="s">
        <v>786</v>
      </c>
      <c r="G274" s="90">
        <v>1</v>
      </c>
      <c r="H274" s="36"/>
      <c r="I274" s="36"/>
      <c r="J274" s="32">
        <f t="shared" si="36"/>
        <v>0</v>
      </c>
      <c r="K274" s="32">
        <f t="shared" si="37"/>
        <v>0</v>
      </c>
      <c r="L274" s="32">
        <f t="shared" si="38"/>
        <v>0</v>
      </c>
      <c r="M274" s="32">
        <f t="shared" si="39"/>
        <v>0</v>
      </c>
    </row>
    <row r="275" spans="1:13" s="87" customFormat="1" ht="44.25" customHeight="1" outlineLevel="1" x14ac:dyDescent="0.25">
      <c r="A275" s="34" t="s">
        <v>329</v>
      </c>
      <c r="B275" s="181" t="s">
        <v>942</v>
      </c>
      <c r="C275" s="182" t="s">
        <v>942</v>
      </c>
      <c r="D275" s="182"/>
      <c r="E275" s="183" t="s">
        <v>942</v>
      </c>
      <c r="F275" s="89" t="s">
        <v>786</v>
      </c>
      <c r="G275" s="90">
        <v>1</v>
      </c>
      <c r="H275" s="36"/>
      <c r="I275" s="36"/>
      <c r="J275" s="32">
        <f t="shared" si="36"/>
        <v>0</v>
      </c>
      <c r="K275" s="32">
        <f t="shared" si="37"/>
        <v>0</v>
      </c>
      <c r="L275" s="32">
        <f t="shared" si="38"/>
        <v>0</v>
      </c>
      <c r="M275" s="32">
        <f t="shared" si="39"/>
        <v>0</v>
      </c>
    </row>
    <row r="276" spans="1:13" s="87" customFormat="1" ht="44.25" customHeight="1" outlineLevel="1" x14ac:dyDescent="0.25">
      <c r="A276" s="34" t="s">
        <v>330</v>
      </c>
      <c r="B276" s="181" t="s">
        <v>943</v>
      </c>
      <c r="C276" s="182" t="s">
        <v>943</v>
      </c>
      <c r="D276" s="182"/>
      <c r="E276" s="183" t="s">
        <v>943</v>
      </c>
      <c r="F276" s="89" t="s">
        <v>786</v>
      </c>
      <c r="G276" s="90">
        <v>1</v>
      </c>
      <c r="H276" s="36"/>
      <c r="I276" s="36"/>
      <c r="J276" s="32">
        <f t="shared" si="36"/>
        <v>0</v>
      </c>
      <c r="K276" s="32">
        <f t="shared" si="37"/>
        <v>0</v>
      </c>
      <c r="L276" s="32">
        <f t="shared" si="38"/>
        <v>0</v>
      </c>
      <c r="M276" s="32">
        <f t="shared" si="39"/>
        <v>0</v>
      </c>
    </row>
    <row r="277" spans="1:13" s="87" customFormat="1" ht="44.25" customHeight="1" outlineLevel="1" x14ac:dyDescent="0.25">
      <c r="A277" s="34" t="s">
        <v>331</v>
      </c>
      <c r="B277" s="181" t="s">
        <v>944</v>
      </c>
      <c r="C277" s="182" t="s">
        <v>944</v>
      </c>
      <c r="D277" s="182"/>
      <c r="E277" s="183" t="s">
        <v>944</v>
      </c>
      <c r="F277" s="89" t="s">
        <v>699</v>
      </c>
      <c r="G277" s="90">
        <v>1</v>
      </c>
      <c r="H277" s="36"/>
      <c r="I277" s="36"/>
      <c r="J277" s="32">
        <f t="shared" si="36"/>
        <v>0</v>
      </c>
      <c r="K277" s="32">
        <f t="shared" si="37"/>
        <v>0</v>
      </c>
      <c r="L277" s="32">
        <f t="shared" si="38"/>
        <v>0</v>
      </c>
      <c r="M277" s="32">
        <f t="shared" si="39"/>
        <v>0</v>
      </c>
    </row>
    <row r="278" spans="1:13" s="87" customFormat="1" ht="44.25" customHeight="1" outlineLevel="1" x14ac:dyDescent="0.25">
      <c r="A278" s="34" t="s">
        <v>332</v>
      </c>
      <c r="B278" s="181" t="s">
        <v>945</v>
      </c>
      <c r="C278" s="182" t="s">
        <v>945</v>
      </c>
      <c r="D278" s="182"/>
      <c r="E278" s="183" t="s">
        <v>945</v>
      </c>
      <c r="F278" s="89" t="s">
        <v>699</v>
      </c>
      <c r="G278" s="90">
        <v>1</v>
      </c>
      <c r="H278" s="36"/>
      <c r="I278" s="36"/>
      <c r="J278" s="32">
        <f t="shared" si="36"/>
        <v>0</v>
      </c>
      <c r="K278" s="32">
        <f t="shared" si="37"/>
        <v>0</v>
      </c>
      <c r="L278" s="32">
        <f t="shared" si="38"/>
        <v>0</v>
      </c>
      <c r="M278" s="32">
        <f t="shared" si="39"/>
        <v>0</v>
      </c>
    </row>
    <row r="279" spans="1:13" s="87" customFormat="1" ht="44.25" customHeight="1" outlineLevel="1" x14ac:dyDescent="0.25">
      <c r="A279" s="34" t="s">
        <v>333</v>
      </c>
      <c r="B279" s="181" t="s">
        <v>946</v>
      </c>
      <c r="C279" s="182" t="s">
        <v>946</v>
      </c>
      <c r="D279" s="182"/>
      <c r="E279" s="183" t="s">
        <v>946</v>
      </c>
      <c r="F279" s="89" t="s">
        <v>786</v>
      </c>
      <c r="G279" s="90">
        <v>5</v>
      </c>
      <c r="H279" s="36"/>
      <c r="I279" s="36"/>
      <c r="J279" s="32">
        <f t="shared" si="36"/>
        <v>0</v>
      </c>
      <c r="K279" s="32">
        <f t="shared" si="37"/>
        <v>0</v>
      </c>
      <c r="L279" s="32">
        <f t="shared" si="38"/>
        <v>0</v>
      </c>
      <c r="M279" s="32">
        <f t="shared" si="39"/>
        <v>0</v>
      </c>
    </row>
    <row r="280" spans="1:13" s="87" customFormat="1" ht="44.25" customHeight="1" outlineLevel="1" x14ac:dyDescent="0.25">
      <c r="A280" s="34" t="s">
        <v>334</v>
      </c>
      <c r="B280" s="181" t="s">
        <v>947</v>
      </c>
      <c r="C280" s="182" t="s">
        <v>947</v>
      </c>
      <c r="D280" s="182"/>
      <c r="E280" s="183" t="s">
        <v>947</v>
      </c>
      <c r="F280" s="89" t="s">
        <v>44</v>
      </c>
      <c r="G280" s="90">
        <v>1</v>
      </c>
      <c r="H280" s="36"/>
      <c r="I280" s="36"/>
      <c r="J280" s="32">
        <f t="shared" si="36"/>
        <v>0</v>
      </c>
      <c r="K280" s="32">
        <f t="shared" si="37"/>
        <v>0</v>
      </c>
      <c r="L280" s="32">
        <f t="shared" si="38"/>
        <v>0</v>
      </c>
      <c r="M280" s="32">
        <f t="shared" si="39"/>
        <v>0</v>
      </c>
    </row>
    <row r="281" spans="1:13" s="87" customFormat="1" ht="44.25" customHeight="1" outlineLevel="1" x14ac:dyDescent="0.25">
      <c r="A281" s="34" t="s">
        <v>335</v>
      </c>
      <c r="B281" s="181" t="s">
        <v>948</v>
      </c>
      <c r="C281" s="182" t="s">
        <v>948</v>
      </c>
      <c r="D281" s="182"/>
      <c r="E281" s="183" t="s">
        <v>948</v>
      </c>
      <c r="F281" s="89" t="s">
        <v>786</v>
      </c>
      <c r="G281" s="90">
        <v>1</v>
      </c>
      <c r="H281" s="36"/>
      <c r="I281" s="36"/>
      <c r="J281" s="32">
        <f t="shared" si="36"/>
        <v>0</v>
      </c>
      <c r="K281" s="32">
        <f t="shared" si="37"/>
        <v>0</v>
      </c>
      <c r="L281" s="32">
        <f t="shared" si="38"/>
        <v>0</v>
      </c>
      <c r="M281" s="32">
        <f t="shared" si="39"/>
        <v>0</v>
      </c>
    </row>
    <row r="282" spans="1:13" s="87" customFormat="1" ht="44.25" customHeight="1" outlineLevel="1" x14ac:dyDescent="0.25">
      <c r="A282" s="34" t="s">
        <v>336</v>
      </c>
      <c r="B282" s="181" t="s">
        <v>949</v>
      </c>
      <c r="C282" s="182" t="s">
        <v>949</v>
      </c>
      <c r="D282" s="182"/>
      <c r="E282" s="183" t="s">
        <v>949</v>
      </c>
      <c r="F282" s="89" t="s">
        <v>518</v>
      </c>
      <c r="G282" s="68">
        <v>0.3</v>
      </c>
      <c r="H282" s="36"/>
      <c r="I282" s="36"/>
      <c r="J282" s="32">
        <f t="shared" si="36"/>
        <v>0</v>
      </c>
      <c r="K282" s="32">
        <f t="shared" si="37"/>
        <v>0</v>
      </c>
      <c r="L282" s="32">
        <f t="shared" si="38"/>
        <v>0</v>
      </c>
      <c r="M282" s="32">
        <f t="shared" si="39"/>
        <v>0</v>
      </c>
    </row>
    <row r="283" spans="1:13" s="87" customFormat="1" ht="44.25" customHeight="1" outlineLevel="1" x14ac:dyDescent="0.25">
      <c r="A283" s="34" t="s">
        <v>337</v>
      </c>
      <c r="B283" s="181" t="s">
        <v>950</v>
      </c>
      <c r="C283" s="182" t="s">
        <v>950</v>
      </c>
      <c r="D283" s="182"/>
      <c r="E283" s="183" t="s">
        <v>950</v>
      </c>
      <c r="F283" s="89" t="s">
        <v>786</v>
      </c>
      <c r="G283" s="90">
        <v>3</v>
      </c>
      <c r="H283" s="36"/>
      <c r="I283" s="36"/>
      <c r="J283" s="32">
        <f t="shared" ref="J283" si="40">H283+I283</f>
        <v>0</v>
      </c>
      <c r="K283" s="32">
        <f t="shared" ref="K283" si="41">G283*H283</f>
        <v>0</v>
      </c>
      <c r="L283" s="32">
        <f t="shared" ref="L283" si="42">G283*I283</f>
        <v>0</v>
      </c>
      <c r="M283" s="32">
        <f t="shared" ref="M283" si="43">K283+L283</f>
        <v>0</v>
      </c>
    </row>
    <row r="284" spans="1:13" s="87" customFormat="1" ht="44.25" customHeight="1" outlineLevel="1" x14ac:dyDescent="0.25">
      <c r="A284" s="34" t="s">
        <v>338</v>
      </c>
      <c r="B284" s="181" t="s">
        <v>951</v>
      </c>
      <c r="C284" s="182" t="s">
        <v>951</v>
      </c>
      <c r="D284" s="182"/>
      <c r="E284" s="183" t="s">
        <v>951</v>
      </c>
      <c r="F284" s="89" t="s">
        <v>268</v>
      </c>
      <c r="G284" s="68">
        <v>0.05</v>
      </c>
      <c r="H284" s="36"/>
      <c r="I284" s="36"/>
      <c r="J284" s="32">
        <f t="shared" ref="J284:J347" si="44">H284+I284</f>
        <v>0</v>
      </c>
      <c r="K284" s="32">
        <f t="shared" ref="K284:K347" si="45">G284*H284</f>
        <v>0</v>
      </c>
      <c r="L284" s="32">
        <f t="shared" ref="L284:L347" si="46">G284*I284</f>
        <v>0</v>
      </c>
      <c r="M284" s="32">
        <f t="shared" ref="M284:M347" si="47">K284+L284</f>
        <v>0</v>
      </c>
    </row>
    <row r="285" spans="1:13" s="87" customFormat="1" ht="44.25" customHeight="1" outlineLevel="1" x14ac:dyDescent="0.25">
      <c r="A285" s="34" t="s">
        <v>339</v>
      </c>
      <c r="B285" s="181" t="s">
        <v>952</v>
      </c>
      <c r="C285" s="182" t="s">
        <v>952</v>
      </c>
      <c r="D285" s="182"/>
      <c r="E285" s="183" t="s">
        <v>952</v>
      </c>
      <c r="F285" s="89" t="s">
        <v>962</v>
      </c>
      <c r="G285" s="90">
        <v>5</v>
      </c>
      <c r="H285" s="36"/>
      <c r="I285" s="36"/>
      <c r="J285" s="32">
        <f t="shared" si="44"/>
        <v>0</v>
      </c>
      <c r="K285" s="32">
        <f t="shared" si="45"/>
        <v>0</v>
      </c>
      <c r="L285" s="32">
        <f t="shared" si="46"/>
        <v>0</v>
      </c>
      <c r="M285" s="32">
        <f t="shared" si="47"/>
        <v>0</v>
      </c>
    </row>
    <row r="286" spans="1:13" s="87" customFormat="1" ht="44.25" customHeight="1" outlineLevel="1" x14ac:dyDescent="0.25">
      <c r="A286" s="34" t="s">
        <v>341</v>
      </c>
      <c r="B286" s="181" t="s">
        <v>953</v>
      </c>
      <c r="C286" s="182" t="s">
        <v>953</v>
      </c>
      <c r="D286" s="182"/>
      <c r="E286" s="183" t="s">
        <v>953</v>
      </c>
      <c r="F286" s="89" t="s">
        <v>44</v>
      </c>
      <c r="G286" s="90">
        <v>3</v>
      </c>
      <c r="H286" s="36"/>
      <c r="I286" s="36"/>
      <c r="J286" s="32">
        <f t="shared" si="44"/>
        <v>0</v>
      </c>
      <c r="K286" s="32">
        <f t="shared" si="45"/>
        <v>0</v>
      </c>
      <c r="L286" s="32">
        <f t="shared" si="46"/>
        <v>0</v>
      </c>
      <c r="M286" s="32">
        <f t="shared" si="47"/>
        <v>0</v>
      </c>
    </row>
    <row r="287" spans="1:13" s="87" customFormat="1" ht="44.25" customHeight="1" outlineLevel="1" x14ac:dyDescent="0.25">
      <c r="A287" s="34" t="s">
        <v>342</v>
      </c>
      <c r="B287" s="181" t="s">
        <v>954</v>
      </c>
      <c r="C287" s="182" t="s">
        <v>954</v>
      </c>
      <c r="D287" s="182"/>
      <c r="E287" s="183" t="s">
        <v>954</v>
      </c>
      <c r="F287" s="89" t="s">
        <v>786</v>
      </c>
      <c r="G287" s="90">
        <v>1</v>
      </c>
      <c r="H287" s="36"/>
      <c r="I287" s="36"/>
      <c r="J287" s="32">
        <f t="shared" si="44"/>
        <v>0</v>
      </c>
      <c r="K287" s="32">
        <f t="shared" si="45"/>
        <v>0</v>
      </c>
      <c r="L287" s="32">
        <f t="shared" si="46"/>
        <v>0</v>
      </c>
      <c r="M287" s="32">
        <f t="shared" si="47"/>
        <v>0</v>
      </c>
    </row>
    <row r="288" spans="1:13" s="87" customFormat="1" ht="44.25" customHeight="1" outlineLevel="1" x14ac:dyDescent="0.25">
      <c r="A288" s="34" t="s">
        <v>344</v>
      </c>
      <c r="B288" s="181" t="s">
        <v>955</v>
      </c>
      <c r="C288" s="182" t="s">
        <v>955</v>
      </c>
      <c r="D288" s="182"/>
      <c r="E288" s="183" t="s">
        <v>955</v>
      </c>
      <c r="F288" s="89" t="s">
        <v>786</v>
      </c>
      <c r="G288" s="90">
        <v>1</v>
      </c>
      <c r="H288" s="36"/>
      <c r="I288" s="36"/>
      <c r="J288" s="32">
        <f t="shared" si="44"/>
        <v>0</v>
      </c>
      <c r="K288" s="32">
        <f t="shared" si="45"/>
        <v>0</v>
      </c>
      <c r="L288" s="32">
        <f t="shared" si="46"/>
        <v>0</v>
      </c>
      <c r="M288" s="32">
        <f t="shared" si="47"/>
        <v>0</v>
      </c>
    </row>
    <row r="289" spans="1:13" s="87" customFormat="1" ht="44.25" customHeight="1" outlineLevel="1" x14ac:dyDescent="0.25">
      <c r="A289" s="34" t="s">
        <v>346</v>
      </c>
      <c r="B289" s="181" t="s">
        <v>956</v>
      </c>
      <c r="C289" s="182" t="s">
        <v>956</v>
      </c>
      <c r="D289" s="182"/>
      <c r="E289" s="183" t="s">
        <v>956</v>
      </c>
      <c r="F289" s="89" t="s">
        <v>786</v>
      </c>
      <c r="G289" s="90">
        <v>1</v>
      </c>
      <c r="H289" s="36"/>
      <c r="I289" s="36"/>
      <c r="J289" s="32">
        <f t="shared" si="44"/>
        <v>0</v>
      </c>
      <c r="K289" s="32">
        <f t="shared" si="45"/>
        <v>0</v>
      </c>
      <c r="L289" s="32">
        <f t="shared" si="46"/>
        <v>0</v>
      </c>
      <c r="M289" s="32">
        <f t="shared" si="47"/>
        <v>0</v>
      </c>
    </row>
    <row r="290" spans="1:13" s="87" customFormat="1" ht="44.25" customHeight="1" outlineLevel="1" x14ac:dyDescent="0.25">
      <c r="A290" s="34" t="s">
        <v>348</v>
      </c>
      <c r="B290" s="181" t="s">
        <v>957</v>
      </c>
      <c r="C290" s="182" t="s">
        <v>957</v>
      </c>
      <c r="D290" s="182"/>
      <c r="E290" s="183" t="s">
        <v>957</v>
      </c>
      <c r="F290" s="89" t="s">
        <v>44</v>
      </c>
      <c r="G290" s="90">
        <v>9</v>
      </c>
      <c r="H290" s="36"/>
      <c r="I290" s="36"/>
      <c r="J290" s="32">
        <f t="shared" si="44"/>
        <v>0</v>
      </c>
      <c r="K290" s="32">
        <f t="shared" si="45"/>
        <v>0</v>
      </c>
      <c r="L290" s="32">
        <f t="shared" si="46"/>
        <v>0</v>
      </c>
      <c r="M290" s="32">
        <f t="shared" si="47"/>
        <v>0</v>
      </c>
    </row>
    <row r="291" spans="1:13" s="87" customFormat="1" ht="44.25" customHeight="1" outlineLevel="1" x14ac:dyDescent="0.25">
      <c r="A291" s="34" t="s">
        <v>350</v>
      </c>
      <c r="B291" s="181" t="s">
        <v>958</v>
      </c>
      <c r="C291" s="182" t="s">
        <v>958</v>
      </c>
      <c r="D291" s="182"/>
      <c r="E291" s="183" t="s">
        <v>958</v>
      </c>
      <c r="F291" s="89" t="s">
        <v>786</v>
      </c>
      <c r="G291" s="90">
        <v>1</v>
      </c>
      <c r="H291" s="36"/>
      <c r="I291" s="36"/>
      <c r="J291" s="32">
        <f t="shared" si="44"/>
        <v>0</v>
      </c>
      <c r="K291" s="32">
        <f t="shared" si="45"/>
        <v>0</v>
      </c>
      <c r="L291" s="32">
        <f t="shared" si="46"/>
        <v>0</v>
      </c>
      <c r="M291" s="32">
        <f t="shared" si="47"/>
        <v>0</v>
      </c>
    </row>
    <row r="292" spans="1:13" s="87" customFormat="1" ht="44.25" customHeight="1" outlineLevel="1" x14ac:dyDescent="0.25">
      <c r="A292" s="34" t="s">
        <v>352</v>
      </c>
      <c r="B292" s="181" t="s">
        <v>959</v>
      </c>
      <c r="C292" s="182" t="s">
        <v>959</v>
      </c>
      <c r="D292" s="182"/>
      <c r="E292" s="183" t="s">
        <v>959</v>
      </c>
      <c r="F292" s="89" t="s">
        <v>786</v>
      </c>
      <c r="G292" s="90">
        <v>2</v>
      </c>
      <c r="H292" s="36"/>
      <c r="I292" s="36"/>
      <c r="J292" s="32">
        <f t="shared" si="44"/>
        <v>0</v>
      </c>
      <c r="K292" s="32">
        <f t="shared" si="45"/>
        <v>0</v>
      </c>
      <c r="L292" s="32">
        <f t="shared" si="46"/>
        <v>0</v>
      </c>
      <c r="M292" s="32">
        <f t="shared" si="47"/>
        <v>0</v>
      </c>
    </row>
    <row r="293" spans="1:13" s="87" customFormat="1" ht="44.25" customHeight="1" outlineLevel="1" x14ac:dyDescent="0.25">
      <c r="A293" s="34" t="s">
        <v>354</v>
      </c>
      <c r="B293" s="181" t="s">
        <v>960</v>
      </c>
      <c r="C293" s="182" t="s">
        <v>960</v>
      </c>
      <c r="D293" s="182"/>
      <c r="E293" s="183" t="s">
        <v>960</v>
      </c>
      <c r="F293" s="89" t="s">
        <v>786</v>
      </c>
      <c r="G293" s="90">
        <v>1</v>
      </c>
      <c r="H293" s="36"/>
      <c r="I293" s="36"/>
      <c r="J293" s="32">
        <f t="shared" si="44"/>
        <v>0</v>
      </c>
      <c r="K293" s="32">
        <f t="shared" si="45"/>
        <v>0</v>
      </c>
      <c r="L293" s="32">
        <f t="shared" si="46"/>
        <v>0</v>
      </c>
      <c r="M293" s="32">
        <f t="shared" si="47"/>
        <v>0</v>
      </c>
    </row>
    <row r="294" spans="1:13" s="87" customFormat="1" ht="44.25" customHeight="1" outlineLevel="1" x14ac:dyDescent="0.25">
      <c r="A294" s="34" t="s">
        <v>552</v>
      </c>
      <c r="B294" s="181" t="s">
        <v>961</v>
      </c>
      <c r="C294" s="182" t="s">
        <v>961</v>
      </c>
      <c r="D294" s="182"/>
      <c r="E294" s="183" t="s">
        <v>961</v>
      </c>
      <c r="F294" s="89" t="s">
        <v>786</v>
      </c>
      <c r="G294" s="90">
        <v>5</v>
      </c>
      <c r="H294" s="36"/>
      <c r="I294" s="36"/>
      <c r="J294" s="32">
        <f t="shared" si="44"/>
        <v>0</v>
      </c>
      <c r="K294" s="32">
        <f t="shared" si="45"/>
        <v>0</v>
      </c>
      <c r="L294" s="32">
        <f t="shared" si="46"/>
        <v>0</v>
      </c>
      <c r="M294" s="32">
        <f t="shared" si="47"/>
        <v>0</v>
      </c>
    </row>
    <row r="295" spans="1:13" s="87" customFormat="1" ht="15.6" customHeight="1" outlineLevel="1" x14ac:dyDescent="0.25">
      <c r="A295" s="174" t="s">
        <v>963</v>
      </c>
      <c r="B295" s="175"/>
      <c r="C295" s="175"/>
      <c r="D295" s="175"/>
      <c r="E295" s="176"/>
      <c r="F295" s="74"/>
      <c r="G295" s="57"/>
      <c r="H295" s="33"/>
      <c r="I295" s="33"/>
      <c r="J295" s="45"/>
      <c r="K295" s="45"/>
      <c r="L295" s="45"/>
      <c r="M295" s="45"/>
    </row>
    <row r="296" spans="1:13" s="87" customFormat="1" ht="44.25" customHeight="1" outlineLevel="1" x14ac:dyDescent="0.25">
      <c r="A296" s="34" t="s">
        <v>553</v>
      </c>
      <c r="B296" s="181" t="s">
        <v>939</v>
      </c>
      <c r="C296" s="182" t="s">
        <v>939</v>
      </c>
      <c r="D296" s="182"/>
      <c r="E296" s="183" t="s">
        <v>939</v>
      </c>
      <c r="F296" s="89" t="s">
        <v>44</v>
      </c>
      <c r="G296" s="90">
        <f>1</f>
        <v>1</v>
      </c>
      <c r="H296" s="36"/>
      <c r="I296" s="36"/>
      <c r="J296" s="32">
        <f t="shared" si="44"/>
        <v>0</v>
      </c>
      <c r="K296" s="32">
        <f t="shared" si="45"/>
        <v>0</v>
      </c>
      <c r="L296" s="32">
        <f t="shared" si="46"/>
        <v>0</v>
      </c>
      <c r="M296" s="32">
        <f t="shared" si="47"/>
        <v>0</v>
      </c>
    </row>
    <row r="297" spans="1:13" s="87" customFormat="1" ht="44.25" customHeight="1" outlineLevel="1" x14ac:dyDescent="0.25">
      <c r="A297" s="34" t="s">
        <v>554</v>
      </c>
      <c r="B297" s="181" t="s">
        <v>964</v>
      </c>
      <c r="C297" s="182" t="s">
        <v>964</v>
      </c>
      <c r="D297" s="182"/>
      <c r="E297" s="183" t="s">
        <v>964</v>
      </c>
      <c r="F297" s="89" t="s">
        <v>786</v>
      </c>
      <c r="G297" s="90">
        <v>1</v>
      </c>
      <c r="H297" s="36"/>
      <c r="I297" s="36"/>
      <c r="J297" s="32">
        <f t="shared" si="44"/>
        <v>0</v>
      </c>
      <c r="K297" s="32">
        <f t="shared" si="45"/>
        <v>0</v>
      </c>
      <c r="L297" s="32">
        <f t="shared" si="46"/>
        <v>0</v>
      </c>
      <c r="M297" s="32">
        <f t="shared" si="47"/>
        <v>0</v>
      </c>
    </row>
    <row r="298" spans="1:13" s="87" customFormat="1" ht="44.25" customHeight="1" outlineLevel="1" x14ac:dyDescent="0.25">
      <c r="A298" s="34" t="s">
        <v>555</v>
      </c>
      <c r="B298" s="181" t="s">
        <v>957</v>
      </c>
      <c r="C298" s="182" t="s">
        <v>957</v>
      </c>
      <c r="D298" s="182"/>
      <c r="E298" s="183" t="s">
        <v>957</v>
      </c>
      <c r="F298" s="89" t="s">
        <v>44</v>
      </c>
      <c r="G298" s="68">
        <v>22</v>
      </c>
      <c r="H298" s="36"/>
      <c r="I298" s="36"/>
      <c r="J298" s="32">
        <f t="shared" si="44"/>
        <v>0</v>
      </c>
      <c r="K298" s="32">
        <f t="shared" si="45"/>
        <v>0</v>
      </c>
      <c r="L298" s="32">
        <f t="shared" si="46"/>
        <v>0</v>
      </c>
      <c r="M298" s="32">
        <f t="shared" si="47"/>
        <v>0</v>
      </c>
    </row>
    <row r="299" spans="1:13" s="87" customFormat="1" ht="44.25" customHeight="1" outlineLevel="1" x14ac:dyDescent="0.25">
      <c r="A299" s="34" t="s">
        <v>556</v>
      </c>
      <c r="B299" s="181" t="s">
        <v>965</v>
      </c>
      <c r="C299" s="182" t="s">
        <v>965</v>
      </c>
      <c r="D299" s="182"/>
      <c r="E299" s="183" t="s">
        <v>965</v>
      </c>
      <c r="F299" s="89" t="s">
        <v>786</v>
      </c>
      <c r="G299" s="90">
        <v>1</v>
      </c>
      <c r="H299" s="36"/>
      <c r="I299" s="36"/>
      <c r="J299" s="32">
        <f t="shared" si="44"/>
        <v>0</v>
      </c>
      <c r="K299" s="32">
        <f t="shared" si="45"/>
        <v>0</v>
      </c>
      <c r="L299" s="32">
        <f t="shared" si="46"/>
        <v>0</v>
      </c>
      <c r="M299" s="32">
        <f t="shared" si="47"/>
        <v>0</v>
      </c>
    </row>
    <row r="300" spans="1:13" s="87" customFormat="1" ht="44.25" customHeight="1" outlineLevel="1" x14ac:dyDescent="0.25">
      <c r="A300" s="34" t="s">
        <v>557</v>
      </c>
      <c r="B300" s="181" t="s">
        <v>966</v>
      </c>
      <c r="C300" s="182" t="s">
        <v>966</v>
      </c>
      <c r="D300" s="182"/>
      <c r="E300" s="183" t="s">
        <v>966</v>
      </c>
      <c r="F300" s="89" t="s">
        <v>786</v>
      </c>
      <c r="G300" s="90">
        <v>16</v>
      </c>
      <c r="H300" s="36"/>
      <c r="I300" s="36"/>
      <c r="J300" s="32">
        <f t="shared" si="44"/>
        <v>0</v>
      </c>
      <c r="K300" s="32">
        <f t="shared" si="45"/>
        <v>0</v>
      </c>
      <c r="L300" s="32">
        <f t="shared" si="46"/>
        <v>0</v>
      </c>
      <c r="M300" s="32">
        <f t="shared" si="47"/>
        <v>0</v>
      </c>
    </row>
    <row r="301" spans="1:13" s="87" customFormat="1" ht="44.25" customHeight="1" outlineLevel="1" x14ac:dyDescent="0.25">
      <c r="A301" s="34" t="s">
        <v>558</v>
      </c>
      <c r="B301" s="181" t="s">
        <v>967</v>
      </c>
      <c r="C301" s="182" t="s">
        <v>967</v>
      </c>
      <c r="D301" s="182"/>
      <c r="E301" s="183" t="s">
        <v>967</v>
      </c>
      <c r="F301" s="89" t="s">
        <v>786</v>
      </c>
      <c r="G301" s="90">
        <v>4</v>
      </c>
      <c r="H301" s="36"/>
      <c r="I301" s="36"/>
      <c r="J301" s="32">
        <f t="shared" si="44"/>
        <v>0</v>
      </c>
      <c r="K301" s="32">
        <f t="shared" si="45"/>
        <v>0</v>
      </c>
      <c r="L301" s="32">
        <f t="shared" si="46"/>
        <v>0</v>
      </c>
      <c r="M301" s="32">
        <f t="shared" si="47"/>
        <v>0</v>
      </c>
    </row>
    <row r="302" spans="1:13" s="87" customFormat="1" ht="44.25" customHeight="1" outlineLevel="1" x14ac:dyDescent="0.25">
      <c r="A302" s="34" t="s">
        <v>559</v>
      </c>
      <c r="B302" s="181" t="s">
        <v>968</v>
      </c>
      <c r="C302" s="182" t="s">
        <v>968</v>
      </c>
      <c r="D302" s="182"/>
      <c r="E302" s="183" t="s">
        <v>968</v>
      </c>
      <c r="F302" s="89" t="s">
        <v>786</v>
      </c>
      <c r="G302" s="90">
        <v>1</v>
      </c>
      <c r="H302" s="36"/>
      <c r="I302" s="36"/>
      <c r="J302" s="32">
        <f t="shared" si="44"/>
        <v>0</v>
      </c>
      <c r="K302" s="32">
        <f t="shared" si="45"/>
        <v>0</v>
      </c>
      <c r="L302" s="32">
        <f t="shared" si="46"/>
        <v>0</v>
      </c>
      <c r="M302" s="32">
        <f t="shared" si="47"/>
        <v>0</v>
      </c>
    </row>
    <row r="303" spans="1:13" s="87" customFormat="1" ht="44.25" customHeight="1" outlineLevel="1" x14ac:dyDescent="0.25">
      <c r="A303" s="34" t="s">
        <v>560</v>
      </c>
      <c r="B303" s="181" t="s">
        <v>951</v>
      </c>
      <c r="C303" s="182" t="s">
        <v>951</v>
      </c>
      <c r="D303" s="182"/>
      <c r="E303" s="183" t="s">
        <v>951</v>
      </c>
      <c r="F303" s="89" t="s">
        <v>268</v>
      </c>
      <c r="G303" s="68">
        <v>0.13500000000000001</v>
      </c>
      <c r="H303" s="36"/>
      <c r="I303" s="36"/>
      <c r="J303" s="32">
        <f t="shared" si="44"/>
        <v>0</v>
      </c>
      <c r="K303" s="32">
        <f t="shared" si="45"/>
        <v>0</v>
      </c>
      <c r="L303" s="32">
        <f t="shared" si="46"/>
        <v>0</v>
      </c>
      <c r="M303" s="32">
        <f t="shared" si="47"/>
        <v>0</v>
      </c>
    </row>
    <row r="304" spans="1:13" s="87" customFormat="1" ht="44.25" customHeight="1" outlineLevel="1" x14ac:dyDescent="0.25">
      <c r="A304" s="34" t="s">
        <v>561</v>
      </c>
      <c r="B304" s="181" t="s">
        <v>969</v>
      </c>
      <c r="C304" s="182" t="s">
        <v>969</v>
      </c>
      <c r="D304" s="182"/>
      <c r="E304" s="183" t="s">
        <v>969</v>
      </c>
      <c r="F304" s="89" t="s">
        <v>962</v>
      </c>
      <c r="G304" s="90">
        <v>4</v>
      </c>
      <c r="H304" s="36"/>
      <c r="I304" s="36"/>
      <c r="J304" s="32">
        <f t="shared" si="44"/>
        <v>0</v>
      </c>
      <c r="K304" s="32">
        <f t="shared" si="45"/>
        <v>0</v>
      </c>
      <c r="L304" s="32">
        <f t="shared" si="46"/>
        <v>0</v>
      </c>
      <c r="M304" s="32">
        <f t="shared" si="47"/>
        <v>0</v>
      </c>
    </row>
    <row r="305" spans="1:13" s="87" customFormat="1" ht="44.25" customHeight="1" outlineLevel="1" x14ac:dyDescent="0.25">
      <c r="A305" s="34" t="s">
        <v>562</v>
      </c>
      <c r="B305" s="181" t="s">
        <v>970</v>
      </c>
      <c r="C305" s="182" t="s">
        <v>970</v>
      </c>
      <c r="D305" s="182"/>
      <c r="E305" s="183" t="s">
        <v>970</v>
      </c>
      <c r="F305" s="89" t="s">
        <v>786</v>
      </c>
      <c r="G305" s="90">
        <v>1</v>
      </c>
      <c r="H305" s="36"/>
      <c r="I305" s="36"/>
      <c r="J305" s="32">
        <f t="shared" si="44"/>
        <v>0</v>
      </c>
      <c r="K305" s="32">
        <f t="shared" si="45"/>
        <v>0</v>
      </c>
      <c r="L305" s="32">
        <f t="shared" si="46"/>
        <v>0</v>
      </c>
      <c r="M305" s="32">
        <f t="shared" si="47"/>
        <v>0</v>
      </c>
    </row>
    <row r="306" spans="1:13" s="87" customFormat="1" ht="44.25" customHeight="1" outlineLevel="1" x14ac:dyDescent="0.25">
      <c r="A306" s="34" t="s">
        <v>563</v>
      </c>
      <c r="B306" s="181" t="s">
        <v>971</v>
      </c>
      <c r="C306" s="182" t="s">
        <v>971</v>
      </c>
      <c r="D306" s="182"/>
      <c r="E306" s="183" t="s">
        <v>971</v>
      </c>
      <c r="F306" s="89" t="s">
        <v>786</v>
      </c>
      <c r="G306" s="90">
        <v>2</v>
      </c>
      <c r="H306" s="36"/>
      <c r="I306" s="36"/>
      <c r="J306" s="32">
        <f t="shared" si="44"/>
        <v>0</v>
      </c>
      <c r="K306" s="32">
        <f t="shared" si="45"/>
        <v>0</v>
      </c>
      <c r="L306" s="32">
        <f t="shared" si="46"/>
        <v>0</v>
      </c>
      <c r="M306" s="32">
        <f t="shared" si="47"/>
        <v>0</v>
      </c>
    </row>
    <row r="307" spans="1:13" s="87" customFormat="1" ht="44.25" customHeight="1" outlineLevel="1" x14ac:dyDescent="0.25">
      <c r="A307" s="34" t="s">
        <v>564</v>
      </c>
      <c r="B307" s="181" t="s">
        <v>972</v>
      </c>
      <c r="C307" s="182" t="s">
        <v>972</v>
      </c>
      <c r="D307" s="182"/>
      <c r="E307" s="183" t="s">
        <v>972</v>
      </c>
      <c r="F307" s="89" t="s">
        <v>786</v>
      </c>
      <c r="G307" s="90">
        <v>2</v>
      </c>
      <c r="H307" s="36"/>
      <c r="I307" s="36"/>
      <c r="J307" s="32">
        <f t="shared" si="44"/>
        <v>0</v>
      </c>
      <c r="K307" s="32">
        <f t="shared" si="45"/>
        <v>0</v>
      </c>
      <c r="L307" s="32">
        <f t="shared" si="46"/>
        <v>0</v>
      </c>
      <c r="M307" s="32">
        <f t="shared" si="47"/>
        <v>0</v>
      </c>
    </row>
    <row r="308" spans="1:13" s="87" customFormat="1" ht="44.25" customHeight="1" outlineLevel="1" x14ac:dyDescent="0.25">
      <c r="A308" s="34" t="s">
        <v>565</v>
      </c>
      <c r="B308" s="181" t="s">
        <v>973</v>
      </c>
      <c r="C308" s="182" t="s">
        <v>973</v>
      </c>
      <c r="D308" s="182"/>
      <c r="E308" s="183" t="s">
        <v>973</v>
      </c>
      <c r="F308" s="89" t="s">
        <v>786</v>
      </c>
      <c r="G308" s="90">
        <v>8</v>
      </c>
      <c r="H308" s="36"/>
      <c r="I308" s="36"/>
      <c r="J308" s="32">
        <f t="shared" si="44"/>
        <v>0</v>
      </c>
      <c r="K308" s="32">
        <f t="shared" si="45"/>
        <v>0</v>
      </c>
      <c r="L308" s="32">
        <f t="shared" si="46"/>
        <v>0</v>
      </c>
      <c r="M308" s="32">
        <f t="shared" si="47"/>
        <v>0</v>
      </c>
    </row>
    <row r="309" spans="1:13" s="87" customFormat="1" ht="16.8" customHeight="1" outlineLevel="1" x14ac:dyDescent="0.25">
      <c r="A309" s="174" t="s">
        <v>974</v>
      </c>
      <c r="B309" s="175"/>
      <c r="C309" s="175"/>
      <c r="D309" s="175"/>
      <c r="E309" s="176"/>
      <c r="F309" s="74"/>
      <c r="G309" s="54"/>
      <c r="H309" s="33"/>
      <c r="I309" s="33"/>
      <c r="J309" s="45"/>
      <c r="K309" s="45"/>
      <c r="L309" s="45"/>
      <c r="M309" s="45"/>
    </row>
    <row r="310" spans="1:13" s="87" customFormat="1" ht="44.25" customHeight="1" outlineLevel="1" x14ac:dyDescent="0.25">
      <c r="A310" s="34" t="s">
        <v>566</v>
      </c>
      <c r="B310" s="181" t="s">
        <v>939</v>
      </c>
      <c r="C310" s="182" t="s">
        <v>939</v>
      </c>
      <c r="D310" s="182"/>
      <c r="E310" s="183" t="s">
        <v>939</v>
      </c>
      <c r="F310" s="89" t="s">
        <v>44</v>
      </c>
      <c r="G310" s="90">
        <f>1</f>
        <v>1</v>
      </c>
      <c r="H310" s="36"/>
      <c r="I310" s="36"/>
      <c r="J310" s="32">
        <f t="shared" si="44"/>
        <v>0</v>
      </c>
      <c r="K310" s="32">
        <f t="shared" si="45"/>
        <v>0</v>
      </c>
      <c r="L310" s="32">
        <f t="shared" si="46"/>
        <v>0</v>
      </c>
      <c r="M310" s="32">
        <f t="shared" si="47"/>
        <v>0</v>
      </c>
    </row>
    <row r="311" spans="1:13" s="87" customFormat="1" ht="44.25" customHeight="1" outlineLevel="1" x14ac:dyDescent="0.25">
      <c r="A311" s="34" t="s">
        <v>567</v>
      </c>
      <c r="B311" s="181" t="s">
        <v>975</v>
      </c>
      <c r="C311" s="182" t="s">
        <v>975</v>
      </c>
      <c r="D311" s="182"/>
      <c r="E311" s="183" t="s">
        <v>975</v>
      </c>
      <c r="F311" s="89" t="s">
        <v>786</v>
      </c>
      <c r="G311" s="90">
        <v>1</v>
      </c>
      <c r="H311" s="36"/>
      <c r="I311" s="36"/>
      <c r="J311" s="32">
        <f t="shared" si="44"/>
        <v>0</v>
      </c>
      <c r="K311" s="32">
        <f t="shared" si="45"/>
        <v>0</v>
      </c>
      <c r="L311" s="32">
        <f t="shared" si="46"/>
        <v>0</v>
      </c>
      <c r="M311" s="32">
        <f t="shared" si="47"/>
        <v>0</v>
      </c>
    </row>
    <row r="312" spans="1:13" s="87" customFormat="1" ht="44.25" customHeight="1" outlineLevel="1" x14ac:dyDescent="0.25">
      <c r="A312" s="34" t="s">
        <v>568</v>
      </c>
      <c r="B312" s="181" t="s">
        <v>957</v>
      </c>
      <c r="C312" s="182" t="s">
        <v>957</v>
      </c>
      <c r="D312" s="182"/>
      <c r="E312" s="183" t="s">
        <v>957</v>
      </c>
      <c r="F312" s="89" t="s">
        <v>44</v>
      </c>
      <c r="G312" s="68">
        <v>13</v>
      </c>
      <c r="H312" s="36"/>
      <c r="I312" s="36"/>
      <c r="J312" s="32">
        <f t="shared" si="44"/>
        <v>0</v>
      </c>
      <c r="K312" s="32">
        <f t="shared" si="45"/>
        <v>0</v>
      </c>
      <c r="L312" s="32">
        <f t="shared" si="46"/>
        <v>0</v>
      </c>
      <c r="M312" s="32">
        <f t="shared" si="47"/>
        <v>0</v>
      </c>
    </row>
    <row r="313" spans="1:13" s="87" customFormat="1" ht="44.25" customHeight="1" outlineLevel="1" x14ac:dyDescent="0.25">
      <c r="A313" s="34" t="s">
        <v>569</v>
      </c>
      <c r="B313" s="181" t="s">
        <v>976</v>
      </c>
      <c r="C313" s="182" t="s">
        <v>976</v>
      </c>
      <c r="D313" s="182"/>
      <c r="E313" s="183" t="s">
        <v>976</v>
      </c>
      <c r="F313" s="89" t="s">
        <v>786</v>
      </c>
      <c r="G313" s="90">
        <v>1</v>
      </c>
      <c r="H313" s="36"/>
      <c r="I313" s="36"/>
      <c r="J313" s="32">
        <f t="shared" si="44"/>
        <v>0</v>
      </c>
      <c r="K313" s="32">
        <f t="shared" si="45"/>
        <v>0</v>
      </c>
      <c r="L313" s="32">
        <f t="shared" si="46"/>
        <v>0</v>
      </c>
      <c r="M313" s="32">
        <f t="shared" si="47"/>
        <v>0</v>
      </c>
    </row>
    <row r="314" spans="1:13" s="87" customFormat="1" ht="44.25" customHeight="1" outlineLevel="1" x14ac:dyDescent="0.25">
      <c r="A314" s="34" t="s">
        <v>570</v>
      </c>
      <c r="B314" s="181" t="s">
        <v>977</v>
      </c>
      <c r="C314" s="182" t="s">
        <v>977</v>
      </c>
      <c r="D314" s="182"/>
      <c r="E314" s="183" t="s">
        <v>977</v>
      </c>
      <c r="F314" s="89" t="s">
        <v>786</v>
      </c>
      <c r="G314" s="90">
        <v>10</v>
      </c>
      <c r="H314" s="36"/>
      <c r="I314" s="36"/>
      <c r="J314" s="32">
        <f t="shared" si="44"/>
        <v>0</v>
      </c>
      <c r="K314" s="32">
        <f t="shared" si="45"/>
        <v>0</v>
      </c>
      <c r="L314" s="32">
        <f t="shared" si="46"/>
        <v>0</v>
      </c>
      <c r="M314" s="32">
        <f t="shared" si="47"/>
        <v>0</v>
      </c>
    </row>
    <row r="315" spans="1:13" s="87" customFormat="1" ht="14.4" customHeight="1" outlineLevel="1" x14ac:dyDescent="0.25">
      <c r="A315" s="34" t="s">
        <v>571</v>
      </c>
      <c r="B315" s="181" t="s">
        <v>978</v>
      </c>
      <c r="C315" s="182" t="s">
        <v>978</v>
      </c>
      <c r="D315" s="182"/>
      <c r="E315" s="183" t="s">
        <v>978</v>
      </c>
      <c r="F315" s="89" t="s">
        <v>786</v>
      </c>
      <c r="G315" s="90">
        <v>2</v>
      </c>
      <c r="H315" s="36"/>
      <c r="I315" s="36"/>
      <c r="J315" s="32">
        <f t="shared" si="44"/>
        <v>0</v>
      </c>
      <c r="K315" s="32">
        <f t="shared" si="45"/>
        <v>0</v>
      </c>
      <c r="L315" s="32">
        <f t="shared" si="46"/>
        <v>0</v>
      </c>
      <c r="M315" s="32">
        <f t="shared" si="47"/>
        <v>0</v>
      </c>
    </row>
    <row r="316" spans="1:13" s="87" customFormat="1" ht="14.4" customHeight="1" outlineLevel="1" x14ac:dyDescent="0.25">
      <c r="A316" s="34" t="s">
        <v>572</v>
      </c>
      <c r="B316" s="181" t="s">
        <v>951</v>
      </c>
      <c r="C316" s="182" t="s">
        <v>951</v>
      </c>
      <c r="D316" s="182"/>
      <c r="E316" s="183" t="s">
        <v>951</v>
      </c>
      <c r="F316" s="89" t="s">
        <v>268</v>
      </c>
      <c r="G316" s="68">
        <v>6.3E-2</v>
      </c>
      <c r="H316" s="36"/>
      <c r="I316" s="36"/>
      <c r="J316" s="32">
        <f t="shared" si="44"/>
        <v>0</v>
      </c>
      <c r="K316" s="32">
        <f t="shared" si="45"/>
        <v>0</v>
      </c>
      <c r="L316" s="32">
        <f t="shared" si="46"/>
        <v>0</v>
      </c>
      <c r="M316" s="32">
        <f t="shared" si="47"/>
        <v>0</v>
      </c>
    </row>
    <row r="317" spans="1:13" s="87" customFormat="1" ht="14.4" customHeight="1" outlineLevel="1" x14ac:dyDescent="0.25">
      <c r="A317" s="34" t="s">
        <v>573</v>
      </c>
      <c r="B317" s="181" t="s">
        <v>969</v>
      </c>
      <c r="C317" s="182" t="s">
        <v>969</v>
      </c>
      <c r="D317" s="182"/>
      <c r="E317" s="183" t="s">
        <v>969</v>
      </c>
      <c r="F317" s="89" t="s">
        <v>962</v>
      </c>
      <c r="G317" s="90">
        <v>3</v>
      </c>
      <c r="H317" s="36"/>
      <c r="I317" s="36"/>
      <c r="J317" s="32">
        <f t="shared" si="44"/>
        <v>0</v>
      </c>
      <c r="K317" s="32">
        <f t="shared" si="45"/>
        <v>0</v>
      </c>
      <c r="L317" s="32">
        <f t="shared" si="46"/>
        <v>0</v>
      </c>
      <c r="M317" s="32">
        <f t="shared" si="47"/>
        <v>0</v>
      </c>
    </row>
    <row r="318" spans="1:13" s="87" customFormat="1" ht="14.4" customHeight="1" outlineLevel="1" x14ac:dyDescent="0.25">
      <c r="A318" s="34" t="s">
        <v>574</v>
      </c>
      <c r="B318" s="181" t="s">
        <v>970</v>
      </c>
      <c r="C318" s="182" t="s">
        <v>970</v>
      </c>
      <c r="D318" s="182"/>
      <c r="E318" s="183" t="s">
        <v>970</v>
      </c>
      <c r="F318" s="89" t="s">
        <v>786</v>
      </c>
      <c r="G318" s="90">
        <v>1</v>
      </c>
      <c r="H318" s="36"/>
      <c r="I318" s="36"/>
      <c r="J318" s="32">
        <f t="shared" si="44"/>
        <v>0</v>
      </c>
      <c r="K318" s="32">
        <f t="shared" si="45"/>
        <v>0</v>
      </c>
      <c r="L318" s="32">
        <f t="shared" si="46"/>
        <v>0</v>
      </c>
      <c r="M318" s="32">
        <f t="shared" si="47"/>
        <v>0</v>
      </c>
    </row>
    <row r="319" spans="1:13" s="87" customFormat="1" ht="14.4" customHeight="1" outlineLevel="1" x14ac:dyDescent="0.25">
      <c r="A319" s="34" t="s">
        <v>575</v>
      </c>
      <c r="B319" s="181" t="s">
        <v>971</v>
      </c>
      <c r="C319" s="182" t="s">
        <v>971</v>
      </c>
      <c r="D319" s="182"/>
      <c r="E319" s="183" t="s">
        <v>971</v>
      </c>
      <c r="F319" s="89" t="s">
        <v>786</v>
      </c>
      <c r="G319" s="90">
        <v>2</v>
      </c>
      <c r="H319" s="36"/>
      <c r="I319" s="36"/>
      <c r="J319" s="32">
        <f t="shared" si="44"/>
        <v>0</v>
      </c>
      <c r="K319" s="32">
        <f t="shared" si="45"/>
        <v>0</v>
      </c>
      <c r="L319" s="32">
        <f t="shared" si="46"/>
        <v>0</v>
      </c>
      <c r="M319" s="32">
        <f t="shared" si="47"/>
        <v>0</v>
      </c>
    </row>
    <row r="320" spans="1:13" s="87" customFormat="1" ht="14.4" customHeight="1" outlineLevel="1" x14ac:dyDescent="0.25">
      <c r="A320" s="34" t="s">
        <v>576</v>
      </c>
      <c r="B320" s="181" t="s">
        <v>972</v>
      </c>
      <c r="C320" s="182" t="s">
        <v>972</v>
      </c>
      <c r="D320" s="182"/>
      <c r="E320" s="183" t="s">
        <v>972</v>
      </c>
      <c r="F320" s="89" t="s">
        <v>786</v>
      </c>
      <c r="G320" s="90">
        <v>2</v>
      </c>
      <c r="H320" s="36"/>
      <c r="I320" s="36"/>
      <c r="J320" s="32">
        <f t="shared" si="44"/>
        <v>0</v>
      </c>
      <c r="K320" s="32">
        <f t="shared" si="45"/>
        <v>0</v>
      </c>
      <c r="L320" s="32">
        <f t="shared" si="46"/>
        <v>0</v>
      </c>
      <c r="M320" s="32">
        <f t="shared" si="47"/>
        <v>0</v>
      </c>
    </row>
    <row r="321" spans="1:13" s="87" customFormat="1" ht="44.25" customHeight="1" outlineLevel="1" x14ac:dyDescent="0.25">
      <c r="A321" s="34" t="s">
        <v>577</v>
      </c>
      <c r="B321" s="181" t="s">
        <v>973</v>
      </c>
      <c r="C321" s="182" t="s">
        <v>973</v>
      </c>
      <c r="D321" s="182"/>
      <c r="E321" s="183" t="s">
        <v>973</v>
      </c>
      <c r="F321" s="89" t="s">
        <v>786</v>
      </c>
      <c r="G321" s="90">
        <v>8</v>
      </c>
      <c r="H321" s="36"/>
      <c r="I321" s="36"/>
      <c r="J321" s="32">
        <f t="shared" si="44"/>
        <v>0</v>
      </c>
      <c r="K321" s="32">
        <f t="shared" si="45"/>
        <v>0</v>
      </c>
      <c r="L321" s="32">
        <f t="shared" si="46"/>
        <v>0</v>
      </c>
      <c r="M321" s="32">
        <f t="shared" si="47"/>
        <v>0</v>
      </c>
    </row>
    <row r="322" spans="1:13" s="87" customFormat="1" ht="16.8" customHeight="1" outlineLevel="1" x14ac:dyDescent="0.25">
      <c r="A322" s="174" t="s">
        <v>979</v>
      </c>
      <c r="B322" s="175"/>
      <c r="C322" s="175"/>
      <c r="D322" s="175"/>
      <c r="E322" s="176"/>
      <c r="F322" s="74"/>
      <c r="G322" s="54"/>
      <c r="H322" s="33"/>
      <c r="I322" s="33"/>
      <c r="J322" s="45"/>
      <c r="K322" s="45"/>
      <c r="L322" s="45"/>
      <c r="M322" s="45"/>
    </row>
    <row r="323" spans="1:13" s="87" customFormat="1" ht="44.25" customHeight="1" outlineLevel="1" x14ac:dyDescent="0.25">
      <c r="A323" s="34" t="s">
        <v>578</v>
      </c>
      <c r="B323" s="181" t="s">
        <v>939</v>
      </c>
      <c r="C323" s="182" t="s">
        <v>939</v>
      </c>
      <c r="D323" s="182"/>
      <c r="E323" s="183" t="s">
        <v>939</v>
      </c>
      <c r="F323" s="89" t="s">
        <v>44</v>
      </c>
      <c r="G323" s="90">
        <f>1</f>
        <v>1</v>
      </c>
      <c r="H323" s="36"/>
      <c r="I323" s="36"/>
      <c r="J323" s="32">
        <f t="shared" si="44"/>
        <v>0</v>
      </c>
      <c r="K323" s="32">
        <f t="shared" si="45"/>
        <v>0</v>
      </c>
      <c r="L323" s="32">
        <f t="shared" si="46"/>
        <v>0</v>
      </c>
      <c r="M323" s="32">
        <f t="shared" si="47"/>
        <v>0</v>
      </c>
    </row>
    <row r="324" spans="1:13" s="87" customFormat="1" ht="44.25" customHeight="1" outlineLevel="1" x14ac:dyDescent="0.25">
      <c r="A324" s="34" t="s">
        <v>579</v>
      </c>
      <c r="B324" s="181" t="s">
        <v>964</v>
      </c>
      <c r="C324" s="182" t="s">
        <v>964</v>
      </c>
      <c r="D324" s="182"/>
      <c r="E324" s="183" t="s">
        <v>964</v>
      </c>
      <c r="F324" s="89" t="s">
        <v>786</v>
      </c>
      <c r="G324" s="90">
        <v>1</v>
      </c>
      <c r="H324" s="36"/>
      <c r="I324" s="36"/>
      <c r="J324" s="32">
        <f t="shared" si="44"/>
        <v>0</v>
      </c>
      <c r="K324" s="32">
        <f t="shared" si="45"/>
        <v>0</v>
      </c>
      <c r="L324" s="32">
        <f t="shared" si="46"/>
        <v>0</v>
      </c>
      <c r="M324" s="32">
        <f t="shared" si="47"/>
        <v>0</v>
      </c>
    </row>
    <row r="325" spans="1:13" s="87" customFormat="1" ht="44.25" customHeight="1" outlineLevel="1" x14ac:dyDescent="0.25">
      <c r="A325" s="34" t="s">
        <v>580</v>
      </c>
      <c r="B325" s="181" t="s">
        <v>957</v>
      </c>
      <c r="C325" s="182" t="s">
        <v>957</v>
      </c>
      <c r="D325" s="182"/>
      <c r="E325" s="183" t="s">
        <v>957</v>
      </c>
      <c r="F325" s="89" t="s">
        <v>44</v>
      </c>
      <c r="G325" s="68">
        <v>20</v>
      </c>
      <c r="H325" s="36"/>
      <c r="I325" s="36"/>
      <c r="J325" s="32">
        <f t="shared" si="44"/>
        <v>0</v>
      </c>
      <c r="K325" s="32">
        <f t="shared" si="45"/>
        <v>0</v>
      </c>
      <c r="L325" s="32">
        <f t="shared" si="46"/>
        <v>0</v>
      </c>
      <c r="M325" s="32">
        <f t="shared" si="47"/>
        <v>0</v>
      </c>
    </row>
    <row r="326" spans="1:13" s="87" customFormat="1" ht="44.25" customHeight="1" outlineLevel="1" x14ac:dyDescent="0.25">
      <c r="A326" s="34" t="s">
        <v>581</v>
      </c>
      <c r="B326" s="181" t="s">
        <v>965</v>
      </c>
      <c r="C326" s="182" t="s">
        <v>965</v>
      </c>
      <c r="D326" s="182"/>
      <c r="E326" s="183" t="s">
        <v>965</v>
      </c>
      <c r="F326" s="89" t="s">
        <v>786</v>
      </c>
      <c r="G326" s="90">
        <v>1</v>
      </c>
      <c r="H326" s="36"/>
      <c r="I326" s="36"/>
      <c r="J326" s="32">
        <f t="shared" si="44"/>
        <v>0</v>
      </c>
      <c r="K326" s="32">
        <f t="shared" si="45"/>
        <v>0</v>
      </c>
      <c r="L326" s="32">
        <f t="shared" si="46"/>
        <v>0</v>
      </c>
      <c r="M326" s="32">
        <f t="shared" si="47"/>
        <v>0</v>
      </c>
    </row>
    <row r="327" spans="1:13" s="87" customFormat="1" ht="44.25" customHeight="1" outlineLevel="1" x14ac:dyDescent="0.25">
      <c r="A327" s="34" t="s">
        <v>582</v>
      </c>
      <c r="B327" s="181" t="s">
        <v>966</v>
      </c>
      <c r="C327" s="182" t="s">
        <v>966</v>
      </c>
      <c r="D327" s="182"/>
      <c r="E327" s="183" t="s">
        <v>966</v>
      </c>
      <c r="F327" s="89" t="s">
        <v>786</v>
      </c>
      <c r="G327" s="90">
        <v>15</v>
      </c>
      <c r="H327" s="36"/>
      <c r="I327" s="36"/>
      <c r="J327" s="32">
        <f t="shared" si="44"/>
        <v>0</v>
      </c>
      <c r="K327" s="32">
        <f t="shared" si="45"/>
        <v>0</v>
      </c>
      <c r="L327" s="32">
        <f t="shared" si="46"/>
        <v>0</v>
      </c>
      <c r="M327" s="32">
        <f t="shared" si="47"/>
        <v>0</v>
      </c>
    </row>
    <row r="328" spans="1:13" s="87" customFormat="1" ht="44.25" customHeight="1" outlineLevel="1" x14ac:dyDescent="0.25">
      <c r="A328" s="34" t="s">
        <v>583</v>
      </c>
      <c r="B328" s="181" t="s">
        <v>967</v>
      </c>
      <c r="C328" s="182" t="s">
        <v>967</v>
      </c>
      <c r="D328" s="182"/>
      <c r="E328" s="183" t="s">
        <v>967</v>
      </c>
      <c r="F328" s="89" t="s">
        <v>786</v>
      </c>
      <c r="G328" s="90">
        <v>4</v>
      </c>
      <c r="H328" s="36"/>
      <c r="I328" s="36"/>
      <c r="J328" s="32">
        <f t="shared" si="44"/>
        <v>0</v>
      </c>
      <c r="K328" s="32">
        <f t="shared" si="45"/>
        <v>0</v>
      </c>
      <c r="L328" s="32">
        <f t="shared" si="46"/>
        <v>0</v>
      </c>
      <c r="M328" s="32">
        <f t="shared" si="47"/>
        <v>0</v>
      </c>
    </row>
    <row r="329" spans="1:13" s="87" customFormat="1" ht="44.25" customHeight="1" outlineLevel="1" x14ac:dyDescent="0.25">
      <c r="A329" s="34" t="s">
        <v>584</v>
      </c>
      <c r="B329" s="181" t="s">
        <v>951</v>
      </c>
      <c r="C329" s="182" t="s">
        <v>951</v>
      </c>
      <c r="D329" s="182"/>
      <c r="E329" s="183" t="s">
        <v>951</v>
      </c>
      <c r="F329" s="89" t="s">
        <v>268</v>
      </c>
      <c r="G329" s="68">
        <v>6.3E-2</v>
      </c>
      <c r="H329" s="36"/>
      <c r="I329" s="36"/>
      <c r="J329" s="32">
        <f t="shared" si="44"/>
        <v>0</v>
      </c>
      <c r="K329" s="32">
        <f t="shared" si="45"/>
        <v>0</v>
      </c>
      <c r="L329" s="32">
        <f t="shared" si="46"/>
        <v>0</v>
      </c>
      <c r="M329" s="32">
        <f t="shared" si="47"/>
        <v>0</v>
      </c>
    </row>
    <row r="330" spans="1:13" s="87" customFormat="1" ht="44.25" customHeight="1" outlineLevel="1" x14ac:dyDescent="0.25">
      <c r="A330" s="34" t="s">
        <v>585</v>
      </c>
      <c r="B330" s="181" t="s">
        <v>969</v>
      </c>
      <c r="C330" s="182" t="s">
        <v>969</v>
      </c>
      <c r="D330" s="182"/>
      <c r="E330" s="183" t="s">
        <v>969</v>
      </c>
      <c r="F330" s="89" t="s">
        <v>962</v>
      </c>
      <c r="G330" s="90">
        <v>4</v>
      </c>
      <c r="H330" s="36"/>
      <c r="I330" s="36"/>
      <c r="J330" s="32">
        <f t="shared" si="44"/>
        <v>0</v>
      </c>
      <c r="K330" s="32">
        <f t="shared" si="45"/>
        <v>0</v>
      </c>
      <c r="L330" s="32">
        <f t="shared" si="46"/>
        <v>0</v>
      </c>
      <c r="M330" s="32">
        <f t="shared" si="47"/>
        <v>0</v>
      </c>
    </row>
    <row r="331" spans="1:13" s="87" customFormat="1" ht="44.25" customHeight="1" outlineLevel="1" x14ac:dyDescent="0.25">
      <c r="A331" s="34" t="s">
        <v>586</v>
      </c>
      <c r="B331" s="181" t="s">
        <v>970</v>
      </c>
      <c r="C331" s="182" t="s">
        <v>970</v>
      </c>
      <c r="D331" s="182"/>
      <c r="E331" s="183" t="s">
        <v>970</v>
      </c>
      <c r="F331" s="89" t="s">
        <v>786</v>
      </c>
      <c r="G331" s="90">
        <v>1</v>
      </c>
      <c r="H331" s="36"/>
      <c r="I331" s="36"/>
      <c r="J331" s="32">
        <f t="shared" si="44"/>
        <v>0</v>
      </c>
      <c r="K331" s="32">
        <f t="shared" si="45"/>
        <v>0</v>
      </c>
      <c r="L331" s="32">
        <f t="shared" si="46"/>
        <v>0</v>
      </c>
      <c r="M331" s="32">
        <f t="shared" si="47"/>
        <v>0</v>
      </c>
    </row>
    <row r="332" spans="1:13" s="87" customFormat="1" ht="44.25" customHeight="1" outlineLevel="1" x14ac:dyDescent="0.25">
      <c r="A332" s="34" t="s">
        <v>587</v>
      </c>
      <c r="B332" s="181" t="s">
        <v>971</v>
      </c>
      <c r="C332" s="182" t="s">
        <v>971</v>
      </c>
      <c r="D332" s="182"/>
      <c r="E332" s="183" t="s">
        <v>971</v>
      </c>
      <c r="F332" s="89" t="s">
        <v>786</v>
      </c>
      <c r="G332" s="90">
        <v>2</v>
      </c>
      <c r="H332" s="36"/>
      <c r="I332" s="36"/>
      <c r="J332" s="32">
        <f t="shared" si="44"/>
        <v>0</v>
      </c>
      <c r="K332" s="32">
        <f t="shared" si="45"/>
        <v>0</v>
      </c>
      <c r="L332" s="32">
        <f t="shared" si="46"/>
        <v>0</v>
      </c>
      <c r="M332" s="32">
        <f t="shared" si="47"/>
        <v>0</v>
      </c>
    </row>
    <row r="333" spans="1:13" s="87" customFormat="1" ht="44.25" customHeight="1" outlineLevel="1" x14ac:dyDescent="0.25">
      <c r="A333" s="34" t="s">
        <v>588</v>
      </c>
      <c r="B333" s="181" t="s">
        <v>972</v>
      </c>
      <c r="C333" s="182" t="s">
        <v>972</v>
      </c>
      <c r="D333" s="182"/>
      <c r="E333" s="183" t="s">
        <v>972</v>
      </c>
      <c r="F333" s="89" t="s">
        <v>786</v>
      </c>
      <c r="G333" s="90">
        <v>2</v>
      </c>
      <c r="H333" s="36"/>
      <c r="I333" s="36"/>
      <c r="J333" s="32">
        <f t="shared" si="44"/>
        <v>0</v>
      </c>
      <c r="K333" s="32">
        <f t="shared" si="45"/>
        <v>0</v>
      </c>
      <c r="L333" s="32">
        <f t="shared" si="46"/>
        <v>0</v>
      </c>
      <c r="M333" s="32">
        <f t="shared" si="47"/>
        <v>0</v>
      </c>
    </row>
    <row r="334" spans="1:13" s="87" customFormat="1" ht="44.25" customHeight="1" outlineLevel="1" x14ac:dyDescent="0.25">
      <c r="A334" s="34" t="s">
        <v>589</v>
      </c>
      <c r="B334" s="181" t="s">
        <v>973</v>
      </c>
      <c r="C334" s="182" t="s">
        <v>973</v>
      </c>
      <c r="D334" s="182"/>
      <c r="E334" s="183" t="s">
        <v>973</v>
      </c>
      <c r="F334" s="89" t="s">
        <v>786</v>
      </c>
      <c r="G334" s="90">
        <v>8</v>
      </c>
      <c r="H334" s="36"/>
      <c r="I334" s="36"/>
      <c r="J334" s="32">
        <f t="shared" si="44"/>
        <v>0</v>
      </c>
      <c r="K334" s="32">
        <f t="shared" si="45"/>
        <v>0</v>
      </c>
      <c r="L334" s="32">
        <f t="shared" si="46"/>
        <v>0</v>
      </c>
      <c r="M334" s="32">
        <f t="shared" si="47"/>
        <v>0</v>
      </c>
    </row>
    <row r="335" spans="1:13" s="87" customFormat="1" ht="16.8" customHeight="1" outlineLevel="1" x14ac:dyDescent="0.25">
      <c r="A335" s="174" t="s">
        <v>980</v>
      </c>
      <c r="B335" s="175"/>
      <c r="C335" s="175"/>
      <c r="D335" s="175"/>
      <c r="E335" s="176"/>
      <c r="F335" s="74"/>
      <c r="G335" s="54"/>
      <c r="H335" s="33"/>
      <c r="I335" s="33"/>
      <c r="J335" s="45"/>
      <c r="K335" s="45"/>
      <c r="L335" s="45"/>
      <c r="M335" s="45"/>
    </row>
    <row r="336" spans="1:13" s="87" customFormat="1" ht="44.25" customHeight="1" outlineLevel="1" x14ac:dyDescent="0.25">
      <c r="A336" s="34" t="s">
        <v>590</v>
      </c>
      <c r="B336" s="181" t="s">
        <v>939</v>
      </c>
      <c r="C336" s="182" t="s">
        <v>939</v>
      </c>
      <c r="D336" s="182"/>
      <c r="E336" s="183" t="s">
        <v>939</v>
      </c>
      <c r="F336" s="89" t="s">
        <v>44</v>
      </c>
      <c r="G336" s="90">
        <f>1</f>
        <v>1</v>
      </c>
      <c r="H336" s="36"/>
      <c r="I336" s="36"/>
      <c r="J336" s="32">
        <f t="shared" si="44"/>
        <v>0</v>
      </c>
      <c r="K336" s="32">
        <f t="shared" si="45"/>
        <v>0</v>
      </c>
      <c r="L336" s="32">
        <f t="shared" si="46"/>
        <v>0</v>
      </c>
      <c r="M336" s="32">
        <f t="shared" si="47"/>
        <v>0</v>
      </c>
    </row>
    <row r="337" spans="1:13" s="87" customFormat="1" ht="44.25" customHeight="1" outlineLevel="1" x14ac:dyDescent="0.25">
      <c r="A337" s="34" t="s">
        <v>591</v>
      </c>
      <c r="B337" s="181" t="s">
        <v>981</v>
      </c>
      <c r="C337" s="182" t="s">
        <v>981</v>
      </c>
      <c r="D337" s="182"/>
      <c r="E337" s="183" t="s">
        <v>981</v>
      </c>
      <c r="F337" s="89" t="s">
        <v>786</v>
      </c>
      <c r="G337" s="90">
        <v>1</v>
      </c>
      <c r="H337" s="36"/>
      <c r="I337" s="36"/>
      <c r="J337" s="32">
        <f t="shared" si="44"/>
        <v>0</v>
      </c>
      <c r="K337" s="32">
        <f t="shared" si="45"/>
        <v>0</v>
      </c>
      <c r="L337" s="32">
        <f t="shared" si="46"/>
        <v>0</v>
      </c>
      <c r="M337" s="32">
        <f t="shared" si="47"/>
        <v>0</v>
      </c>
    </row>
    <row r="338" spans="1:13" s="87" customFormat="1" ht="44.25" customHeight="1" outlineLevel="1" x14ac:dyDescent="0.25">
      <c r="A338" s="34" t="s">
        <v>592</v>
      </c>
      <c r="B338" s="181" t="s">
        <v>957</v>
      </c>
      <c r="C338" s="182" t="s">
        <v>957</v>
      </c>
      <c r="D338" s="182"/>
      <c r="E338" s="183" t="s">
        <v>957</v>
      </c>
      <c r="F338" s="89" t="s">
        <v>44</v>
      </c>
      <c r="G338" s="68">
        <v>62</v>
      </c>
      <c r="H338" s="36"/>
      <c r="I338" s="36"/>
      <c r="J338" s="32">
        <f t="shared" si="44"/>
        <v>0</v>
      </c>
      <c r="K338" s="32">
        <f t="shared" si="45"/>
        <v>0</v>
      </c>
      <c r="L338" s="32">
        <f t="shared" si="46"/>
        <v>0</v>
      </c>
      <c r="M338" s="32">
        <f t="shared" si="47"/>
        <v>0</v>
      </c>
    </row>
    <row r="339" spans="1:13" s="87" customFormat="1" ht="44.25" customHeight="1" outlineLevel="1" x14ac:dyDescent="0.25">
      <c r="A339" s="34" t="s">
        <v>593</v>
      </c>
      <c r="B339" s="181" t="s">
        <v>982</v>
      </c>
      <c r="C339" s="182" t="s">
        <v>982</v>
      </c>
      <c r="D339" s="182"/>
      <c r="E339" s="183" t="s">
        <v>982</v>
      </c>
      <c r="F339" s="89" t="s">
        <v>786</v>
      </c>
      <c r="G339" s="90">
        <v>1</v>
      </c>
      <c r="H339" s="36"/>
      <c r="I339" s="36"/>
      <c r="J339" s="32">
        <f t="shared" si="44"/>
        <v>0</v>
      </c>
      <c r="K339" s="32">
        <f t="shared" si="45"/>
        <v>0</v>
      </c>
      <c r="L339" s="32">
        <f t="shared" si="46"/>
        <v>0</v>
      </c>
      <c r="M339" s="32">
        <f t="shared" si="47"/>
        <v>0</v>
      </c>
    </row>
    <row r="340" spans="1:13" s="87" customFormat="1" ht="44.25" customHeight="1" outlineLevel="1" x14ac:dyDescent="0.25">
      <c r="A340" s="34" t="s">
        <v>594</v>
      </c>
      <c r="B340" s="181" t="s">
        <v>977</v>
      </c>
      <c r="C340" s="182" t="s">
        <v>977</v>
      </c>
      <c r="D340" s="182"/>
      <c r="E340" s="183" t="s">
        <v>977</v>
      </c>
      <c r="F340" s="89" t="s">
        <v>786</v>
      </c>
      <c r="G340" s="90">
        <v>53</v>
      </c>
      <c r="H340" s="36"/>
      <c r="I340" s="36"/>
      <c r="J340" s="32">
        <f t="shared" si="44"/>
        <v>0</v>
      </c>
      <c r="K340" s="32">
        <f t="shared" si="45"/>
        <v>0</v>
      </c>
      <c r="L340" s="32">
        <f t="shared" si="46"/>
        <v>0</v>
      </c>
      <c r="M340" s="32">
        <f t="shared" si="47"/>
        <v>0</v>
      </c>
    </row>
    <row r="341" spans="1:13" s="87" customFormat="1" ht="44.25" customHeight="1" outlineLevel="1" x14ac:dyDescent="0.25">
      <c r="A341" s="34" t="s">
        <v>595</v>
      </c>
      <c r="B341" s="181" t="s">
        <v>983</v>
      </c>
      <c r="C341" s="182" t="s">
        <v>983</v>
      </c>
      <c r="D341" s="182"/>
      <c r="E341" s="183" t="s">
        <v>983</v>
      </c>
      <c r="F341" s="89" t="s">
        <v>786</v>
      </c>
      <c r="G341" s="90">
        <v>5</v>
      </c>
      <c r="H341" s="36"/>
      <c r="I341" s="36"/>
      <c r="J341" s="32">
        <f t="shared" si="44"/>
        <v>0</v>
      </c>
      <c r="K341" s="32">
        <f t="shared" si="45"/>
        <v>0</v>
      </c>
      <c r="L341" s="32">
        <f t="shared" si="46"/>
        <v>0</v>
      </c>
      <c r="M341" s="32">
        <f t="shared" si="47"/>
        <v>0</v>
      </c>
    </row>
    <row r="342" spans="1:13" s="87" customFormat="1" ht="44.25" customHeight="1" outlineLevel="1" x14ac:dyDescent="0.25">
      <c r="A342" s="34" t="s">
        <v>596</v>
      </c>
      <c r="B342" s="181" t="s">
        <v>984</v>
      </c>
      <c r="C342" s="182" t="s">
        <v>984</v>
      </c>
      <c r="D342" s="182"/>
      <c r="E342" s="183" t="s">
        <v>984</v>
      </c>
      <c r="F342" s="89" t="s">
        <v>786</v>
      </c>
      <c r="G342" s="90">
        <v>3</v>
      </c>
      <c r="H342" s="36"/>
      <c r="I342" s="36"/>
      <c r="J342" s="32">
        <f t="shared" si="44"/>
        <v>0</v>
      </c>
      <c r="K342" s="32">
        <f t="shared" si="45"/>
        <v>0</v>
      </c>
      <c r="L342" s="32">
        <f t="shared" si="46"/>
        <v>0</v>
      </c>
      <c r="M342" s="32">
        <f t="shared" si="47"/>
        <v>0</v>
      </c>
    </row>
    <row r="343" spans="1:13" s="87" customFormat="1" ht="44.25" customHeight="1" outlineLevel="1" x14ac:dyDescent="0.25">
      <c r="A343" s="34" t="s">
        <v>597</v>
      </c>
      <c r="B343" s="181" t="s">
        <v>951</v>
      </c>
      <c r="C343" s="182" t="s">
        <v>951</v>
      </c>
      <c r="D343" s="182"/>
      <c r="E343" s="183" t="s">
        <v>951</v>
      </c>
      <c r="F343" s="89" t="s">
        <v>268</v>
      </c>
      <c r="G343" s="68">
        <v>6.3E-2</v>
      </c>
      <c r="H343" s="36"/>
      <c r="I343" s="36"/>
      <c r="J343" s="32">
        <f t="shared" si="44"/>
        <v>0</v>
      </c>
      <c r="K343" s="32">
        <f t="shared" si="45"/>
        <v>0</v>
      </c>
      <c r="L343" s="32">
        <f t="shared" si="46"/>
        <v>0</v>
      </c>
      <c r="M343" s="32">
        <f t="shared" si="47"/>
        <v>0</v>
      </c>
    </row>
    <row r="344" spans="1:13" s="87" customFormat="1" ht="44.25" customHeight="1" outlineLevel="1" x14ac:dyDescent="0.25">
      <c r="A344" s="34" t="s">
        <v>598</v>
      </c>
      <c r="B344" s="181" t="s">
        <v>985</v>
      </c>
      <c r="C344" s="182" t="s">
        <v>985</v>
      </c>
      <c r="D344" s="182"/>
      <c r="E344" s="183" t="s">
        <v>985</v>
      </c>
      <c r="F344" s="89" t="s">
        <v>962</v>
      </c>
      <c r="G344" s="90">
        <v>4</v>
      </c>
      <c r="H344" s="36"/>
      <c r="I344" s="36"/>
      <c r="J344" s="32">
        <f t="shared" si="44"/>
        <v>0</v>
      </c>
      <c r="K344" s="32">
        <f t="shared" si="45"/>
        <v>0</v>
      </c>
      <c r="L344" s="32">
        <f t="shared" si="46"/>
        <v>0</v>
      </c>
      <c r="M344" s="32">
        <f t="shared" si="47"/>
        <v>0</v>
      </c>
    </row>
    <row r="345" spans="1:13" s="91" customFormat="1" ht="44.25" customHeight="1" outlineLevel="1" x14ac:dyDescent="0.25">
      <c r="A345" s="34" t="s">
        <v>599</v>
      </c>
      <c r="B345" s="181" t="s">
        <v>971</v>
      </c>
      <c r="C345" s="182" t="s">
        <v>971</v>
      </c>
      <c r="D345" s="182"/>
      <c r="E345" s="183" t="s">
        <v>971</v>
      </c>
      <c r="F345" s="89" t="s">
        <v>786</v>
      </c>
      <c r="G345" s="90">
        <v>4</v>
      </c>
      <c r="H345" s="36"/>
      <c r="I345" s="36"/>
      <c r="J345" s="32">
        <f t="shared" si="44"/>
        <v>0</v>
      </c>
      <c r="K345" s="32">
        <f t="shared" si="45"/>
        <v>0</v>
      </c>
      <c r="L345" s="32">
        <f t="shared" si="46"/>
        <v>0</v>
      </c>
      <c r="M345" s="32">
        <f t="shared" si="47"/>
        <v>0</v>
      </c>
    </row>
    <row r="346" spans="1:13" s="87" customFormat="1" ht="44.25" customHeight="1" outlineLevel="1" x14ac:dyDescent="0.25">
      <c r="A346" s="34" t="s">
        <v>600</v>
      </c>
      <c r="B346" s="181" t="s">
        <v>972</v>
      </c>
      <c r="C346" s="182" t="s">
        <v>972</v>
      </c>
      <c r="D346" s="182"/>
      <c r="E346" s="183" t="s">
        <v>972</v>
      </c>
      <c r="F346" s="89" t="s">
        <v>786</v>
      </c>
      <c r="G346" s="90">
        <v>4</v>
      </c>
      <c r="H346" s="36"/>
      <c r="I346" s="36"/>
      <c r="J346" s="32">
        <f t="shared" si="44"/>
        <v>0</v>
      </c>
      <c r="K346" s="32">
        <f t="shared" si="45"/>
        <v>0</v>
      </c>
      <c r="L346" s="32">
        <f t="shared" si="46"/>
        <v>0</v>
      </c>
      <c r="M346" s="32">
        <f t="shared" si="47"/>
        <v>0</v>
      </c>
    </row>
    <row r="347" spans="1:13" s="87" customFormat="1" ht="44.25" customHeight="1" outlineLevel="1" x14ac:dyDescent="0.25">
      <c r="A347" s="34" t="s">
        <v>601</v>
      </c>
      <c r="B347" s="181" t="s">
        <v>973</v>
      </c>
      <c r="C347" s="182" t="s">
        <v>973</v>
      </c>
      <c r="D347" s="182"/>
      <c r="E347" s="183" t="s">
        <v>973</v>
      </c>
      <c r="F347" s="89" t="s">
        <v>786</v>
      </c>
      <c r="G347" s="90">
        <v>12</v>
      </c>
      <c r="H347" s="36"/>
      <c r="I347" s="36"/>
      <c r="J347" s="32">
        <f t="shared" si="44"/>
        <v>0</v>
      </c>
      <c r="K347" s="32">
        <f t="shared" si="45"/>
        <v>0</v>
      </c>
      <c r="L347" s="32">
        <f t="shared" si="46"/>
        <v>0</v>
      </c>
      <c r="M347" s="32">
        <f t="shared" si="47"/>
        <v>0</v>
      </c>
    </row>
    <row r="348" spans="1:13" s="87" customFormat="1" ht="44.25" customHeight="1" outlineLevel="1" x14ac:dyDescent="0.25">
      <c r="A348" s="34" t="s">
        <v>371</v>
      </c>
      <c r="B348" s="181" t="s">
        <v>969</v>
      </c>
      <c r="C348" s="182" t="s">
        <v>969</v>
      </c>
      <c r="D348" s="182"/>
      <c r="E348" s="183" t="s">
        <v>969</v>
      </c>
      <c r="F348" s="89" t="s">
        <v>786</v>
      </c>
      <c r="G348" s="90">
        <v>6</v>
      </c>
      <c r="H348" s="36"/>
      <c r="I348" s="36"/>
      <c r="J348" s="32">
        <f t="shared" ref="J348" si="48">H348+I348</f>
        <v>0</v>
      </c>
      <c r="K348" s="32">
        <f t="shared" ref="K348" si="49">G348*H348</f>
        <v>0</v>
      </c>
      <c r="L348" s="32">
        <f t="shared" ref="L348" si="50">G348*I348</f>
        <v>0</v>
      </c>
      <c r="M348" s="32">
        <f t="shared" ref="M348" si="51">K348+L348</f>
        <v>0</v>
      </c>
    </row>
    <row r="349" spans="1:13" s="87" customFormat="1" ht="44.25" customHeight="1" outlineLevel="1" x14ac:dyDescent="0.25">
      <c r="A349" s="34" t="s">
        <v>372</v>
      </c>
      <c r="B349" s="181" t="s">
        <v>986</v>
      </c>
      <c r="C349" s="182" t="s">
        <v>986</v>
      </c>
      <c r="D349" s="182"/>
      <c r="E349" s="183" t="s">
        <v>986</v>
      </c>
      <c r="F349" s="89" t="s">
        <v>786</v>
      </c>
      <c r="G349" s="90">
        <v>2</v>
      </c>
      <c r="H349" s="36"/>
      <c r="I349" s="36"/>
      <c r="J349" s="32">
        <f t="shared" ref="J349:J350" si="52">H349+I349</f>
        <v>0</v>
      </c>
      <c r="K349" s="32">
        <f t="shared" ref="K349:K350" si="53">G349*H349</f>
        <v>0</v>
      </c>
      <c r="L349" s="32">
        <f t="shared" ref="L349:L350" si="54">G349*I349</f>
        <v>0</v>
      </c>
      <c r="M349" s="32">
        <f t="shared" ref="M349:M350" si="55">K349+L349</f>
        <v>0</v>
      </c>
    </row>
    <row r="350" spans="1:13" s="87" customFormat="1" ht="44.25" customHeight="1" outlineLevel="1" x14ac:dyDescent="0.25">
      <c r="A350" s="34" t="s">
        <v>374</v>
      </c>
      <c r="B350" s="181" t="s">
        <v>987</v>
      </c>
      <c r="C350" s="182" t="s">
        <v>987</v>
      </c>
      <c r="D350" s="182"/>
      <c r="E350" s="183" t="s">
        <v>987</v>
      </c>
      <c r="F350" s="89" t="s">
        <v>786</v>
      </c>
      <c r="G350" s="90">
        <v>2</v>
      </c>
      <c r="H350" s="36"/>
      <c r="I350" s="36"/>
      <c r="J350" s="32">
        <f t="shared" si="52"/>
        <v>0</v>
      </c>
      <c r="K350" s="32">
        <f t="shared" si="53"/>
        <v>0</v>
      </c>
      <c r="L350" s="32">
        <f t="shared" si="54"/>
        <v>0</v>
      </c>
      <c r="M350" s="32">
        <f t="shared" si="55"/>
        <v>0</v>
      </c>
    </row>
    <row r="351" spans="1:13" s="87" customFormat="1" ht="16.8" customHeight="1" outlineLevel="1" x14ac:dyDescent="0.25">
      <c r="A351" s="174" t="s">
        <v>988</v>
      </c>
      <c r="B351" s="175"/>
      <c r="C351" s="175"/>
      <c r="D351" s="175"/>
      <c r="E351" s="176"/>
      <c r="F351" s="74"/>
      <c r="G351" s="54"/>
      <c r="H351" s="33"/>
      <c r="I351" s="33"/>
      <c r="J351" s="45"/>
      <c r="K351" s="45"/>
      <c r="L351" s="45"/>
      <c r="M351" s="45"/>
    </row>
    <row r="352" spans="1:13" s="87" customFormat="1" ht="44.25" customHeight="1" outlineLevel="1" x14ac:dyDescent="0.25">
      <c r="A352" s="34" t="s">
        <v>376</v>
      </c>
      <c r="B352" s="181" t="s">
        <v>939</v>
      </c>
      <c r="C352" s="182" t="s">
        <v>939</v>
      </c>
      <c r="D352" s="182"/>
      <c r="E352" s="183" t="s">
        <v>939</v>
      </c>
      <c r="F352" s="89" t="s">
        <v>44</v>
      </c>
      <c r="G352" s="90">
        <f>1</f>
        <v>1</v>
      </c>
      <c r="H352" s="36"/>
      <c r="I352" s="36"/>
      <c r="J352" s="49">
        <f t="shared" ref="J352:J357" si="56">H352+I352</f>
        <v>0</v>
      </c>
      <c r="K352" s="49">
        <f t="shared" ref="K352:K357" si="57">G352*H352</f>
        <v>0</v>
      </c>
      <c r="L352" s="49">
        <f t="shared" ref="L352:L357" si="58">G352*I352</f>
        <v>0</v>
      </c>
      <c r="M352" s="49">
        <f t="shared" ref="M352:M357" si="59">K352+L352</f>
        <v>0</v>
      </c>
    </row>
    <row r="353" spans="1:13" s="87" customFormat="1" ht="44.25" customHeight="1" outlineLevel="1" x14ac:dyDescent="0.25">
      <c r="A353" s="34" t="s">
        <v>377</v>
      </c>
      <c r="B353" s="181" t="s">
        <v>989</v>
      </c>
      <c r="C353" s="182" t="s">
        <v>989</v>
      </c>
      <c r="D353" s="182"/>
      <c r="E353" s="183" t="s">
        <v>989</v>
      </c>
      <c r="F353" s="89" t="s">
        <v>786</v>
      </c>
      <c r="G353" s="90">
        <v>1</v>
      </c>
      <c r="H353" s="36"/>
      <c r="I353" s="36"/>
      <c r="J353" s="49">
        <f t="shared" si="56"/>
        <v>0</v>
      </c>
      <c r="K353" s="49">
        <f t="shared" si="57"/>
        <v>0</v>
      </c>
      <c r="L353" s="49">
        <f t="shared" si="58"/>
        <v>0</v>
      </c>
      <c r="M353" s="49">
        <f t="shared" si="59"/>
        <v>0</v>
      </c>
    </row>
    <row r="354" spans="1:13" s="87" customFormat="1" ht="44.25" customHeight="1" outlineLevel="1" x14ac:dyDescent="0.25">
      <c r="A354" s="34" t="s">
        <v>378</v>
      </c>
      <c r="B354" s="181" t="s">
        <v>957</v>
      </c>
      <c r="C354" s="182" t="s">
        <v>957</v>
      </c>
      <c r="D354" s="182"/>
      <c r="E354" s="183" t="s">
        <v>957</v>
      </c>
      <c r="F354" s="89" t="s">
        <v>44</v>
      </c>
      <c r="G354" s="68">
        <v>31</v>
      </c>
      <c r="H354" s="36"/>
      <c r="I354" s="36"/>
      <c r="J354" s="49">
        <f t="shared" si="56"/>
        <v>0</v>
      </c>
      <c r="K354" s="49">
        <f t="shared" si="57"/>
        <v>0</v>
      </c>
      <c r="L354" s="49">
        <f t="shared" si="58"/>
        <v>0</v>
      </c>
      <c r="M354" s="49">
        <f t="shared" si="59"/>
        <v>0</v>
      </c>
    </row>
    <row r="355" spans="1:13" s="87" customFormat="1" ht="44.25" customHeight="1" outlineLevel="1" x14ac:dyDescent="0.25">
      <c r="A355" s="34" t="s">
        <v>379</v>
      </c>
      <c r="B355" s="181" t="s">
        <v>990</v>
      </c>
      <c r="C355" s="182" t="s">
        <v>990</v>
      </c>
      <c r="D355" s="182"/>
      <c r="E355" s="183" t="s">
        <v>990</v>
      </c>
      <c r="F355" s="89" t="s">
        <v>786</v>
      </c>
      <c r="G355" s="90">
        <v>1</v>
      </c>
      <c r="H355" s="36"/>
      <c r="I355" s="36"/>
      <c r="J355" s="49">
        <f t="shared" si="56"/>
        <v>0</v>
      </c>
      <c r="K355" s="49">
        <f t="shared" si="57"/>
        <v>0</v>
      </c>
      <c r="L355" s="49">
        <f t="shared" si="58"/>
        <v>0</v>
      </c>
      <c r="M355" s="49">
        <f t="shared" si="59"/>
        <v>0</v>
      </c>
    </row>
    <row r="356" spans="1:13" s="87" customFormat="1" ht="44.25" customHeight="1" outlineLevel="1" x14ac:dyDescent="0.25">
      <c r="A356" s="34" t="s">
        <v>602</v>
      </c>
      <c r="B356" s="181" t="s">
        <v>977</v>
      </c>
      <c r="C356" s="182" t="s">
        <v>977</v>
      </c>
      <c r="D356" s="182"/>
      <c r="E356" s="183" t="s">
        <v>977</v>
      </c>
      <c r="F356" s="89" t="s">
        <v>786</v>
      </c>
      <c r="G356" s="90">
        <v>25</v>
      </c>
      <c r="H356" s="36"/>
      <c r="I356" s="36"/>
      <c r="J356" s="49">
        <f t="shared" si="56"/>
        <v>0</v>
      </c>
      <c r="K356" s="49">
        <f t="shared" si="57"/>
        <v>0</v>
      </c>
      <c r="L356" s="49">
        <f t="shared" si="58"/>
        <v>0</v>
      </c>
      <c r="M356" s="49">
        <f t="shared" si="59"/>
        <v>0</v>
      </c>
    </row>
    <row r="357" spans="1:13" s="87" customFormat="1" ht="44.25" customHeight="1" outlineLevel="1" x14ac:dyDescent="0.25">
      <c r="A357" s="34" t="s">
        <v>381</v>
      </c>
      <c r="B357" s="181" t="s">
        <v>983</v>
      </c>
      <c r="C357" s="182" t="s">
        <v>983</v>
      </c>
      <c r="D357" s="182"/>
      <c r="E357" s="183" t="s">
        <v>983</v>
      </c>
      <c r="F357" s="89" t="s">
        <v>786</v>
      </c>
      <c r="G357" s="90">
        <v>3</v>
      </c>
      <c r="H357" s="36"/>
      <c r="I357" s="36"/>
      <c r="J357" s="32">
        <f t="shared" si="56"/>
        <v>0</v>
      </c>
      <c r="K357" s="32">
        <f t="shared" si="57"/>
        <v>0</v>
      </c>
      <c r="L357" s="32">
        <f t="shared" si="58"/>
        <v>0</v>
      </c>
      <c r="M357" s="32">
        <f t="shared" si="59"/>
        <v>0</v>
      </c>
    </row>
    <row r="358" spans="1:13" s="87" customFormat="1" ht="44.25" customHeight="1" outlineLevel="1" x14ac:dyDescent="0.25">
      <c r="A358" s="34" t="s">
        <v>383</v>
      </c>
      <c r="B358" s="181" t="s">
        <v>991</v>
      </c>
      <c r="C358" s="182" t="s">
        <v>991</v>
      </c>
      <c r="D358" s="182"/>
      <c r="E358" s="183" t="s">
        <v>991</v>
      </c>
      <c r="F358" s="89" t="s">
        <v>786</v>
      </c>
      <c r="G358" s="90">
        <v>2</v>
      </c>
      <c r="H358" s="36"/>
      <c r="I358" s="36"/>
      <c r="J358" s="49">
        <f t="shared" ref="J358:J366" si="60">H358+I358</f>
        <v>0</v>
      </c>
      <c r="K358" s="49">
        <f t="shared" ref="K358:K366" si="61">G358*H358</f>
        <v>0</v>
      </c>
      <c r="L358" s="49">
        <f t="shared" ref="L358:L366" si="62">G358*I358</f>
        <v>0</v>
      </c>
      <c r="M358" s="49">
        <f t="shared" ref="M358:M366" si="63">K358+L358</f>
        <v>0</v>
      </c>
    </row>
    <row r="359" spans="1:13" s="87" customFormat="1" ht="44.25" customHeight="1" outlineLevel="1" x14ac:dyDescent="0.25">
      <c r="A359" s="34" t="s">
        <v>603</v>
      </c>
      <c r="B359" s="181" t="s">
        <v>951</v>
      </c>
      <c r="C359" s="182" t="s">
        <v>951</v>
      </c>
      <c r="D359" s="182"/>
      <c r="E359" s="183" t="s">
        <v>951</v>
      </c>
      <c r="F359" s="89" t="s">
        <v>268</v>
      </c>
      <c r="G359" s="68">
        <v>6.3E-2</v>
      </c>
      <c r="H359" s="36"/>
      <c r="I359" s="36"/>
      <c r="J359" s="49">
        <f t="shared" si="60"/>
        <v>0</v>
      </c>
      <c r="K359" s="49">
        <f t="shared" si="61"/>
        <v>0</v>
      </c>
      <c r="L359" s="49">
        <f t="shared" si="62"/>
        <v>0</v>
      </c>
      <c r="M359" s="49">
        <f t="shared" si="63"/>
        <v>0</v>
      </c>
    </row>
    <row r="360" spans="1:13" s="87" customFormat="1" ht="44.25" customHeight="1" outlineLevel="1" x14ac:dyDescent="0.25">
      <c r="A360" s="34" t="s">
        <v>604</v>
      </c>
      <c r="B360" s="181" t="s">
        <v>970</v>
      </c>
      <c r="C360" s="182" t="s">
        <v>970</v>
      </c>
      <c r="D360" s="182"/>
      <c r="E360" s="183" t="s">
        <v>970</v>
      </c>
      <c r="F360" s="89" t="s">
        <v>786</v>
      </c>
      <c r="G360" s="90">
        <v>1</v>
      </c>
      <c r="H360" s="36"/>
      <c r="I360" s="36"/>
      <c r="J360" s="49">
        <f t="shared" si="60"/>
        <v>0</v>
      </c>
      <c r="K360" s="49">
        <f t="shared" si="61"/>
        <v>0</v>
      </c>
      <c r="L360" s="49">
        <f t="shared" si="62"/>
        <v>0</v>
      </c>
      <c r="M360" s="49">
        <f t="shared" si="63"/>
        <v>0</v>
      </c>
    </row>
    <row r="361" spans="1:13" s="87" customFormat="1" ht="44.25" customHeight="1" outlineLevel="1" x14ac:dyDescent="0.25">
      <c r="A361" s="34" t="s">
        <v>385</v>
      </c>
      <c r="B361" s="181" t="s">
        <v>971</v>
      </c>
      <c r="C361" s="182" t="s">
        <v>971</v>
      </c>
      <c r="D361" s="182"/>
      <c r="E361" s="183" t="s">
        <v>971</v>
      </c>
      <c r="F361" s="89" t="s">
        <v>786</v>
      </c>
      <c r="G361" s="90">
        <v>3</v>
      </c>
      <c r="H361" s="36"/>
      <c r="I361" s="36"/>
      <c r="J361" s="49">
        <f t="shared" si="60"/>
        <v>0</v>
      </c>
      <c r="K361" s="49">
        <f t="shared" si="61"/>
        <v>0</v>
      </c>
      <c r="L361" s="49">
        <f t="shared" si="62"/>
        <v>0</v>
      </c>
      <c r="M361" s="49">
        <f t="shared" si="63"/>
        <v>0</v>
      </c>
    </row>
    <row r="362" spans="1:13" s="87" customFormat="1" ht="44.25" customHeight="1" outlineLevel="1" x14ac:dyDescent="0.25">
      <c r="A362" s="34" t="s">
        <v>387</v>
      </c>
      <c r="B362" s="181" t="s">
        <v>972</v>
      </c>
      <c r="C362" s="182" t="s">
        <v>972</v>
      </c>
      <c r="D362" s="182"/>
      <c r="E362" s="183" t="s">
        <v>972</v>
      </c>
      <c r="F362" s="89" t="s">
        <v>786</v>
      </c>
      <c r="G362" s="90">
        <v>3</v>
      </c>
      <c r="H362" s="36"/>
      <c r="I362" s="36"/>
      <c r="J362" s="49">
        <f t="shared" si="60"/>
        <v>0</v>
      </c>
      <c r="K362" s="49">
        <f t="shared" si="61"/>
        <v>0</v>
      </c>
      <c r="L362" s="49">
        <f t="shared" si="62"/>
        <v>0</v>
      </c>
      <c r="M362" s="49">
        <f t="shared" si="63"/>
        <v>0</v>
      </c>
    </row>
    <row r="363" spans="1:13" s="87" customFormat="1" ht="44.25" customHeight="1" outlineLevel="1" x14ac:dyDescent="0.25">
      <c r="A363" s="34" t="s">
        <v>389</v>
      </c>
      <c r="B363" s="181" t="s">
        <v>973</v>
      </c>
      <c r="C363" s="182" t="s">
        <v>973</v>
      </c>
      <c r="D363" s="182"/>
      <c r="E363" s="183" t="s">
        <v>973</v>
      </c>
      <c r="F363" s="89" t="s">
        <v>786</v>
      </c>
      <c r="G363" s="90">
        <v>8</v>
      </c>
      <c r="H363" s="36"/>
      <c r="I363" s="36"/>
      <c r="J363" s="49">
        <f t="shared" si="60"/>
        <v>0</v>
      </c>
      <c r="K363" s="49">
        <f t="shared" si="61"/>
        <v>0</v>
      </c>
      <c r="L363" s="49">
        <f t="shared" si="62"/>
        <v>0</v>
      </c>
      <c r="M363" s="49">
        <f t="shared" si="63"/>
        <v>0</v>
      </c>
    </row>
    <row r="364" spans="1:13" s="87" customFormat="1" ht="44.25" customHeight="1" outlineLevel="1" x14ac:dyDescent="0.25">
      <c r="A364" s="34" t="s">
        <v>390</v>
      </c>
      <c r="B364" s="181" t="s">
        <v>969</v>
      </c>
      <c r="C364" s="182" t="s">
        <v>969</v>
      </c>
      <c r="D364" s="182"/>
      <c r="E364" s="183" t="s">
        <v>969</v>
      </c>
      <c r="F364" s="89" t="s">
        <v>962</v>
      </c>
      <c r="G364" s="90">
        <v>5</v>
      </c>
      <c r="H364" s="36"/>
      <c r="I364" s="36"/>
      <c r="J364" s="49">
        <f t="shared" si="60"/>
        <v>0</v>
      </c>
      <c r="K364" s="49">
        <f t="shared" si="61"/>
        <v>0</v>
      </c>
      <c r="L364" s="49">
        <f t="shared" si="62"/>
        <v>0</v>
      </c>
      <c r="M364" s="49">
        <f t="shared" si="63"/>
        <v>0</v>
      </c>
    </row>
    <row r="365" spans="1:13" s="87" customFormat="1" ht="16.8" customHeight="1" outlineLevel="1" x14ac:dyDescent="0.25">
      <c r="A365" s="174" t="s">
        <v>992</v>
      </c>
      <c r="B365" s="175"/>
      <c r="C365" s="175"/>
      <c r="D365" s="175"/>
      <c r="E365" s="176"/>
      <c r="F365" s="74"/>
      <c r="G365" s="54"/>
      <c r="H365" s="33"/>
      <c r="I365" s="33"/>
      <c r="J365" s="45"/>
      <c r="K365" s="45"/>
      <c r="L365" s="45"/>
      <c r="M365" s="45"/>
    </row>
    <row r="366" spans="1:13" s="87" customFormat="1" ht="44.25" customHeight="1" outlineLevel="1" x14ac:dyDescent="0.25">
      <c r="A366" s="34" t="s">
        <v>391</v>
      </c>
      <c r="B366" s="181" t="s">
        <v>939</v>
      </c>
      <c r="C366" s="182" t="s">
        <v>939</v>
      </c>
      <c r="D366" s="182"/>
      <c r="E366" s="183" t="s">
        <v>939</v>
      </c>
      <c r="F366" s="89" t="s">
        <v>44</v>
      </c>
      <c r="G366" s="90">
        <f>1</f>
        <v>1</v>
      </c>
      <c r="H366" s="36"/>
      <c r="I366" s="36"/>
      <c r="J366" s="32">
        <f t="shared" si="60"/>
        <v>0</v>
      </c>
      <c r="K366" s="32">
        <f t="shared" si="61"/>
        <v>0</v>
      </c>
      <c r="L366" s="32">
        <f t="shared" si="62"/>
        <v>0</v>
      </c>
      <c r="M366" s="32">
        <f t="shared" si="63"/>
        <v>0</v>
      </c>
    </row>
    <row r="367" spans="1:13" s="87" customFormat="1" ht="44.25" customHeight="1" outlineLevel="1" x14ac:dyDescent="0.25">
      <c r="A367" s="34" t="s">
        <v>605</v>
      </c>
      <c r="B367" s="181" t="s">
        <v>989</v>
      </c>
      <c r="C367" s="182" t="s">
        <v>989</v>
      </c>
      <c r="D367" s="182"/>
      <c r="E367" s="183" t="s">
        <v>989</v>
      </c>
      <c r="F367" s="89" t="s">
        <v>786</v>
      </c>
      <c r="G367" s="90">
        <v>1</v>
      </c>
      <c r="H367" s="36"/>
      <c r="I367" s="36"/>
      <c r="J367" s="49">
        <f t="shared" ref="J367:J373" si="64">H367+I367</f>
        <v>0</v>
      </c>
      <c r="K367" s="49">
        <f t="shared" ref="K367:K373" si="65">G367*H367</f>
        <v>0</v>
      </c>
      <c r="L367" s="49">
        <f t="shared" ref="L367:L373" si="66">G367*I367</f>
        <v>0</v>
      </c>
      <c r="M367" s="49">
        <f t="shared" ref="M367:M373" si="67">K367+L367</f>
        <v>0</v>
      </c>
    </row>
    <row r="368" spans="1:13" s="87" customFormat="1" ht="44.25" customHeight="1" outlineLevel="1" x14ac:dyDescent="0.25">
      <c r="A368" s="34" t="s">
        <v>392</v>
      </c>
      <c r="B368" s="181" t="s">
        <v>957</v>
      </c>
      <c r="C368" s="182" t="s">
        <v>957</v>
      </c>
      <c r="D368" s="182"/>
      <c r="E368" s="183" t="s">
        <v>957</v>
      </c>
      <c r="F368" s="89" t="s">
        <v>44</v>
      </c>
      <c r="G368" s="68">
        <v>25</v>
      </c>
      <c r="H368" s="36"/>
      <c r="I368" s="36"/>
      <c r="J368" s="49">
        <f t="shared" si="64"/>
        <v>0</v>
      </c>
      <c r="K368" s="49">
        <f t="shared" si="65"/>
        <v>0</v>
      </c>
      <c r="L368" s="49">
        <f t="shared" si="66"/>
        <v>0</v>
      </c>
      <c r="M368" s="49">
        <f t="shared" si="67"/>
        <v>0</v>
      </c>
    </row>
    <row r="369" spans="1:13" s="87" customFormat="1" ht="44.25" customHeight="1" outlineLevel="1" x14ac:dyDescent="0.25">
      <c r="A369" s="34" t="s">
        <v>393</v>
      </c>
      <c r="B369" s="181" t="s">
        <v>993</v>
      </c>
      <c r="C369" s="182" t="s">
        <v>993</v>
      </c>
      <c r="D369" s="182"/>
      <c r="E369" s="183" t="s">
        <v>993</v>
      </c>
      <c r="F369" s="89" t="s">
        <v>786</v>
      </c>
      <c r="G369" s="90">
        <v>1</v>
      </c>
      <c r="H369" s="36"/>
      <c r="I369" s="36"/>
      <c r="J369" s="49">
        <f t="shared" si="64"/>
        <v>0</v>
      </c>
      <c r="K369" s="49">
        <f t="shared" si="65"/>
        <v>0</v>
      </c>
      <c r="L369" s="49">
        <f t="shared" si="66"/>
        <v>0</v>
      </c>
      <c r="M369" s="49">
        <f t="shared" si="67"/>
        <v>0</v>
      </c>
    </row>
    <row r="370" spans="1:13" s="87" customFormat="1" ht="44.25" customHeight="1" outlineLevel="1" x14ac:dyDescent="0.25">
      <c r="A370" s="34" t="s">
        <v>606</v>
      </c>
      <c r="B370" s="181" t="s">
        <v>977</v>
      </c>
      <c r="C370" s="182" t="s">
        <v>977</v>
      </c>
      <c r="D370" s="182"/>
      <c r="E370" s="183" t="s">
        <v>977</v>
      </c>
      <c r="F370" s="89" t="s">
        <v>786</v>
      </c>
      <c r="G370" s="90">
        <v>12</v>
      </c>
      <c r="H370" s="36"/>
      <c r="I370" s="36"/>
      <c r="J370" s="49">
        <f t="shared" si="64"/>
        <v>0</v>
      </c>
      <c r="K370" s="49">
        <f t="shared" si="65"/>
        <v>0</v>
      </c>
      <c r="L370" s="49">
        <f t="shared" si="66"/>
        <v>0</v>
      </c>
      <c r="M370" s="49">
        <f t="shared" si="67"/>
        <v>0</v>
      </c>
    </row>
    <row r="371" spans="1:13" s="87" customFormat="1" ht="44.25" customHeight="1" outlineLevel="1" x14ac:dyDescent="0.25">
      <c r="A371" s="34" t="s">
        <v>394</v>
      </c>
      <c r="B371" s="181" t="s">
        <v>983</v>
      </c>
      <c r="C371" s="182" t="s">
        <v>983</v>
      </c>
      <c r="D371" s="182"/>
      <c r="E371" s="183" t="s">
        <v>983</v>
      </c>
      <c r="F371" s="89" t="s">
        <v>786</v>
      </c>
      <c r="G371" s="90">
        <v>2</v>
      </c>
      <c r="H371" s="36"/>
      <c r="I371" s="36"/>
      <c r="J371" s="49">
        <f t="shared" si="64"/>
        <v>0</v>
      </c>
      <c r="K371" s="49">
        <f t="shared" si="65"/>
        <v>0</v>
      </c>
      <c r="L371" s="49">
        <f t="shared" si="66"/>
        <v>0</v>
      </c>
      <c r="M371" s="49">
        <f t="shared" si="67"/>
        <v>0</v>
      </c>
    </row>
    <row r="372" spans="1:13" s="87" customFormat="1" ht="44.25" customHeight="1" outlineLevel="1" x14ac:dyDescent="0.25">
      <c r="A372" s="34" t="s">
        <v>395</v>
      </c>
      <c r="B372" s="181" t="s">
        <v>991</v>
      </c>
      <c r="C372" s="182" t="s">
        <v>991</v>
      </c>
      <c r="D372" s="182"/>
      <c r="E372" s="183" t="s">
        <v>991</v>
      </c>
      <c r="F372" s="89" t="s">
        <v>786</v>
      </c>
      <c r="G372" s="90">
        <v>2</v>
      </c>
      <c r="H372" s="36"/>
      <c r="I372" s="36"/>
      <c r="J372" s="49">
        <f t="shared" si="64"/>
        <v>0</v>
      </c>
      <c r="K372" s="49">
        <f t="shared" si="65"/>
        <v>0</v>
      </c>
      <c r="L372" s="49">
        <f t="shared" si="66"/>
        <v>0</v>
      </c>
      <c r="M372" s="49">
        <f t="shared" si="67"/>
        <v>0</v>
      </c>
    </row>
    <row r="373" spans="1:13" s="87" customFormat="1" ht="44.25" customHeight="1" outlineLevel="1" x14ac:dyDescent="0.25">
      <c r="A373" s="34" t="s">
        <v>607</v>
      </c>
      <c r="B373" s="181" t="s">
        <v>994</v>
      </c>
      <c r="C373" s="182" t="s">
        <v>994</v>
      </c>
      <c r="D373" s="182"/>
      <c r="E373" s="183" t="s">
        <v>994</v>
      </c>
      <c r="F373" s="89" t="s">
        <v>786</v>
      </c>
      <c r="G373" s="90">
        <v>1</v>
      </c>
      <c r="H373" s="36"/>
      <c r="I373" s="36"/>
      <c r="J373" s="32">
        <f t="shared" si="64"/>
        <v>0</v>
      </c>
      <c r="K373" s="32">
        <f t="shared" si="65"/>
        <v>0</v>
      </c>
      <c r="L373" s="32">
        <f t="shared" si="66"/>
        <v>0</v>
      </c>
      <c r="M373" s="32">
        <f t="shared" si="67"/>
        <v>0</v>
      </c>
    </row>
    <row r="374" spans="1:13" s="87" customFormat="1" ht="44.25" customHeight="1" outlineLevel="1" x14ac:dyDescent="0.25">
      <c r="A374" s="34" t="s">
        <v>608</v>
      </c>
      <c r="B374" s="181" t="s">
        <v>995</v>
      </c>
      <c r="C374" s="182" t="s">
        <v>995</v>
      </c>
      <c r="D374" s="182"/>
      <c r="E374" s="183" t="s">
        <v>995</v>
      </c>
      <c r="F374" s="89" t="s">
        <v>786</v>
      </c>
      <c r="G374" s="90">
        <v>2</v>
      </c>
      <c r="H374" s="36"/>
      <c r="I374" s="36"/>
      <c r="J374" s="49">
        <f>H374+I374</f>
        <v>0</v>
      </c>
      <c r="K374" s="49">
        <f>G374*H374</f>
        <v>0</v>
      </c>
      <c r="L374" s="49">
        <f>G374*I374</f>
        <v>0</v>
      </c>
      <c r="M374" s="49">
        <f>K374+L374</f>
        <v>0</v>
      </c>
    </row>
    <row r="375" spans="1:13" s="87" customFormat="1" ht="44.25" customHeight="1" outlineLevel="1" x14ac:dyDescent="0.25">
      <c r="A375" s="34" t="s">
        <v>609</v>
      </c>
      <c r="B375" s="181" t="s">
        <v>996</v>
      </c>
      <c r="C375" s="182" t="s">
        <v>996</v>
      </c>
      <c r="D375" s="182"/>
      <c r="E375" s="183" t="s">
        <v>996</v>
      </c>
      <c r="F375" s="89" t="s">
        <v>786</v>
      </c>
      <c r="G375" s="90">
        <v>5</v>
      </c>
      <c r="H375" s="36"/>
      <c r="I375" s="36"/>
      <c r="J375" s="49">
        <f>H375+I375</f>
        <v>0</v>
      </c>
      <c r="K375" s="49">
        <f>G375*H375</f>
        <v>0</v>
      </c>
      <c r="L375" s="49">
        <f>G375*I375</f>
        <v>0</v>
      </c>
      <c r="M375" s="49">
        <f>K375+L375</f>
        <v>0</v>
      </c>
    </row>
    <row r="376" spans="1:13" s="87" customFormat="1" ht="44.25" customHeight="1" outlineLevel="1" x14ac:dyDescent="0.25">
      <c r="A376" s="34" t="s">
        <v>610</v>
      </c>
      <c r="B376" s="181" t="s">
        <v>951</v>
      </c>
      <c r="C376" s="182" t="s">
        <v>951</v>
      </c>
      <c r="D376" s="182"/>
      <c r="E376" s="183" t="s">
        <v>951</v>
      </c>
      <c r="F376" s="89" t="s">
        <v>268</v>
      </c>
      <c r="G376" s="68">
        <v>0.04</v>
      </c>
      <c r="H376" s="36"/>
      <c r="I376" s="36"/>
      <c r="J376" s="49">
        <f>H376+I376</f>
        <v>0</v>
      </c>
      <c r="K376" s="49">
        <f>G376*H376</f>
        <v>0</v>
      </c>
      <c r="L376" s="49">
        <f>G376*I376</f>
        <v>0</v>
      </c>
      <c r="M376" s="49">
        <f>K376+L376</f>
        <v>0</v>
      </c>
    </row>
    <row r="377" spans="1:13" s="87" customFormat="1" ht="44.25" customHeight="1" outlineLevel="1" x14ac:dyDescent="0.25">
      <c r="A377" s="34" t="s">
        <v>396</v>
      </c>
      <c r="B377" s="181" t="s">
        <v>997</v>
      </c>
      <c r="C377" s="182" t="s">
        <v>997</v>
      </c>
      <c r="D377" s="182"/>
      <c r="E377" s="183" t="s">
        <v>997</v>
      </c>
      <c r="F377" s="89" t="s">
        <v>962</v>
      </c>
      <c r="G377" s="90">
        <v>4</v>
      </c>
      <c r="H377" s="36"/>
      <c r="I377" s="36"/>
      <c r="J377" s="49">
        <f>H377+I377</f>
        <v>0</v>
      </c>
      <c r="K377" s="49">
        <f>G377*H377</f>
        <v>0</v>
      </c>
      <c r="L377" s="49">
        <f>G377*I377</f>
        <v>0</v>
      </c>
      <c r="M377" s="49">
        <f>K377+L377</f>
        <v>0</v>
      </c>
    </row>
    <row r="378" spans="1:13" s="87" customFormat="1" ht="44.25" customHeight="1" outlineLevel="1" x14ac:dyDescent="0.25">
      <c r="A378" s="34" t="s">
        <v>397</v>
      </c>
      <c r="B378" s="181" t="s">
        <v>986</v>
      </c>
      <c r="C378" s="182" t="s">
        <v>986</v>
      </c>
      <c r="D378" s="182"/>
      <c r="E378" s="183" t="s">
        <v>986</v>
      </c>
      <c r="F378" s="89" t="s">
        <v>786</v>
      </c>
      <c r="G378" s="90">
        <v>2</v>
      </c>
      <c r="H378" s="36"/>
      <c r="I378" s="36"/>
      <c r="J378" s="49">
        <f>H378+I378</f>
        <v>0</v>
      </c>
      <c r="K378" s="49">
        <f>G378*H378</f>
        <v>0</v>
      </c>
      <c r="L378" s="49">
        <f>G378*I378</f>
        <v>0</v>
      </c>
      <c r="M378" s="49">
        <f>K378+L378</f>
        <v>0</v>
      </c>
    </row>
    <row r="379" spans="1:13" s="87" customFormat="1" ht="44.25" customHeight="1" outlineLevel="1" x14ac:dyDescent="0.25">
      <c r="A379" s="34" t="s">
        <v>398</v>
      </c>
      <c r="B379" s="181" t="s">
        <v>987</v>
      </c>
      <c r="C379" s="182" t="s">
        <v>987</v>
      </c>
      <c r="D379" s="182"/>
      <c r="E379" s="183" t="s">
        <v>987</v>
      </c>
      <c r="F379" s="89" t="s">
        <v>786</v>
      </c>
      <c r="G379" s="90">
        <v>2</v>
      </c>
      <c r="H379" s="36"/>
      <c r="I379" s="36"/>
      <c r="J379" s="32">
        <f t="shared" ref="J379:J380" si="68">H379+I379</f>
        <v>0</v>
      </c>
      <c r="K379" s="32">
        <f t="shared" ref="K379:K380" si="69">G379*H379</f>
        <v>0</v>
      </c>
      <c r="L379" s="32">
        <f t="shared" ref="L379:L380" si="70">G379*I379</f>
        <v>0</v>
      </c>
      <c r="M379" s="32">
        <f t="shared" ref="M379:M380" si="71">K379+L379</f>
        <v>0</v>
      </c>
    </row>
    <row r="380" spans="1:13" s="87" customFormat="1" ht="44.25" customHeight="1" outlineLevel="1" x14ac:dyDescent="0.25">
      <c r="A380" s="34" t="s">
        <v>399</v>
      </c>
      <c r="B380" s="181" t="s">
        <v>973</v>
      </c>
      <c r="C380" s="182" t="s">
        <v>973</v>
      </c>
      <c r="D380" s="182"/>
      <c r="E380" s="183" t="s">
        <v>973</v>
      </c>
      <c r="F380" s="89" t="s">
        <v>786</v>
      </c>
      <c r="G380" s="90">
        <v>8</v>
      </c>
      <c r="H380" s="36"/>
      <c r="I380" s="36"/>
      <c r="J380" s="32">
        <f t="shared" si="68"/>
        <v>0</v>
      </c>
      <c r="K380" s="32">
        <f t="shared" si="69"/>
        <v>0</v>
      </c>
      <c r="L380" s="32">
        <f t="shared" si="70"/>
        <v>0</v>
      </c>
      <c r="M380" s="32">
        <f t="shared" si="71"/>
        <v>0</v>
      </c>
    </row>
    <row r="381" spans="1:13" s="87" customFormat="1" ht="27.75" customHeight="1" outlineLevel="1" x14ac:dyDescent="0.25">
      <c r="A381" s="34" t="s">
        <v>400</v>
      </c>
      <c r="B381" s="181" t="s">
        <v>969</v>
      </c>
      <c r="C381" s="182" t="s">
        <v>969</v>
      </c>
      <c r="D381" s="182"/>
      <c r="E381" s="183" t="s">
        <v>969</v>
      </c>
      <c r="F381" s="89" t="s">
        <v>962</v>
      </c>
      <c r="G381" s="90">
        <v>5</v>
      </c>
      <c r="H381" s="36"/>
      <c r="I381" s="36"/>
      <c r="J381" s="49">
        <f t="shared" ref="J381:J389" si="72">H381+I381</f>
        <v>0</v>
      </c>
      <c r="K381" s="49">
        <f t="shared" ref="K381:K389" si="73">G381*H381</f>
        <v>0</v>
      </c>
      <c r="L381" s="49">
        <f t="shared" ref="L381:L389" si="74">G381*I381</f>
        <v>0</v>
      </c>
      <c r="M381" s="49">
        <f t="shared" ref="M381:M389" si="75">K381+L381</f>
        <v>0</v>
      </c>
    </row>
    <row r="382" spans="1:13" s="87" customFormat="1" ht="16.8" customHeight="1" outlineLevel="1" x14ac:dyDescent="0.25">
      <c r="A382" s="174" t="s">
        <v>998</v>
      </c>
      <c r="B382" s="175"/>
      <c r="C382" s="175"/>
      <c r="D382" s="175"/>
      <c r="E382" s="176"/>
      <c r="F382" s="74"/>
      <c r="G382" s="54"/>
      <c r="H382" s="33"/>
      <c r="I382" s="33"/>
      <c r="J382" s="45"/>
      <c r="K382" s="45"/>
      <c r="L382" s="45"/>
      <c r="M382" s="45"/>
    </row>
    <row r="383" spans="1:13" s="87" customFormat="1" ht="44.25" customHeight="1" outlineLevel="1" x14ac:dyDescent="0.25">
      <c r="A383" s="34" t="s">
        <v>611</v>
      </c>
      <c r="B383" s="181" t="s">
        <v>999</v>
      </c>
      <c r="C383" s="182" t="s">
        <v>999</v>
      </c>
      <c r="D383" s="182"/>
      <c r="E383" s="183" t="s">
        <v>999</v>
      </c>
      <c r="F383" s="89" t="s">
        <v>268</v>
      </c>
      <c r="G383" s="68">
        <v>21.3</v>
      </c>
      <c r="H383" s="36"/>
      <c r="I383" s="36"/>
      <c r="J383" s="49">
        <f t="shared" si="72"/>
        <v>0</v>
      </c>
      <c r="K383" s="49">
        <f t="shared" si="73"/>
        <v>0</v>
      </c>
      <c r="L383" s="49">
        <f t="shared" si="74"/>
        <v>0</v>
      </c>
      <c r="M383" s="49">
        <f t="shared" si="75"/>
        <v>0</v>
      </c>
    </row>
    <row r="384" spans="1:13" s="87" customFormat="1" ht="44.25" customHeight="1" outlineLevel="1" x14ac:dyDescent="0.25">
      <c r="A384" s="34" t="s">
        <v>401</v>
      </c>
      <c r="B384" s="181" t="s">
        <v>1000</v>
      </c>
      <c r="C384" s="182" t="s">
        <v>1000</v>
      </c>
      <c r="D384" s="182"/>
      <c r="E384" s="183" t="s">
        <v>1000</v>
      </c>
      <c r="F384" s="89" t="s">
        <v>742</v>
      </c>
      <c r="G384" s="68">
        <v>5.0999999999999996</v>
      </c>
      <c r="H384" s="36"/>
      <c r="I384" s="36"/>
      <c r="J384" s="49">
        <f t="shared" si="72"/>
        <v>0</v>
      </c>
      <c r="K384" s="49">
        <f t="shared" si="73"/>
        <v>0</v>
      </c>
      <c r="L384" s="49">
        <f t="shared" si="74"/>
        <v>0</v>
      </c>
      <c r="M384" s="49">
        <f t="shared" si="75"/>
        <v>0</v>
      </c>
    </row>
    <row r="385" spans="1:13" s="87" customFormat="1" ht="44.25" customHeight="1" outlineLevel="1" x14ac:dyDescent="0.25">
      <c r="A385" s="34" t="s">
        <v>402</v>
      </c>
      <c r="B385" s="181" t="s">
        <v>1001</v>
      </c>
      <c r="C385" s="182" t="s">
        <v>1001</v>
      </c>
      <c r="D385" s="182"/>
      <c r="E385" s="183" t="s">
        <v>1001</v>
      </c>
      <c r="F385" s="89" t="s">
        <v>742</v>
      </c>
      <c r="G385" s="68">
        <v>10.199999999999999</v>
      </c>
      <c r="H385" s="36"/>
      <c r="I385" s="36"/>
      <c r="J385" s="49">
        <f t="shared" si="72"/>
        <v>0</v>
      </c>
      <c r="K385" s="49">
        <f t="shared" si="73"/>
        <v>0</v>
      </c>
      <c r="L385" s="49">
        <f t="shared" si="74"/>
        <v>0</v>
      </c>
      <c r="M385" s="49">
        <f t="shared" si="75"/>
        <v>0</v>
      </c>
    </row>
    <row r="386" spans="1:13" s="87" customFormat="1" ht="44.25" customHeight="1" outlineLevel="1" x14ac:dyDescent="0.25">
      <c r="A386" s="34" t="s">
        <v>403</v>
      </c>
      <c r="B386" s="181" t="s">
        <v>1002</v>
      </c>
      <c r="C386" s="182" t="s">
        <v>1002</v>
      </c>
      <c r="D386" s="182"/>
      <c r="E386" s="183" t="s">
        <v>1002</v>
      </c>
      <c r="F386" s="89" t="s">
        <v>742</v>
      </c>
      <c r="G386" s="68">
        <v>18.36</v>
      </c>
      <c r="H386" s="36"/>
      <c r="I386" s="36"/>
      <c r="J386" s="49">
        <f t="shared" si="72"/>
        <v>0</v>
      </c>
      <c r="K386" s="49">
        <f t="shared" si="73"/>
        <v>0</v>
      </c>
      <c r="L386" s="49">
        <f t="shared" si="74"/>
        <v>0</v>
      </c>
      <c r="M386" s="49">
        <f t="shared" si="75"/>
        <v>0</v>
      </c>
    </row>
    <row r="387" spans="1:13" s="87" customFormat="1" ht="44.25" customHeight="1" outlineLevel="1" x14ac:dyDescent="0.25">
      <c r="A387" s="34" t="s">
        <v>612</v>
      </c>
      <c r="B387" s="181" t="s">
        <v>1003</v>
      </c>
      <c r="C387" s="182" t="s">
        <v>1003</v>
      </c>
      <c r="D387" s="182"/>
      <c r="E387" s="183" t="s">
        <v>1003</v>
      </c>
      <c r="F387" s="89" t="s">
        <v>742</v>
      </c>
      <c r="G387" s="68">
        <v>183.6</v>
      </c>
      <c r="H387" s="36"/>
      <c r="I387" s="36"/>
      <c r="J387" s="49">
        <f t="shared" si="72"/>
        <v>0</v>
      </c>
      <c r="K387" s="49">
        <f t="shared" si="73"/>
        <v>0</v>
      </c>
      <c r="L387" s="49">
        <f t="shared" si="74"/>
        <v>0</v>
      </c>
      <c r="M387" s="49">
        <f t="shared" si="75"/>
        <v>0</v>
      </c>
    </row>
    <row r="388" spans="1:13" s="87" customFormat="1" ht="44.25" customHeight="1" outlineLevel="1" x14ac:dyDescent="0.25">
      <c r="A388" s="34" t="s">
        <v>405</v>
      </c>
      <c r="B388" s="181" t="s">
        <v>1004</v>
      </c>
      <c r="C388" s="182" t="s">
        <v>1004</v>
      </c>
      <c r="D388" s="182"/>
      <c r="E388" s="183" t="s">
        <v>1004</v>
      </c>
      <c r="F388" s="89" t="s">
        <v>268</v>
      </c>
      <c r="G388" s="68">
        <v>21.3</v>
      </c>
      <c r="H388" s="36"/>
      <c r="I388" s="36"/>
      <c r="J388" s="49">
        <f t="shared" si="72"/>
        <v>0</v>
      </c>
      <c r="K388" s="49">
        <f t="shared" si="73"/>
        <v>0</v>
      </c>
      <c r="L388" s="49">
        <f t="shared" si="74"/>
        <v>0</v>
      </c>
      <c r="M388" s="49">
        <f t="shared" si="75"/>
        <v>0</v>
      </c>
    </row>
    <row r="389" spans="1:13" s="87" customFormat="1" ht="44.25" customHeight="1" outlineLevel="1" x14ac:dyDescent="0.25">
      <c r="A389" s="34" t="s">
        <v>613</v>
      </c>
      <c r="B389" s="181" t="s">
        <v>897</v>
      </c>
      <c r="C389" s="182" t="s">
        <v>897</v>
      </c>
      <c r="D389" s="182"/>
      <c r="E389" s="183" t="s">
        <v>897</v>
      </c>
      <c r="F389" s="89" t="s">
        <v>268</v>
      </c>
      <c r="G389" s="68">
        <v>12.15</v>
      </c>
      <c r="H389" s="36"/>
      <c r="I389" s="36"/>
      <c r="J389" s="49">
        <f t="shared" si="72"/>
        <v>0</v>
      </c>
      <c r="K389" s="49">
        <f t="shared" si="73"/>
        <v>0</v>
      </c>
      <c r="L389" s="49">
        <f t="shared" si="74"/>
        <v>0</v>
      </c>
      <c r="M389" s="49">
        <f t="shared" si="75"/>
        <v>0</v>
      </c>
    </row>
    <row r="390" spans="1:13" s="87" customFormat="1" ht="44.25" customHeight="1" outlineLevel="1" x14ac:dyDescent="0.25">
      <c r="A390" s="34" t="s">
        <v>614</v>
      </c>
      <c r="B390" s="181" t="s">
        <v>1005</v>
      </c>
      <c r="C390" s="182" t="s">
        <v>1005</v>
      </c>
      <c r="D390" s="182"/>
      <c r="E390" s="183" t="s">
        <v>1005</v>
      </c>
      <c r="F390" s="89" t="s">
        <v>268</v>
      </c>
      <c r="G390" s="68">
        <v>9.35</v>
      </c>
      <c r="H390" s="36"/>
      <c r="I390" s="36"/>
      <c r="J390" s="49">
        <f t="shared" ref="J390" si="76">H390+I390</f>
        <v>0</v>
      </c>
      <c r="K390" s="49">
        <f t="shared" ref="K390" si="77">G390*H390</f>
        <v>0</v>
      </c>
      <c r="L390" s="49">
        <f t="shared" ref="L390" si="78">G390*I390</f>
        <v>0</v>
      </c>
      <c r="M390" s="49">
        <f t="shared" ref="M390" si="79">K390+L390</f>
        <v>0</v>
      </c>
    </row>
    <row r="391" spans="1:13" s="87" customFormat="1" ht="44.25" customHeight="1" outlineLevel="1" x14ac:dyDescent="0.25">
      <c r="A391" s="34" t="s">
        <v>407</v>
      </c>
      <c r="B391" s="181" t="s">
        <v>1006</v>
      </c>
      <c r="C391" s="182" t="s">
        <v>1006</v>
      </c>
      <c r="D391" s="182"/>
      <c r="E391" s="183" t="s">
        <v>1006</v>
      </c>
      <c r="F391" s="89" t="s">
        <v>962</v>
      </c>
      <c r="G391" s="68">
        <v>81.599999999999994</v>
      </c>
      <c r="H391" s="36"/>
      <c r="I391" s="36"/>
      <c r="J391" s="49">
        <f t="shared" ref="J391:J407" si="80">H391+I391</f>
        <v>0</v>
      </c>
      <c r="K391" s="49">
        <f t="shared" ref="K391:K407" si="81">G391*H391</f>
        <v>0</v>
      </c>
      <c r="L391" s="49">
        <f t="shared" ref="L391:L407" si="82">G391*I391</f>
        <v>0</v>
      </c>
      <c r="M391" s="49">
        <f t="shared" ref="M391:M407" si="83">K391+L391</f>
        <v>0</v>
      </c>
    </row>
    <row r="392" spans="1:13" s="87" customFormat="1" ht="44.25" customHeight="1" outlineLevel="1" x14ac:dyDescent="0.25">
      <c r="A392" s="34" t="s">
        <v>408</v>
      </c>
      <c r="B392" s="181" t="s">
        <v>1007</v>
      </c>
      <c r="C392" s="182" t="s">
        <v>1007</v>
      </c>
      <c r="D392" s="182"/>
      <c r="E392" s="183" t="s">
        <v>1007</v>
      </c>
      <c r="F392" s="89" t="s">
        <v>962</v>
      </c>
      <c r="G392" s="68">
        <v>10.199999999999999</v>
      </c>
      <c r="H392" s="36"/>
      <c r="I392" s="36"/>
      <c r="J392" s="49">
        <f t="shared" si="80"/>
        <v>0</v>
      </c>
      <c r="K392" s="49">
        <f t="shared" si="81"/>
        <v>0</v>
      </c>
      <c r="L392" s="49">
        <f t="shared" si="82"/>
        <v>0</v>
      </c>
      <c r="M392" s="49">
        <f t="shared" si="83"/>
        <v>0</v>
      </c>
    </row>
    <row r="393" spans="1:13" s="87" customFormat="1" ht="44.25" customHeight="1" outlineLevel="1" x14ac:dyDescent="0.25">
      <c r="A393" s="34" t="s">
        <v>409</v>
      </c>
      <c r="B393" s="181" t="s">
        <v>1008</v>
      </c>
      <c r="C393" s="182" t="s">
        <v>1008</v>
      </c>
      <c r="D393" s="182"/>
      <c r="E393" s="183" t="s">
        <v>1008</v>
      </c>
      <c r="F393" s="89" t="s">
        <v>962</v>
      </c>
      <c r="G393" s="68">
        <v>102</v>
      </c>
      <c r="H393" s="36"/>
      <c r="I393" s="36"/>
      <c r="J393" s="49">
        <f t="shared" si="80"/>
        <v>0</v>
      </c>
      <c r="K393" s="49">
        <f t="shared" si="81"/>
        <v>0</v>
      </c>
      <c r="L393" s="49">
        <f t="shared" si="82"/>
        <v>0</v>
      </c>
      <c r="M393" s="49">
        <f t="shared" si="83"/>
        <v>0</v>
      </c>
    </row>
    <row r="394" spans="1:13" s="87" customFormat="1" ht="14.4" customHeight="1" outlineLevel="1" x14ac:dyDescent="0.25">
      <c r="A394" s="34" t="s">
        <v>615</v>
      </c>
      <c r="B394" s="181" t="s">
        <v>1009</v>
      </c>
      <c r="C394" s="182" t="s">
        <v>1009</v>
      </c>
      <c r="D394" s="182"/>
      <c r="E394" s="183" t="s">
        <v>1009</v>
      </c>
      <c r="F394" s="89" t="s">
        <v>962</v>
      </c>
      <c r="G394" s="68">
        <v>71.400000000000006</v>
      </c>
      <c r="H394" s="36"/>
      <c r="I394" s="36"/>
      <c r="J394" s="49">
        <f t="shared" si="80"/>
        <v>0</v>
      </c>
      <c r="K394" s="49">
        <f t="shared" si="81"/>
        <v>0</v>
      </c>
      <c r="L394" s="49">
        <f t="shared" si="82"/>
        <v>0</v>
      </c>
      <c r="M394" s="49">
        <f t="shared" si="83"/>
        <v>0</v>
      </c>
    </row>
    <row r="395" spans="1:13" s="87" customFormat="1" ht="44.25" customHeight="1" outlineLevel="1" x14ac:dyDescent="0.25">
      <c r="A395" s="34" t="s">
        <v>616</v>
      </c>
      <c r="B395" s="181" t="s">
        <v>1010</v>
      </c>
      <c r="C395" s="182" t="s">
        <v>1010</v>
      </c>
      <c r="D395" s="182"/>
      <c r="E395" s="183" t="s">
        <v>1010</v>
      </c>
      <c r="F395" s="89" t="s">
        <v>962</v>
      </c>
      <c r="G395" s="68">
        <v>117.3</v>
      </c>
      <c r="H395" s="36"/>
      <c r="I395" s="36"/>
      <c r="J395" s="49">
        <f t="shared" si="80"/>
        <v>0</v>
      </c>
      <c r="K395" s="49">
        <f t="shared" si="81"/>
        <v>0</v>
      </c>
      <c r="L395" s="49">
        <f t="shared" si="82"/>
        <v>0</v>
      </c>
      <c r="M395" s="49">
        <f t="shared" si="83"/>
        <v>0</v>
      </c>
    </row>
    <row r="396" spans="1:13" s="87" customFormat="1" ht="44.25" customHeight="1" outlineLevel="1" x14ac:dyDescent="0.25">
      <c r="A396" s="34" t="s">
        <v>617</v>
      </c>
      <c r="B396" s="181" t="s">
        <v>1011</v>
      </c>
      <c r="C396" s="182" t="s">
        <v>1011</v>
      </c>
      <c r="D396" s="182"/>
      <c r="E396" s="183" t="s">
        <v>1011</v>
      </c>
      <c r="F396" s="89" t="s">
        <v>962</v>
      </c>
      <c r="G396" s="68">
        <v>56.1</v>
      </c>
      <c r="H396" s="36"/>
      <c r="I396" s="36"/>
      <c r="J396" s="49">
        <f t="shared" si="80"/>
        <v>0</v>
      </c>
      <c r="K396" s="49">
        <f t="shared" si="81"/>
        <v>0</v>
      </c>
      <c r="L396" s="49">
        <f t="shared" si="82"/>
        <v>0</v>
      </c>
      <c r="M396" s="49">
        <f t="shared" si="83"/>
        <v>0</v>
      </c>
    </row>
    <row r="397" spans="1:13" s="87" customFormat="1" ht="44.25" customHeight="1" outlineLevel="1" x14ac:dyDescent="0.25">
      <c r="A397" s="34" t="s">
        <v>618</v>
      </c>
      <c r="B397" s="181" t="s">
        <v>1012</v>
      </c>
      <c r="C397" s="182" t="s">
        <v>1012</v>
      </c>
      <c r="D397" s="182"/>
      <c r="E397" s="183" t="s">
        <v>1012</v>
      </c>
      <c r="F397" s="89" t="s">
        <v>962</v>
      </c>
      <c r="G397" s="68">
        <v>188.7</v>
      </c>
      <c r="H397" s="36"/>
      <c r="I397" s="36"/>
      <c r="J397" s="49">
        <f t="shared" si="80"/>
        <v>0</v>
      </c>
      <c r="K397" s="49">
        <f t="shared" si="81"/>
        <v>0</v>
      </c>
      <c r="L397" s="49">
        <f t="shared" si="82"/>
        <v>0</v>
      </c>
      <c r="M397" s="49">
        <f t="shared" si="83"/>
        <v>0</v>
      </c>
    </row>
    <row r="398" spans="1:13" s="87" customFormat="1" ht="14.4" customHeight="1" outlineLevel="1" x14ac:dyDescent="0.25">
      <c r="A398" s="34" t="s">
        <v>410</v>
      </c>
      <c r="B398" s="181" t="s">
        <v>1013</v>
      </c>
      <c r="C398" s="182" t="s">
        <v>1013</v>
      </c>
      <c r="D398" s="182"/>
      <c r="E398" s="183" t="s">
        <v>1013</v>
      </c>
      <c r="F398" s="89" t="s">
        <v>962</v>
      </c>
      <c r="G398" s="68">
        <v>392.7</v>
      </c>
      <c r="H398" s="36"/>
      <c r="I398" s="36"/>
      <c r="J398" s="49">
        <f t="shared" si="80"/>
        <v>0</v>
      </c>
      <c r="K398" s="49">
        <f t="shared" si="81"/>
        <v>0</v>
      </c>
      <c r="L398" s="49">
        <f t="shared" si="82"/>
        <v>0</v>
      </c>
      <c r="M398" s="49">
        <f t="shared" si="83"/>
        <v>0</v>
      </c>
    </row>
    <row r="399" spans="1:13" s="87" customFormat="1" ht="44.25" customHeight="1" outlineLevel="1" x14ac:dyDescent="0.25">
      <c r="A399" s="34" t="s">
        <v>411</v>
      </c>
      <c r="B399" s="181" t="s">
        <v>1014</v>
      </c>
      <c r="C399" s="182" t="s">
        <v>1014</v>
      </c>
      <c r="D399" s="182"/>
      <c r="E399" s="183" t="s">
        <v>1014</v>
      </c>
      <c r="F399" s="89" t="s">
        <v>962</v>
      </c>
      <c r="G399" s="68">
        <v>2754</v>
      </c>
      <c r="H399" s="36"/>
      <c r="I399" s="36"/>
      <c r="J399" s="49">
        <f t="shared" si="80"/>
        <v>0</v>
      </c>
      <c r="K399" s="49">
        <f t="shared" si="81"/>
        <v>0</v>
      </c>
      <c r="L399" s="49">
        <f t="shared" si="82"/>
        <v>0</v>
      </c>
      <c r="M399" s="49">
        <f t="shared" si="83"/>
        <v>0</v>
      </c>
    </row>
    <row r="400" spans="1:13" s="87" customFormat="1" ht="44.25" customHeight="1" outlineLevel="1" x14ac:dyDescent="0.25">
      <c r="A400" s="34" t="s">
        <v>412</v>
      </c>
      <c r="B400" s="181" t="s">
        <v>1015</v>
      </c>
      <c r="C400" s="182" t="s">
        <v>1015</v>
      </c>
      <c r="D400" s="182"/>
      <c r="E400" s="183" t="s">
        <v>1015</v>
      </c>
      <c r="F400" s="89" t="s">
        <v>962</v>
      </c>
      <c r="G400" s="68">
        <v>265.2</v>
      </c>
      <c r="H400" s="36"/>
      <c r="I400" s="36"/>
      <c r="J400" s="49">
        <f t="shared" si="80"/>
        <v>0</v>
      </c>
      <c r="K400" s="49">
        <f t="shared" si="81"/>
        <v>0</v>
      </c>
      <c r="L400" s="49">
        <f t="shared" si="82"/>
        <v>0</v>
      </c>
      <c r="M400" s="49">
        <f t="shared" si="83"/>
        <v>0</v>
      </c>
    </row>
    <row r="401" spans="1:13" s="87" customFormat="1" ht="44.25" customHeight="1" outlineLevel="1" x14ac:dyDescent="0.25">
      <c r="A401" s="34" t="s">
        <v>619</v>
      </c>
      <c r="B401" s="181" t="s">
        <v>1016</v>
      </c>
      <c r="C401" s="182" t="s">
        <v>1016</v>
      </c>
      <c r="D401" s="182"/>
      <c r="E401" s="183" t="s">
        <v>1016</v>
      </c>
      <c r="F401" s="89" t="s">
        <v>962</v>
      </c>
      <c r="G401" s="68">
        <v>10.199999999999999</v>
      </c>
      <c r="H401" s="36"/>
      <c r="I401" s="36"/>
      <c r="J401" s="49">
        <f t="shared" si="80"/>
        <v>0</v>
      </c>
      <c r="K401" s="49">
        <f t="shared" si="81"/>
        <v>0</v>
      </c>
      <c r="L401" s="49">
        <f t="shared" si="82"/>
        <v>0</v>
      </c>
      <c r="M401" s="49">
        <f t="shared" si="83"/>
        <v>0</v>
      </c>
    </row>
    <row r="402" spans="1:13" s="87" customFormat="1" ht="14.4" customHeight="1" outlineLevel="1" x14ac:dyDescent="0.25">
      <c r="A402" s="34" t="s">
        <v>413</v>
      </c>
      <c r="B402" s="181" t="s">
        <v>1017</v>
      </c>
      <c r="C402" s="182" t="s">
        <v>1017</v>
      </c>
      <c r="D402" s="182"/>
      <c r="E402" s="183" t="s">
        <v>1017</v>
      </c>
      <c r="F402" s="89" t="s">
        <v>962</v>
      </c>
      <c r="G402" s="68">
        <v>71.400000000000006</v>
      </c>
      <c r="H402" s="36"/>
      <c r="I402" s="36"/>
      <c r="J402" s="49">
        <f t="shared" si="80"/>
        <v>0</v>
      </c>
      <c r="K402" s="49">
        <f t="shared" si="81"/>
        <v>0</v>
      </c>
      <c r="L402" s="49">
        <f t="shared" si="82"/>
        <v>0</v>
      </c>
      <c r="M402" s="49">
        <f t="shared" si="83"/>
        <v>0</v>
      </c>
    </row>
    <row r="403" spans="1:13" s="87" customFormat="1" ht="44.25" customHeight="1" outlineLevel="1" x14ac:dyDescent="0.25">
      <c r="A403" s="34" t="s">
        <v>414</v>
      </c>
      <c r="B403" s="181" t="s">
        <v>1018</v>
      </c>
      <c r="C403" s="182" t="s">
        <v>1018</v>
      </c>
      <c r="D403" s="182"/>
      <c r="E403" s="183" t="s">
        <v>1018</v>
      </c>
      <c r="F403" s="89" t="s">
        <v>962</v>
      </c>
      <c r="G403" s="68">
        <v>244.8</v>
      </c>
      <c r="H403" s="36"/>
      <c r="I403" s="36"/>
      <c r="J403" s="49">
        <f t="shared" si="80"/>
        <v>0</v>
      </c>
      <c r="K403" s="49">
        <f t="shared" si="81"/>
        <v>0</v>
      </c>
      <c r="L403" s="49">
        <f t="shared" si="82"/>
        <v>0</v>
      </c>
      <c r="M403" s="49">
        <f t="shared" si="83"/>
        <v>0</v>
      </c>
    </row>
    <row r="404" spans="1:13" s="87" customFormat="1" ht="44.25" customHeight="1" outlineLevel="1" x14ac:dyDescent="0.25">
      <c r="A404" s="34" t="s">
        <v>415</v>
      </c>
      <c r="B404" s="181" t="s">
        <v>1019</v>
      </c>
      <c r="C404" s="182" t="s">
        <v>1019</v>
      </c>
      <c r="D404" s="182"/>
      <c r="E404" s="183" t="s">
        <v>1019</v>
      </c>
      <c r="F404" s="89" t="s">
        <v>5</v>
      </c>
      <c r="G404" s="68">
        <v>1.395</v>
      </c>
      <c r="H404" s="36"/>
      <c r="I404" s="36"/>
      <c r="J404" s="49">
        <f t="shared" si="80"/>
        <v>0</v>
      </c>
      <c r="K404" s="49">
        <f t="shared" si="81"/>
        <v>0</v>
      </c>
      <c r="L404" s="49">
        <f t="shared" si="82"/>
        <v>0</v>
      </c>
      <c r="M404" s="49">
        <f t="shared" si="83"/>
        <v>0</v>
      </c>
    </row>
    <row r="405" spans="1:13" s="87" customFormat="1" ht="14.4" customHeight="1" outlineLevel="1" x14ac:dyDescent="0.25">
      <c r="A405" s="34" t="s">
        <v>620</v>
      </c>
      <c r="B405" s="181" t="s">
        <v>1020</v>
      </c>
      <c r="C405" s="182" t="s">
        <v>1020</v>
      </c>
      <c r="D405" s="182"/>
      <c r="E405" s="183" t="s">
        <v>1020</v>
      </c>
      <c r="F405" s="89" t="s">
        <v>268</v>
      </c>
      <c r="G405" s="68">
        <v>2.25</v>
      </c>
      <c r="H405" s="36"/>
      <c r="I405" s="36"/>
      <c r="J405" s="49">
        <f t="shared" si="80"/>
        <v>0</v>
      </c>
      <c r="K405" s="49">
        <f t="shared" si="81"/>
        <v>0</v>
      </c>
      <c r="L405" s="49">
        <f t="shared" si="82"/>
        <v>0</v>
      </c>
      <c r="M405" s="49">
        <f t="shared" si="83"/>
        <v>0</v>
      </c>
    </row>
    <row r="406" spans="1:13" s="87" customFormat="1" ht="14.4" customHeight="1" outlineLevel="1" x14ac:dyDescent="0.25">
      <c r="A406" s="34" t="s">
        <v>621</v>
      </c>
      <c r="B406" s="181" t="s">
        <v>1021</v>
      </c>
      <c r="C406" s="182" t="s">
        <v>1021</v>
      </c>
      <c r="D406" s="182"/>
      <c r="E406" s="183" t="s">
        <v>1021</v>
      </c>
      <c r="F406" s="89" t="s">
        <v>962</v>
      </c>
      <c r="G406" s="90">
        <v>450</v>
      </c>
      <c r="H406" s="36"/>
      <c r="I406" s="36"/>
      <c r="J406" s="49">
        <f t="shared" si="80"/>
        <v>0</v>
      </c>
      <c r="K406" s="49">
        <f t="shared" si="81"/>
        <v>0</v>
      </c>
      <c r="L406" s="49">
        <f t="shared" si="82"/>
        <v>0</v>
      </c>
      <c r="M406" s="49">
        <f t="shared" si="83"/>
        <v>0</v>
      </c>
    </row>
    <row r="407" spans="1:13" s="87" customFormat="1" ht="44.25" customHeight="1" outlineLevel="1" x14ac:dyDescent="0.25">
      <c r="A407" s="34" t="s">
        <v>417</v>
      </c>
      <c r="B407" s="181" t="s">
        <v>1022</v>
      </c>
      <c r="C407" s="182" t="s">
        <v>1022</v>
      </c>
      <c r="D407" s="182"/>
      <c r="E407" s="183" t="s">
        <v>1022</v>
      </c>
      <c r="F407" s="89" t="s">
        <v>786</v>
      </c>
      <c r="G407" s="90">
        <v>450</v>
      </c>
      <c r="H407" s="36"/>
      <c r="I407" s="36"/>
      <c r="J407" s="49">
        <f t="shared" si="80"/>
        <v>0</v>
      </c>
      <c r="K407" s="49">
        <f t="shared" si="81"/>
        <v>0</v>
      </c>
      <c r="L407" s="49">
        <f t="shared" si="82"/>
        <v>0</v>
      </c>
      <c r="M407" s="49">
        <f t="shared" si="83"/>
        <v>0</v>
      </c>
    </row>
    <row r="408" spans="1:13" s="87" customFormat="1" ht="16.8" customHeight="1" outlineLevel="1" x14ac:dyDescent="0.25">
      <c r="A408" s="174" t="s">
        <v>1023</v>
      </c>
      <c r="B408" s="175"/>
      <c r="C408" s="175"/>
      <c r="D408" s="175"/>
      <c r="E408" s="176"/>
      <c r="F408" s="74"/>
      <c r="G408" s="54"/>
      <c r="H408" s="33"/>
      <c r="I408" s="33"/>
      <c r="J408" s="45"/>
      <c r="K408" s="45"/>
      <c r="L408" s="45"/>
      <c r="M408" s="45"/>
    </row>
    <row r="409" spans="1:13" s="87" customFormat="1" ht="44.25" customHeight="1" outlineLevel="1" x14ac:dyDescent="0.25">
      <c r="A409" s="34" t="s">
        <v>418</v>
      </c>
      <c r="B409" s="181" t="s">
        <v>1024</v>
      </c>
      <c r="C409" s="182" t="s">
        <v>1024</v>
      </c>
      <c r="D409" s="182"/>
      <c r="E409" s="183" t="s">
        <v>1024</v>
      </c>
      <c r="F409" s="89" t="s">
        <v>59</v>
      </c>
      <c r="G409" s="68">
        <v>1.1000000000000001</v>
      </c>
      <c r="H409" s="36"/>
      <c r="I409" s="36"/>
      <c r="J409" s="49">
        <f t="shared" ref="J409" si="84">H409+I409</f>
        <v>0</v>
      </c>
      <c r="K409" s="49">
        <f t="shared" ref="K409" si="85">G409*H409</f>
        <v>0</v>
      </c>
      <c r="L409" s="49">
        <f t="shared" ref="L409" si="86">G409*I409</f>
        <v>0</v>
      </c>
      <c r="M409" s="49">
        <f t="shared" ref="M409" si="87">K409+L409</f>
        <v>0</v>
      </c>
    </row>
    <row r="410" spans="1:13" s="87" customFormat="1" ht="44.25" customHeight="1" outlineLevel="1" x14ac:dyDescent="0.25">
      <c r="A410" s="34" t="s">
        <v>419</v>
      </c>
      <c r="B410" s="181" t="s">
        <v>1025</v>
      </c>
      <c r="C410" s="182" t="s">
        <v>1025</v>
      </c>
      <c r="D410" s="182"/>
      <c r="E410" s="183" t="s">
        <v>1025</v>
      </c>
      <c r="F410" s="89" t="s">
        <v>786</v>
      </c>
      <c r="G410" s="90">
        <v>110</v>
      </c>
      <c r="H410" s="36"/>
      <c r="I410" s="36"/>
      <c r="J410" s="49">
        <f>H410+I410</f>
        <v>0</v>
      </c>
      <c r="K410" s="49">
        <f>G410*H410</f>
        <v>0</v>
      </c>
      <c r="L410" s="49">
        <f>G410*I410</f>
        <v>0</v>
      </c>
      <c r="M410" s="49">
        <f>K410+L410</f>
        <v>0</v>
      </c>
    </row>
    <row r="411" spans="1:13" s="87" customFormat="1" ht="44.25" customHeight="1" outlineLevel="1" x14ac:dyDescent="0.25">
      <c r="A411" s="34" t="s">
        <v>622</v>
      </c>
      <c r="B411" s="181" t="s">
        <v>1026</v>
      </c>
      <c r="C411" s="182" t="s">
        <v>1026</v>
      </c>
      <c r="D411" s="182"/>
      <c r="E411" s="183" t="s">
        <v>1026</v>
      </c>
      <c r="F411" s="89" t="s">
        <v>786</v>
      </c>
      <c r="G411" s="90">
        <v>13</v>
      </c>
      <c r="H411" s="36"/>
      <c r="I411" s="36"/>
      <c r="J411" s="49">
        <f t="shared" ref="J411" si="88">H411+I411</f>
        <v>0</v>
      </c>
      <c r="K411" s="49">
        <f t="shared" ref="K411" si="89">G411*H411</f>
        <v>0</v>
      </c>
      <c r="L411" s="49">
        <f t="shared" ref="L411" si="90">G411*I411</f>
        <v>0</v>
      </c>
      <c r="M411" s="49">
        <f t="shared" ref="M411" si="91">K411+L411</f>
        <v>0</v>
      </c>
    </row>
    <row r="412" spans="1:13" s="87" customFormat="1" ht="14.4" customHeight="1" outlineLevel="1" x14ac:dyDescent="0.25">
      <c r="A412" s="34" t="s">
        <v>422</v>
      </c>
      <c r="B412" s="181" t="s">
        <v>1027</v>
      </c>
      <c r="C412" s="182" t="s">
        <v>1027</v>
      </c>
      <c r="D412" s="182"/>
      <c r="E412" s="183" t="s">
        <v>1027</v>
      </c>
      <c r="F412" s="89" t="s">
        <v>786</v>
      </c>
      <c r="G412" s="90">
        <v>4</v>
      </c>
      <c r="H412" s="36"/>
      <c r="I412" s="36"/>
      <c r="J412" s="49">
        <f t="shared" ref="J412:J471" si="92">H412+I412</f>
        <v>0</v>
      </c>
      <c r="K412" s="49">
        <f t="shared" ref="K412:K471" si="93">G412*H412</f>
        <v>0</v>
      </c>
      <c r="L412" s="49">
        <f t="shared" ref="L412:L471" si="94">G412*I412</f>
        <v>0</v>
      </c>
      <c r="M412" s="49">
        <f t="shared" ref="M412:M471" si="95">K412+L412</f>
        <v>0</v>
      </c>
    </row>
    <row r="413" spans="1:13" s="87" customFormat="1" ht="28.2" customHeight="1" outlineLevel="1" x14ac:dyDescent="0.25">
      <c r="A413" s="34" t="s">
        <v>424</v>
      </c>
      <c r="B413" s="181" t="s">
        <v>1027</v>
      </c>
      <c r="C413" s="182" t="s">
        <v>1027</v>
      </c>
      <c r="D413" s="182"/>
      <c r="E413" s="183" t="s">
        <v>1027</v>
      </c>
      <c r="F413" s="89" t="s">
        <v>786</v>
      </c>
      <c r="G413" s="90">
        <v>2</v>
      </c>
      <c r="H413" s="36"/>
      <c r="I413" s="36"/>
      <c r="J413" s="49">
        <f t="shared" si="92"/>
        <v>0</v>
      </c>
      <c r="K413" s="49">
        <f t="shared" si="93"/>
        <v>0</v>
      </c>
      <c r="L413" s="49">
        <f t="shared" si="94"/>
        <v>0</v>
      </c>
      <c r="M413" s="49">
        <f t="shared" si="95"/>
        <v>0</v>
      </c>
    </row>
    <row r="414" spans="1:13" s="87" customFormat="1" ht="28.8" customHeight="1" outlineLevel="1" x14ac:dyDescent="0.25">
      <c r="A414" s="34" t="s">
        <v>426</v>
      </c>
      <c r="B414" s="181" t="s">
        <v>1028</v>
      </c>
      <c r="C414" s="182" t="s">
        <v>1028</v>
      </c>
      <c r="D414" s="182"/>
      <c r="E414" s="183" t="s">
        <v>1028</v>
      </c>
      <c r="F414" s="89" t="s">
        <v>786</v>
      </c>
      <c r="G414" s="90">
        <v>6</v>
      </c>
      <c r="H414" s="36"/>
      <c r="I414" s="36"/>
      <c r="J414" s="49">
        <f t="shared" si="92"/>
        <v>0</v>
      </c>
      <c r="K414" s="49">
        <f t="shared" si="93"/>
        <v>0</v>
      </c>
      <c r="L414" s="49">
        <f t="shared" si="94"/>
        <v>0</v>
      </c>
      <c r="M414" s="49">
        <f t="shared" si="95"/>
        <v>0</v>
      </c>
    </row>
    <row r="415" spans="1:13" s="87" customFormat="1" ht="16.8" customHeight="1" outlineLevel="1" x14ac:dyDescent="0.25">
      <c r="A415" s="174" t="s">
        <v>1029</v>
      </c>
      <c r="B415" s="175"/>
      <c r="C415" s="175"/>
      <c r="D415" s="175"/>
      <c r="E415" s="176"/>
      <c r="F415" s="74"/>
      <c r="G415" s="54"/>
      <c r="H415" s="33"/>
      <c r="I415" s="33"/>
      <c r="J415" s="45"/>
      <c r="K415" s="45"/>
      <c r="L415" s="45"/>
      <c r="M415" s="45"/>
    </row>
    <row r="416" spans="1:13" s="87" customFormat="1" ht="14.4" customHeight="1" outlineLevel="1" x14ac:dyDescent="0.25">
      <c r="A416" s="34" t="s">
        <v>434</v>
      </c>
      <c r="B416" s="181" t="s">
        <v>957</v>
      </c>
      <c r="C416" s="182" t="s">
        <v>957</v>
      </c>
      <c r="D416" s="182"/>
      <c r="E416" s="183" t="s">
        <v>957</v>
      </c>
      <c r="F416" s="89" t="s">
        <v>44</v>
      </c>
      <c r="G416" s="90">
        <v>1</v>
      </c>
      <c r="H416" s="36"/>
      <c r="I416" s="36"/>
      <c r="J416" s="49">
        <f t="shared" si="92"/>
        <v>0</v>
      </c>
      <c r="K416" s="49">
        <f t="shared" si="93"/>
        <v>0</v>
      </c>
      <c r="L416" s="49">
        <f t="shared" si="94"/>
        <v>0</v>
      </c>
      <c r="M416" s="49">
        <f t="shared" si="95"/>
        <v>0</v>
      </c>
    </row>
    <row r="417" spans="1:13" s="87" customFormat="1" ht="26.4" customHeight="1" outlineLevel="1" x14ac:dyDescent="0.25">
      <c r="A417" s="34" t="s">
        <v>436</v>
      </c>
      <c r="B417" s="181" t="s">
        <v>1030</v>
      </c>
      <c r="C417" s="182" t="s">
        <v>1030</v>
      </c>
      <c r="D417" s="182"/>
      <c r="E417" s="183" t="s">
        <v>1030</v>
      </c>
      <c r="F417" s="89" t="s">
        <v>786</v>
      </c>
      <c r="G417" s="90">
        <v>1</v>
      </c>
      <c r="H417" s="36"/>
      <c r="I417" s="36"/>
      <c r="J417" s="49">
        <f t="shared" si="92"/>
        <v>0</v>
      </c>
      <c r="K417" s="49">
        <f t="shared" si="93"/>
        <v>0</v>
      </c>
      <c r="L417" s="49">
        <f t="shared" si="94"/>
        <v>0</v>
      </c>
      <c r="M417" s="49">
        <f t="shared" si="95"/>
        <v>0</v>
      </c>
    </row>
    <row r="418" spans="1:13" s="87" customFormat="1" ht="28.8" customHeight="1" outlineLevel="1" x14ac:dyDescent="0.25">
      <c r="A418" s="34" t="s">
        <v>437</v>
      </c>
      <c r="B418" s="181" t="s">
        <v>1031</v>
      </c>
      <c r="C418" s="182" t="s">
        <v>1031</v>
      </c>
      <c r="D418" s="182"/>
      <c r="E418" s="183" t="s">
        <v>1031</v>
      </c>
      <c r="F418" s="89" t="s">
        <v>44</v>
      </c>
      <c r="G418" s="90">
        <v>6</v>
      </c>
      <c r="H418" s="36"/>
      <c r="I418" s="36"/>
      <c r="J418" s="49">
        <f t="shared" si="92"/>
        <v>0</v>
      </c>
      <c r="K418" s="49">
        <f t="shared" si="93"/>
        <v>0</v>
      </c>
      <c r="L418" s="49">
        <f t="shared" si="94"/>
        <v>0</v>
      </c>
      <c r="M418" s="49">
        <f t="shared" si="95"/>
        <v>0</v>
      </c>
    </row>
    <row r="419" spans="1:13" s="87" customFormat="1" ht="27" customHeight="1" outlineLevel="1" x14ac:dyDescent="0.25">
      <c r="A419" s="34" t="s">
        <v>438</v>
      </c>
      <c r="B419" s="181" t="s">
        <v>1032</v>
      </c>
      <c r="C419" s="182" t="s">
        <v>1032</v>
      </c>
      <c r="D419" s="182"/>
      <c r="E419" s="183" t="s">
        <v>1032</v>
      </c>
      <c r="F419" s="89" t="s">
        <v>786</v>
      </c>
      <c r="G419" s="90">
        <v>2</v>
      </c>
      <c r="H419" s="36"/>
      <c r="I419" s="36"/>
      <c r="J419" s="49">
        <f t="shared" si="92"/>
        <v>0</v>
      </c>
      <c r="K419" s="49">
        <f t="shared" si="93"/>
        <v>0</v>
      </c>
      <c r="L419" s="49">
        <f t="shared" si="94"/>
        <v>0</v>
      </c>
      <c r="M419" s="49">
        <f t="shared" si="95"/>
        <v>0</v>
      </c>
    </row>
    <row r="420" spans="1:13" s="87" customFormat="1" ht="29.4" customHeight="1" outlineLevel="1" x14ac:dyDescent="0.25">
      <c r="A420" s="34" t="s">
        <v>440</v>
      </c>
      <c r="B420" s="181" t="s">
        <v>1033</v>
      </c>
      <c r="C420" s="182" t="s">
        <v>1033</v>
      </c>
      <c r="D420" s="182"/>
      <c r="E420" s="183" t="s">
        <v>1033</v>
      </c>
      <c r="F420" s="89" t="s">
        <v>786</v>
      </c>
      <c r="G420" s="90">
        <v>3</v>
      </c>
      <c r="H420" s="36"/>
      <c r="I420" s="36"/>
      <c r="J420" s="49">
        <f t="shared" si="92"/>
        <v>0</v>
      </c>
      <c r="K420" s="49">
        <f t="shared" si="93"/>
        <v>0</v>
      </c>
      <c r="L420" s="49">
        <f t="shared" si="94"/>
        <v>0</v>
      </c>
      <c r="M420" s="49">
        <f t="shared" si="95"/>
        <v>0</v>
      </c>
    </row>
    <row r="421" spans="1:13" s="87" customFormat="1" ht="27" customHeight="1" outlineLevel="1" x14ac:dyDescent="0.25">
      <c r="A421" s="34" t="s">
        <v>442</v>
      </c>
      <c r="B421" s="181" t="s">
        <v>1034</v>
      </c>
      <c r="C421" s="182" t="s">
        <v>1034</v>
      </c>
      <c r="D421" s="182"/>
      <c r="E421" s="183" t="s">
        <v>1034</v>
      </c>
      <c r="F421" s="89" t="s">
        <v>786</v>
      </c>
      <c r="G421" s="90">
        <v>1</v>
      </c>
      <c r="H421" s="36"/>
      <c r="I421" s="36"/>
      <c r="J421" s="49">
        <f t="shared" si="92"/>
        <v>0</v>
      </c>
      <c r="K421" s="49">
        <f t="shared" si="93"/>
        <v>0</v>
      </c>
      <c r="L421" s="49">
        <f t="shared" si="94"/>
        <v>0</v>
      </c>
      <c r="M421" s="49">
        <f t="shared" si="95"/>
        <v>0</v>
      </c>
    </row>
    <row r="422" spans="1:13" s="87" customFormat="1" ht="58.8" customHeight="1" outlineLevel="1" x14ac:dyDescent="0.25">
      <c r="A422" s="34" t="s">
        <v>444</v>
      </c>
      <c r="B422" s="181" t="s">
        <v>951</v>
      </c>
      <c r="C422" s="182" t="s">
        <v>951</v>
      </c>
      <c r="D422" s="182"/>
      <c r="E422" s="183" t="s">
        <v>951</v>
      </c>
      <c r="F422" s="89" t="s">
        <v>268</v>
      </c>
      <c r="G422" s="68">
        <v>0.02</v>
      </c>
      <c r="H422" s="36"/>
      <c r="I422" s="36"/>
      <c r="J422" s="49">
        <f t="shared" si="92"/>
        <v>0</v>
      </c>
      <c r="K422" s="49">
        <f t="shared" si="93"/>
        <v>0</v>
      </c>
      <c r="L422" s="49">
        <f t="shared" si="94"/>
        <v>0</v>
      </c>
      <c r="M422" s="49">
        <f t="shared" si="95"/>
        <v>0</v>
      </c>
    </row>
    <row r="423" spans="1:13" s="87" customFormat="1" ht="42" customHeight="1" outlineLevel="1" x14ac:dyDescent="0.25">
      <c r="A423" s="34" t="s">
        <v>623</v>
      </c>
      <c r="B423" s="181" t="s">
        <v>1035</v>
      </c>
      <c r="C423" s="182" t="s">
        <v>1035</v>
      </c>
      <c r="D423" s="182"/>
      <c r="E423" s="183" t="s">
        <v>1035</v>
      </c>
      <c r="F423" s="89" t="s">
        <v>786</v>
      </c>
      <c r="G423" s="90">
        <v>1</v>
      </c>
      <c r="H423" s="36"/>
      <c r="I423" s="36"/>
      <c r="J423" s="49">
        <f t="shared" si="92"/>
        <v>0</v>
      </c>
      <c r="K423" s="49">
        <f t="shared" si="93"/>
        <v>0</v>
      </c>
      <c r="L423" s="49">
        <f t="shared" si="94"/>
        <v>0</v>
      </c>
      <c r="M423" s="49">
        <f t="shared" si="95"/>
        <v>0</v>
      </c>
    </row>
    <row r="424" spans="1:13" s="87" customFormat="1" ht="43.2" customHeight="1" outlineLevel="1" x14ac:dyDescent="0.25">
      <c r="A424" s="34" t="s">
        <v>445</v>
      </c>
      <c r="B424" s="181" t="s">
        <v>1036</v>
      </c>
      <c r="C424" s="182" t="s">
        <v>1036</v>
      </c>
      <c r="D424" s="182"/>
      <c r="E424" s="183" t="s">
        <v>1036</v>
      </c>
      <c r="F424" s="89" t="s">
        <v>786</v>
      </c>
      <c r="G424" s="90">
        <v>1</v>
      </c>
      <c r="H424" s="36"/>
      <c r="I424" s="36"/>
      <c r="J424" s="49">
        <f t="shared" si="92"/>
        <v>0</v>
      </c>
      <c r="K424" s="49">
        <f t="shared" si="93"/>
        <v>0</v>
      </c>
      <c r="L424" s="49">
        <f t="shared" si="94"/>
        <v>0</v>
      </c>
      <c r="M424" s="49">
        <f t="shared" si="95"/>
        <v>0</v>
      </c>
    </row>
    <row r="425" spans="1:13" s="87" customFormat="1" ht="14.4" customHeight="1" x14ac:dyDescent="0.25">
      <c r="A425" s="169" t="s">
        <v>1037</v>
      </c>
      <c r="B425" s="170"/>
      <c r="C425" s="170"/>
      <c r="D425" s="170"/>
      <c r="E425" s="170"/>
      <c r="F425" s="170"/>
      <c r="G425" s="180"/>
      <c r="H425" s="31"/>
      <c r="I425" s="31"/>
      <c r="J425" s="32"/>
      <c r="K425" s="32"/>
      <c r="L425" s="32"/>
      <c r="M425" s="32"/>
    </row>
    <row r="426" spans="1:13" s="87" customFormat="1" ht="42" customHeight="1" outlineLevel="1" x14ac:dyDescent="0.25">
      <c r="A426" s="55"/>
      <c r="B426" s="59" t="s">
        <v>1052</v>
      </c>
      <c r="C426" s="53" t="s">
        <v>1053</v>
      </c>
      <c r="D426" s="53" t="s">
        <v>1054</v>
      </c>
      <c r="E426" s="53" t="s">
        <v>1055</v>
      </c>
      <c r="F426" s="74" t="s">
        <v>1056</v>
      </c>
      <c r="G426" s="57" t="s">
        <v>1057</v>
      </c>
      <c r="H426" s="33"/>
      <c r="I426" s="33"/>
      <c r="J426" s="45"/>
      <c r="K426" s="45"/>
      <c r="L426" s="45"/>
      <c r="M426" s="45"/>
    </row>
    <row r="427" spans="1:13" s="87" customFormat="1" ht="18" customHeight="1" outlineLevel="1" x14ac:dyDescent="0.25">
      <c r="A427" s="174" t="s">
        <v>1367</v>
      </c>
      <c r="B427" s="175"/>
      <c r="C427" s="175"/>
      <c r="D427" s="175"/>
      <c r="E427" s="176"/>
      <c r="F427" s="74"/>
      <c r="G427" s="57"/>
      <c r="H427" s="33"/>
      <c r="I427" s="33"/>
      <c r="J427" s="45"/>
      <c r="K427" s="45"/>
      <c r="L427" s="45"/>
      <c r="M427" s="45"/>
    </row>
    <row r="428" spans="1:13" s="87" customFormat="1" ht="44.4" customHeight="1" outlineLevel="1" x14ac:dyDescent="0.25">
      <c r="A428" s="34" t="s">
        <v>447</v>
      </c>
      <c r="B428" s="92" t="s">
        <v>1038</v>
      </c>
      <c r="C428" s="93" t="s">
        <v>1039</v>
      </c>
      <c r="D428" s="93" t="s">
        <v>1040</v>
      </c>
      <c r="E428" s="93" t="s">
        <v>1041</v>
      </c>
      <c r="F428" s="94" t="s">
        <v>786</v>
      </c>
      <c r="G428" s="95">
        <v>1</v>
      </c>
      <c r="H428" s="36"/>
      <c r="I428" s="36"/>
      <c r="J428" s="49">
        <f t="shared" si="92"/>
        <v>0</v>
      </c>
      <c r="K428" s="49">
        <f t="shared" si="93"/>
        <v>0</v>
      </c>
      <c r="L428" s="49">
        <f t="shared" si="94"/>
        <v>0</v>
      </c>
      <c r="M428" s="49">
        <f t="shared" si="95"/>
        <v>0</v>
      </c>
    </row>
    <row r="429" spans="1:13" s="87" customFormat="1" ht="28.5" customHeight="1" outlineLevel="1" x14ac:dyDescent="0.25">
      <c r="A429" s="34" t="s">
        <v>450</v>
      </c>
      <c r="B429" s="96" t="s">
        <v>1042</v>
      </c>
      <c r="C429" s="97" t="s">
        <v>1043</v>
      </c>
      <c r="D429" s="97" t="s">
        <v>1044</v>
      </c>
      <c r="E429" s="97" t="s">
        <v>1041</v>
      </c>
      <c r="F429" s="94" t="s">
        <v>786</v>
      </c>
      <c r="G429" s="95">
        <v>1</v>
      </c>
      <c r="H429" s="36"/>
      <c r="I429" s="36"/>
      <c r="J429" s="49">
        <f t="shared" si="92"/>
        <v>0</v>
      </c>
      <c r="K429" s="49">
        <f t="shared" si="93"/>
        <v>0</v>
      </c>
      <c r="L429" s="49">
        <f t="shared" si="94"/>
        <v>0</v>
      </c>
      <c r="M429" s="49">
        <f t="shared" si="95"/>
        <v>0</v>
      </c>
    </row>
    <row r="430" spans="1:13" s="87" customFormat="1" ht="30.6" customHeight="1" outlineLevel="1" x14ac:dyDescent="0.25">
      <c r="A430" s="34" t="s">
        <v>624</v>
      </c>
      <c r="B430" s="96" t="s">
        <v>1045</v>
      </c>
      <c r="C430" s="97" t="s">
        <v>1046</v>
      </c>
      <c r="D430" s="97" t="s">
        <v>1047</v>
      </c>
      <c r="E430" s="97" t="s">
        <v>1041</v>
      </c>
      <c r="F430" s="94" t="s">
        <v>786</v>
      </c>
      <c r="G430" s="95">
        <v>1</v>
      </c>
      <c r="H430" s="36"/>
      <c r="I430" s="36"/>
      <c r="J430" s="49">
        <f t="shared" si="92"/>
        <v>0</v>
      </c>
      <c r="K430" s="49">
        <f t="shared" si="93"/>
        <v>0</v>
      </c>
      <c r="L430" s="49">
        <f t="shared" si="94"/>
        <v>0</v>
      </c>
      <c r="M430" s="49">
        <f t="shared" si="95"/>
        <v>0</v>
      </c>
    </row>
    <row r="431" spans="1:13" s="87" customFormat="1" ht="30" customHeight="1" outlineLevel="1" x14ac:dyDescent="0.25">
      <c r="A431" s="34" t="s">
        <v>625</v>
      </c>
      <c r="B431" s="96" t="s">
        <v>1048</v>
      </c>
      <c r="C431" s="97" t="s">
        <v>1043</v>
      </c>
      <c r="D431" s="97" t="s">
        <v>1049</v>
      </c>
      <c r="E431" s="97" t="s">
        <v>1041</v>
      </c>
      <c r="F431" s="94" t="s">
        <v>786</v>
      </c>
      <c r="G431" s="95">
        <v>5</v>
      </c>
      <c r="H431" s="36"/>
      <c r="I431" s="36"/>
      <c r="J431" s="49">
        <f t="shared" si="92"/>
        <v>0</v>
      </c>
      <c r="K431" s="49">
        <f t="shared" si="93"/>
        <v>0</v>
      </c>
      <c r="L431" s="49">
        <f t="shared" si="94"/>
        <v>0</v>
      </c>
      <c r="M431" s="49">
        <f t="shared" si="95"/>
        <v>0</v>
      </c>
    </row>
    <row r="432" spans="1:13" s="87" customFormat="1" ht="28.8" customHeight="1" outlineLevel="1" x14ac:dyDescent="0.25">
      <c r="A432" s="34" t="s">
        <v>626</v>
      </c>
      <c r="B432" s="96" t="s">
        <v>1050</v>
      </c>
      <c r="C432" s="98"/>
      <c r="D432" s="95">
        <v>17681</v>
      </c>
      <c r="E432" s="97" t="s">
        <v>1051</v>
      </c>
      <c r="F432" s="94" t="s">
        <v>786</v>
      </c>
      <c r="G432" s="95">
        <v>1</v>
      </c>
      <c r="H432" s="36"/>
      <c r="I432" s="36"/>
      <c r="J432" s="49">
        <f t="shared" si="92"/>
        <v>0</v>
      </c>
      <c r="K432" s="49">
        <f t="shared" si="93"/>
        <v>0</v>
      </c>
      <c r="L432" s="49">
        <f t="shared" si="94"/>
        <v>0</v>
      </c>
      <c r="M432" s="49">
        <f t="shared" si="95"/>
        <v>0</v>
      </c>
    </row>
    <row r="433" spans="1:13" s="87" customFormat="1" ht="18" customHeight="1" outlineLevel="1" x14ac:dyDescent="0.25">
      <c r="A433" s="174" t="s">
        <v>1368</v>
      </c>
      <c r="B433" s="175"/>
      <c r="C433" s="175"/>
      <c r="D433" s="175"/>
      <c r="E433" s="176"/>
      <c r="F433" s="74"/>
      <c r="G433" s="57"/>
      <c r="H433" s="33"/>
      <c r="I433" s="33"/>
      <c r="J433" s="45"/>
      <c r="K433" s="45"/>
      <c r="L433" s="45"/>
      <c r="M433" s="45"/>
    </row>
    <row r="434" spans="1:13" s="87" customFormat="1" ht="14.4" customHeight="1" outlineLevel="1" x14ac:dyDescent="0.25">
      <c r="A434" s="34" t="s">
        <v>452</v>
      </c>
      <c r="B434" s="99" t="s">
        <v>1517</v>
      </c>
      <c r="C434" s="97" t="s">
        <v>1518</v>
      </c>
      <c r="D434" s="97" t="s">
        <v>1519</v>
      </c>
      <c r="E434" s="97" t="s">
        <v>1520</v>
      </c>
      <c r="F434" s="94" t="s">
        <v>786</v>
      </c>
      <c r="G434" s="95">
        <v>1</v>
      </c>
      <c r="H434" s="36"/>
      <c r="I434" s="36"/>
      <c r="J434" s="49">
        <f t="shared" si="92"/>
        <v>0</v>
      </c>
      <c r="K434" s="49">
        <f t="shared" si="93"/>
        <v>0</v>
      </c>
      <c r="L434" s="49">
        <f t="shared" si="94"/>
        <v>0</v>
      </c>
      <c r="M434" s="49">
        <f t="shared" si="95"/>
        <v>0</v>
      </c>
    </row>
    <row r="435" spans="1:13" s="87" customFormat="1" ht="14.4" customHeight="1" outlineLevel="1" x14ac:dyDescent="0.25">
      <c r="A435" s="34" t="s">
        <v>627</v>
      </c>
      <c r="B435" s="96" t="s">
        <v>1521</v>
      </c>
      <c r="C435" s="97" t="s">
        <v>1522</v>
      </c>
      <c r="D435" s="97" t="s">
        <v>1523</v>
      </c>
      <c r="E435" s="97" t="s">
        <v>1041</v>
      </c>
      <c r="F435" s="94" t="s">
        <v>786</v>
      </c>
      <c r="G435" s="95">
        <v>1</v>
      </c>
      <c r="H435" s="36"/>
      <c r="I435" s="36"/>
      <c r="J435" s="49">
        <f t="shared" si="92"/>
        <v>0</v>
      </c>
      <c r="K435" s="49">
        <f t="shared" si="93"/>
        <v>0</v>
      </c>
      <c r="L435" s="49">
        <f t="shared" si="94"/>
        <v>0</v>
      </c>
      <c r="M435" s="49">
        <f t="shared" si="95"/>
        <v>0</v>
      </c>
    </row>
    <row r="436" spans="1:13" s="87" customFormat="1" ht="14.4" customHeight="1" outlineLevel="1" x14ac:dyDescent="0.25">
      <c r="A436" s="34" t="s">
        <v>628</v>
      </c>
      <c r="B436" s="96" t="s">
        <v>1524</v>
      </c>
      <c r="C436" s="97" t="s">
        <v>1525</v>
      </c>
      <c r="D436" s="97" t="s">
        <v>1526</v>
      </c>
      <c r="E436" s="97" t="s">
        <v>1041</v>
      </c>
      <c r="F436" s="94" t="s">
        <v>786</v>
      </c>
      <c r="G436" s="95">
        <v>1</v>
      </c>
      <c r="H436" s="36"/>
      <c r="I436" s="36"/>
      <c r="J436" s="49">
        <f t="shared" si="92"/>
        <v>0</v>
      </c>
      <c r="K436" s="49">
        <f t="shared" si="93"/>
        <v>0</v>
      </c>
      <c r="L436" s="49">
        <f t="shared" si="94"/>
        <v>0</v>
      </c>
      <c r="M436" s="49">
        <f t="shared" si="95"/>
        <v>0</v>
      </c>
    </row>
    <row r="437" spans="1:13" s="87" customFormat="1" ht="14.4" customHeight="1" outlineLevel="1" x14ac:dyDescent="0.25">
      <c r="A437" s="34" t="s">
        <v>629</v>
      </c>
      <c r="B437" s="96" t="s">
        <v>1527</v>
      </c>
      <c r="C437" s="97" t="s">
        <v>1528</v>
      </c>
      <c r="D437" s="97" t="s">
        <v>1529</v>
      </c>
      <c r="E437" s="97" t="s">
        <v>1530</v>
      </c>
      <c r="F437" s="94" t="s">
        <v>786</v>
      </c>
      <c r="G437" s="95">
        <v>25</v>
      </c>
      <c r="H437" s="36"/>
      <c r="I437" s="36"/>
      <c r="J437" s="49">
        <f t="shared" si="92"/>
        <v>0</v>
      </c>
      <c r="K437" s="49">
        <f t="shared" si="93"/>
        <v>0</v>
      </c>
      <c r="L437" s="49">
        <f t="shared" si="94"/>
        <v>0</v>
      </c>
      <c r="M437" s="49">
        <f t="shared" si="95"/>
        <v>0</v>
      </c>
    </row>
    <row r="438" spans="1:13" s="87" customFormat="1" ht="14.4" customHeight="1" outlineLevel="1" x14ac:dyDescent="0.25">
      <c r="A438" s="34" t="s">
        <v>630</v>
      </c>
      <c r="B438" s="96" t="s">
        <v>1531</v>
      </c>
      <c r="C438" s="97" t="s">
        <v>1532</v>
      </c>
      <c r="D438" s="97" t="s">
        <v>1533</v>
      </c>
      <c r="E438" s="97" t="s">
        <v>1530</v>
      </c>
      <c r="F438" s="94" t="s">
        <v>786</v>
      </c>
      <c r="G438" s="95">
        <v>1</v>
      </c>
      <c r="H438" s="36"/>
      <c r="I438" s="36"/>
      <c r="J438" s="49">
        <f t="shared" si="92"/>
        <v>0</v>
      </c>
      <c r="K438" s="49">
        <f t="shared" si="93"/>
        <v>0</v>
      </c>
      <c r="L438" s="49">
        <f t="shared" si="94"/>
        <v>0</v>
      </c>
      <c r="M438" s="49">
        <f t="shared" si="95"/>
        <v>0</v>
      </c>
    </row>
    <row r="439" spans="1:13" s="87" customFormat="1" ht="26.25" customHeight="1" outlineLevel="1" x14ac:dyDescent="0.25">
      <c r="A439" s="34" t="s">
        <v>453</v>
      </c>
      <c r="B439" s="96" t="s">
        <v>1534</v>
      </c>
      <c r="C439" s="97" t="s">
        <v>1535</v>
      </c>
      <c r="D439" s="98"/>
      <c r="E439" s="100"/>
      <c r="F439" s="94" t="s">
        <v>786</v>
      </c>
      <c r="G439" s="95">
        <v>1</v>
      </c>
      <c r="H439" s="36"/>
      <c r="I439" s="36"/>
      <c r="J439" s="49">
        <f t="shared" si="92"/>
        <v>0</v>
      </c>
      <c r="K439" s="49">
        <f t="shared" si="93"/>
        <v>0</v>
      </c>
      <c r="L439" s="49">
        <f t="shared" si="94"/>
        <v>0</v>
      </c>
      <c r="M439" s="49">
        <f t="shared" si="95"/>
        <v>0</v>
      </c>
    </row>
    <row r="440" spans="1:13" s="87" customFormat="1" ht="32.4" customHeight="1" outlineLevel="1" x14ac:dyDescent="0.25">
      <c r="A440" s="34" t="s">
        <v>455</v>
      </c>
      <c r="B440" s="96" t="s">
        <v>1536</v>
      </c>
      <c r="C440" s="98"/>
      <c r="D440" s="98"/>
      <c r="E440" s="100"/>
      <c r="F440" s="94" t="s">
        <v>786</v>
      </c>
      <c r="G440" s="95">
        <v>1</v>
      </c>
      <c r="H440" s="36"/>
      <c r="I440" s="36"/>
      <c r="J440" s="49">
        <f t="shared" si="92"/>
        <v>0</v>
      </c>
      <c r="K440" s="49">
        <f t="shared" si="93"/>
        <v>0</v>
      </c>
      <c r="L440" s="49">
        <f t="shared" si="94"/>
        <v>0</v>
      </c>
      <c r="M440" s="49">
        <f t="shared" si="95"/>
        <v>0</v>
      </c>
    </row>
    <row r="441" spans="1:13" s="87" customFormat="1" ht="14.4" customHeight="1" outlineLevel="1" x14ac:dyDescent="0.25">
      <c r="A441" s="34" t="s">
        <v>457</v>
      </c>
      <c r="B441" s="96" t="s">
        <v>1537</v>
      </c>
      <c r="C441" s="98"/>
      <c r="D441" s="98"/>
      <c r="E441" s="100"/>
      <c r="F441" s="94" t="s">
        <v>786</v>
      </c>
      <c r="G441" s="95">
        <v>1</v>
      </c>
      <c r="H441" s="36"/>
      <c r="I441" s="36"/>
      <c r="J441" s="49">
        <f t="shared" si="92"/>
        <v>0</v>
      </c>
      <c r="K441" s="49">
        <f t="shared" si="93"/>
        <v>0</v>
      </c>
      <c r="L441" s="49">
        <f t="shared" si="94"/>
        <v>0</v>
      </c>
      <c r="M441" s="49">
        <f t="shared" si="95"/>
        <v>0</v>
      </c>
    </row>
    <row r="442" spans="1:13" s="87" customFormat="1" ht="26.4" customHeight="1" outlineLevel="1" x14ac:dyDescent="0.25">
      <c r="A442" s="34" t="s">
        <v>458</v>
      </c>
      <c r="B442" s="96" t="s">
        <v>1538</v>
      </c>
      <c r="C442" s="98"/>
      <c r="D442" s="98"/>
      <c r="E442" s="100"/>
      <c r="F442" s="94" t="s">
        <v>786</v>
      </c>
      <c r="G442" s="95">
        <v>1</v>
      </c>
      <c r="H442" s="36"/>
      <c r="I442" s="36"/>
      <c r="J442" s="49">
        <f t="shared" si="92"/>
        <v>0</v>
      </c>
      <c r="K442" s="49">
        <f t="shared" si="93"/>
        <v>0</v>
      </c>
      <c r="L442" s="49">
        <f t="shared" si="94"/>
        <v>0</v>
      </c>
      <c r="M442" s="49">
        <f t="shared" si="95"/>
        <v>0</v>
      </c>
    </row>
    <row r="443" spans="1:13" s="87" customFormat="1" ht="30.6" customHeight="1" outlineLevel="1" x14ac:dyDescent="0.25">
      <c r="A443" s="34" t="s">
        <v>460</v>
      </c>
      <c r="B443" s="96" t="s">
        <v>1539</v>
      </c>
      <c r="C443" s="98"/>
      <c r="D443" s="98"/>
      <c r="E443" s="100"/>
      <c r="F443" s="94" t="s">
        <v>786</v>
      </c>
      <c r="G443" s="95">
        <v>1</v>
      </c>
      <c r="H443" s="36"/>
      <c r="I443" s="36"/>
      <c r="J443" s="49">
        <f t="shared" si="92"/>
        <v>0</v>
      </c>
      <c r="K443" s="49">
        <f t="shared" si="93"/>
        <v>0</v>
      </c>
      <c r="L443" s="49">
        <f t="shared" si="94"/>
        <v>0</v>
      </c>
      <c r="M443" s="49">
        <f t="shared" si="95"/>
        <v>0</v>
      </c>
    </row>
    <row r="444" spans="1:13" s="87" customFormat="1" ht="14.4" customHeight="1" outlineLevel="1" x14ac:dyDescent="0.25">
      <c r="A444" s="34" t="s">
        <v>548</v>
      </c>
      <c r="B444" s="96" t="s">
        <v>1540</v>
      </c>
      <c r="C444" s="97" t="s">
        <v>1541</v>
      </c>
      <c r="D444" s="98"/>
      <c r="E444" s="97" t="s">
        <v>1542</v>
      </c>
      <c r="F444" s="94" t="s">
        <v>786</v>
      </c>
      <c r="G444" s="95">
        <v>2</v>
      </c>
      <c r="H444" s="36"/>
      <c r="I444" s="36"/>
      <c r="J444" s="49">
        <f t="shared" si="92"/>
        <v>0</v>
      </c>
      <c r="K444" s="49">
        <f t="shared" si="93"/>
        <v>0</v>
      </c>
      <c r="L444" s="49">
        <f t="shared" si="94"/>
        <v>0</v>
      </c>
      <c r="M444" s="49">
        <f t="shared" si="95"/>
        <v>0</v>
      </c>
    </row>
    <row r="445" spans="1:13" s="87" customFormat="1" ht="14.4" customHeight="1" outlineLevel="1" x14ac:dyDescent="0.25">
      <c r="A445" s="34" t="s">
        <v>549</v>
      </c>
      <c r="B445" s="101" t="s">
        <v>1050</v>
      </c>
      <c r="C445" s="102"/>
      <c r="D445" s="103">
        <v>17681</v>
      </c>
      <c r="E445" s="104" t="s">
        <v>1051</v>
      </c>
      <c r="F445" s="105" t="s">
        <v>786</v>
      </c>
      <c r="G445" s="103">
        <v>1</v>
      </c>
      <c r="H445" s="36"/>
      <c r="I445" s="36"/>
      <c r="J445" s="49">
        <f t="shared" si="92"/>
        <v>0</v>
      </c>
      <c r="K445" s="49">
        <f t="shared" si="93"/>
        <v>0</v>
      </c>
      <c r="L445" s="49">
        <f t="shared" si="94"/>
        <v>0</v>
      </c>
      <c r="M445" s="49">
        <f t="shared" si="95"/>
        <v>0</v>
      </c>
    </row>
    <row r="446" spans="1:13" s="87" customFormat="1" ht="18" customHeight="1" outlineLevel="1" x14ac:dyDescent="0.25">
      <c r="A446" s="34" t="s">
        <v>550</v>
      </c>
      <c r="B446" s="96" t="s">
        <v>1543</v>
      </c>
      <c r="C446" s="98"/>
      <c r="D446" s="97" t="s">
        <v>1544</v>
      </c>
      <c r="E446" s="97" t="s">
        <v>1041</v>
      </c>
      <c r="F446" s="94" t="s">
        <v>786</v>
      </c>
      <c r="G446" s="95">
        <v>3</v>
      </c>
      <c r="H446" s="36"/>
      <c r="I446" s="36"/>
      <c r="J446" s="49">
        <f t="shared" si="92"/>
        <v>0</v>
      </c>
      <c r="K446" s="49">
        <f t="shared" si="93"/>
        <v>0</v>
      </c>
      <c r="L446" s="49">
        <f t="shared" si="94"/>
        <v>0</v>
      </c>
      <c r="M446" s="49">
        <f t="shared" si="95"/>
        <v>0</v>
      </c>
    </row>
    <row r="447" spans="1:13" s="87" customFormat="1" ht="14.4" customHeight="1" outlineLevel="1" x14ac:dyDescent="0.25">
      <c r="A447" s="34" t="s">
        <v>551</v>
      </c>
      <c r="B447" s="96" t="s">
        <v>1545</v>
      </c>
      <c r="C447" s="98"/>
      <c r="D447" s="98"/>
      <c r="E447" s="97" t="s">
        <v>1041</v>
      </c>
      <c r="F447" s="94" t="s">
        <v>786</v>
      </c>
      <c r="G447" s="95">
        <v>1</v>
      </c>
      <c r="H447" s="36"/>
      <c r="I447" s="36"/>
      <c r="J447" s="49">
        <f t="shared" si="92"/>
        <v>0</v>
      </c>
      <c r="K447" s="49">
        <f t="shared" si="93"/>
        <v>0</v>
      </c>
      <c r="L447" s="49">
        <f t="shared" si="94"/>
        <v>0</v>
      </c>
      <c r="M447" s="49">
        <f t="shared" si="95"/>
        <v>0</v>
      </c>
    </row>
    <row r="448" spans="1:13" s="87" customFormat="1" ht="18" customHeight="1" outlineLevel="1" x14ac:dyDescent="0.25">
      <c r="A448" s="174" t="s">
        <v>1369</v>
      </c>
      <c r="B448" s="175"/>
      <c r="C448" s="175"/>
      <c r="D448" s="175"/>
      <c r="E448" s="176"/>
      <c r="F448" s="74"/>
      <c r="G448" s="57"/>
      <c r="H448" s="33"/>
      <c r="I448" s="33"/>
      <c r="J448" s="45"/>
      <c r="K448" s="45"/>
      <c r="L448" s="45"/>
      <c r="M448" s="45"/>
    </row>
    <row r="449" spans="1:13" s="87" customFormat="1" ht="41.25" customHeight="1" outlineLevel="1" x14ac:dyDescent="0.25">
      <c r="A449" s="34" t="s">
        <v>631</v>
      </c>
      <c r="B449" s="96" t="s">
        <v>1546</v>
      </c>
      <c r="C449" s="97" t="s">
        <v>1547</v>
      </c>
      <c r="D449" s="97" t="s">
        <v>1548</v>
      </c>
      <c r="E449" s="97" t="s">
        <v>1041</v>
      </c>
      <c r="F449" s="94" t="s">
        <v>786</v>
      </c>
      <c r="G449" s="95">
        <v>1</v>
      </c>
      <c r="H449" s="36"/>
      <c r="I449" s="36"/>
      <c r="J449" s="49">
        <f t="shared" si="92"/>
        <v>0</v>
      </c>
      <c r="K449" s="49">
        <f t="shared" si="93"/>
        <v>0</v>
      </c>
      <c r="L449" s="49">
        <f t="shared" si="94"/>
        <v>0</v>
      </c>
      <c r="M449" s="49">
        <f t="shared" si="95"/>
        <v>0</v>
      </c>
    </row>
    <row r="450" spans="1:13" s="87" customFormat="1" ht="14.4" customHeight="1" outlineLevel="1" x14ac:dyDescent="0.25">
      <c r="A450" s="34" t="s">
        <v>632</v>
      </c>
      <c r="B450" s="96" t="s">
        <v>1549</v>
      </c>
      <c r="C450" s="97" t="s">
        <v>1532</v>
      </c>
      <c r="D450" s="97" t="s">
        <v>1550</v>
      </c>
      <c r="E450" s="97" t="s">
        <v>1530</v>
      </c>
      <c r="F450" s="94" t="s">
        <v>786</v>
      </c>
      <c r="G450" s="95">
        <v>9</v>
      </c>
      <c r="H450" s="36"/>
      <c r="I450" s="36"/>
      <c r="J450" s="49">
        <f t="shared" si="92"/>
        <v>0</v>
      </c>
      <c r="K450" s="49">
        <f t="shared" si="93"/>
        <v>0</v>
      </c>
      <c r="L450" s="49">
        <f t="shared" si="94"/>
        <v>0</v>
      </c>
      <c r="M450" s="49">
        <f t="shared" si="95"/>
        <v>0</v>
      </c>
    </row>
    <row r="451" spans="1:13" s="87" customFormat="1" ht="14.4" customHeight="1" outlineLevel="1" x14ac:dyDescent="0.25">
      <c r="A451" s="34" t="s">
        <v>464</v>
      </c>
      <c r="B451" s="96" t="s">
        <v>1527</v>
      </c>
      <c r="C451" s="97" t="s">
        <v>1528</v>
      </c>
      <c r="D451" s="97" t="s">
        <v>1529</v>
      </c>
      <c r="E451" s="97" t="s">
        <v>1530</v>
      </c>
      <c r="F451" s="94" t="s">
        <v>786</v>
      </c>
      <c r="G451" s="95">
        <v>1</v>
      </c>
      <c r="H451" s="36"/>
      <c r="I451" s="36"/>
      <c r="J451" s="49">
        <f t="shared" si="92"/>
        <v>0</v>
      </c>
      <c r="K451" s="49">
        <f t="shared" si="93"/>
        <v>0</v>
      </c>
      <c r="L451" s="49">
        <f t="shared" si="94"/>
        <v>0</v>
      </c>
      <c r="M451" s="49">
        <f t="shared" si="95"/>
        <v>0</v>
      </c>
    </row>
    <row r="452" spans="1:13" s="87" customFormat="1" ht="14.4" customHeight="1" outlineLevel="1" x14ac:dyDescent="0.25">
      <c r="A452" s="34" t="s">
        <v>465</v>
      </c>
      <c r="B452" s="101" t="s">
        <v>1551</v>
      </c>
      <c r="C452" s="102"/>
      <c r="D452" s="102"/>
      <c r="E452" s="106"/>
      <c r="F452" s="105" t="s">
        <v>786</v>
      </c>
      <c r="G452" s="103">
        <v>1</v>
      </c>
      <c r="H452" s="36"/>
      <c r="I452" s="36"/>
      <c r="J452" s="49">
        <f t="shared" si="92"/>
        <v>0</v>
      </c>
      <c r="K452" s="49">
        <f t="shared" si="93"/>
        <v>0</v>
      </c>
      <c r="L452" s="49">
        <f t="shared" si="94"/>
        <v>0</v>
      </c>
      <c r="M452" s="49">
        <f t="shared" si="95"/>
        <v>0</v>
      </c>
    </row>
    <row r="453" spans="1:13" s="87" customFormat="1" ht="14.4" customHeight="1" outlineLevel="1" x14ac:dyDescent="0.25">
      <c r="A453" s="34" t="s">
        <v>466</v>
      </c>
      <c r="B453" s="96" t="s">
        <v>1050</v>
      </c>
      <c r="C453" s="98"/>
      <c r="D453" s="95">
        <v>17681</v>
      </c>
      <c r="E453" s="97" t="s">
        <v>1051</v>
      </c>
      <c r="F453" s="94" t="s">
        <v>786</v>
      </c>
      <c r="G453" s="95">
        <v>1</v>
      </c>
      <c r="H453" s="36"/>
      <c r="I453" s="36"/>
      <c r="J453" s="49">
        <f t="shared" si="92"/>
        <v>0</v>
      </c>
      <c r="K453" s="49">
        <f t="shared" si="93"/>
        <v>0</v>
      </c>
      <c r="L453" s="49">
        <f t="shared" si="94"/>
        <v>0</v>
      </c>
      <c r="M453" s="49">
        <f t="shared" si="95"/>
        <v>0</v>
      </c>
    </row>
    <row r="454" spans="1:13" s="87" customFormat="1" ht="14.4" customHeight="1" outlineLevel="1" x14ac:dyDescent="0.25">
      <c r="A454" s="34" t="s">
        <v>468</v>
      </c>
      <c r="B454" s="96" t="s">
        <v>1543</v>
      </c>
      <c r="C454" s="98"/>
      <c r="D454" s="97" t="s">
        <v>1544</v>
      </c>
      <c r="E454" s="97" t="s">
        <v>1041</v>
      </c>
      <c r="F454" s="94" t="s">
        <v>786</v>
      </c>
      <c r="G454" s="95">
        <v>2</v>
      </c>
      <c r="H454" s="36"/>
      <c r="I454" s="36"/>
      <c r="J454" s="49">
        <f t="shared" si="92"/>
        <v>0</v>
      </c>
      <c r="K454" s="49">
        <f t="shared" si="93"/>
        <v>0</v>
      </c>
      <c r="L454" s="49">
        <f t="shared" si="94"/>
        <v>0</v>
      </c>
      <c r="M454" s="49">
        <f t="shared" si="95"/>
        <v>0</v>
      </c>
    </row>
    <row r="455" spans="1:13" s="87" customFormat="1" ht="14.4" customHeight="1" outlineLevel="1" x14ac:dyDescent="0.25">
      <c r="A455" s="34" t="s">
        <v>470</v>
      </c>
      <c r="B455" s="107" t="s">
        <v>1552</v>
      </c>
      <c r="C455" s="108" t="s">
        <v>1553</v>
      </c>
      <c r="D455" s="109">
        <v>61383</v>
      </c>
      <c r="E455" s="108" t="s">
        <v>1554</v>
      </c>
      <c r="F455" s="110" t="s">
        <v>786</v>
      </c>
      <c r="G455" s="111">
        <v>9</v>
      </c>
      <c r="H455" s="36"/>
      <c r="I455" s="36"/>
      <c r="J455" s="49">
        <f t="shared" si="92"/>
        <v>0</v>
      </c>
      <c r="K455" s="49">
        <f t="shared" si="93"/>
        <v>0</v>
      </c>
      <c r="L455" s="49">
        <f t="shared" si="94"/>
        <v>0</v>
      </c>
      <c r="M455" s="49">
        <f t="shared" si="95"/>
        <v>0</v>
      </c>
    </row>
    <row r="456" spans="1:13" s="87" customFormat="1" ht="40.200000000000003" customHeight="1" outlineLevel="1" x14ac:dyDescent="0.25">
      <c r="A456" s="34" t="s">
        <v>472</v>
      </c>
      <c r="B456" s="112" t="s">
        <v>1555</v>
      </c>
      <c r="C456" s="98"/>
      <c r="D456" s="97" t="s">
        <v>1556</v>
      </c>
      <c r="E456" s="97" t="s">
        <v>1557</v>
      </c>
      <c r="F456" s="94" t="s">
        <v>786</v>
      </c>
      <c r="G456" s="95">
        <v>1</v>
      </c>
      <c r="H456" s="36"/>
      <c r="I456" s="36"/>
      <c r="J456" s="49">
        <f t="shared" si="92"/>
        <v>0</v>
      </c>
      <c r="K456" s="49">
        <f t="shared" si="93"/>
        <v>0</v>
      </c>
      <c r="L456" s="49">
        <f t="shared" si="94"/>
        <v>0</v>
      </c>
      <c r="M456" s="49">
        <f t="shared" si="95"/>
        <v>0</v>
      </c>
    </row>
    <row r="457" spans="1:13" s="87" customFormat="1" ht="18" customHeight="1" outlineLevel="1" x14ac:dyDescent="0.25">
      <c r="A457" s="174" t="s">
        <v>1373</v>
      </c>
      <c r="B457" s="175"/>
      <c r="C457" s="175"/>
      <c r="D457" s="175"/>
      <c r="E457" s="176"/>
      <c r="F457" s="74"/>
      <c r="G457" s="57"/>
      <c r="H457" s="33"/>
      <c r="I457" s="33"/>
      <c r="J457" s="45"/>
      <c r="K457" s="45"/>
      <c r="L457" s="45"/>
      <c r="M457" s="45"/>
    </row>
    <row r="458" spans="1:13" s="87" customFormat="1" ht="28.2" customHeight="1" outlineLevel="1" x14ac:dyDescent="0.25">
      <c r="A458" s="34" t="s">
        <v>474</v>
      </c>
      <c r="B458" s="96" t="s">
        <v>1038</v>
      </c>
      <c r="C458" s="97" t="s">
        <v>1039</v>
      </c>
      <c r="D458" s="97" t="s">
        <v>1040</v>
      </c>
      <c r="E458" s="97" t="s">
        <v>1041</v>
      </c>
      <c r="F458" s="94" t="s">
        <v>786</v>
      </c>
      <c r="G458" s="95">
        <v>1</v>
      </c>
      <c r="H458" s="36"/>
      <c r="I458" s="36"/>
      <c r="J458" s="49">
        <f t="shared" si="92"/>
        <v>0</v>
      </c>
      <c r="K458" s="49">
        <f t="shared" si="93"/>
        <v>0</v>
      </c>
      <c r="L458" s="49">
        <f t="shared" si="94"/>
        <v>0</v>
      </c>
      <c r="M458" s="49">
        <f t="shared" si="95"/>
        <v>0</v>
      </c>
    </row>
    <row r="459" spans="1:13" s="87" customFormat="1" ht="27.6" customHeight="1" outlineLevel="1" x14ac:dyDescent="0.25">
      <c r="A459" s="34" t="s">
        <v>476</v>
      </c>
      <c r="B459" s="101" t="s">
        <v>1042</v>
      </c>
      <c r="C459" s="104" t="s">
        <v>1043</v>
      </c>
      <c r="D459" s="104" t="s">
        <v>1044</v>
      </c>
      <c r="E459" s="104" t="s">
        <v>1041</v>
      </c>
      <c r="F459" s="105" t="s">
        <v>786</v>
      </c>
      <c r="G459" s="103">
        <v>1</v>
      </c>
      <c r="H459" s="36"/>
      <c r="I459" s="36"/>
      <c r="J459" s="49">
        <f t="shared" si="92"/>
        <v>0</v>
      </c>
      <c r="K459" s="49">
        <f t="shared" si="93"/>
        <v>0</v>
      </c>
      <c r="L459" s="49">
        <f t="shared" si="94"/>
        <v>0</v>
      </c>
      <c r="M459" s="49">
        <f t="shared" si="95"/>
        <v>0</v>
      </c>
    </row>
    <row r="460" spans="1:13" s="87" customFormat="1" ht="29.25" customHeight="1" outlineLevel="1" x14ac:dyDescent="0.25">
      <c r="A460" s="34" t="s">
        <v>478</v>
      </c>
      <c r="B460" s="96" t="s">
        <v>1558</v>
      </c>
      <c r="C460" s="97" t="s">
        <v>1559</v>
      </c>
      <c r="D460" s="97" t="s">
        <v>1560</v>
      </c>
      <c r="E460" s="97" t="s">
        <v>1041</v>
      </c>
      <c r="F460" s="94" t="s">
        <v>786</v>
      </c>
      <c r="G460" s="95">
        <v>1</v>
      </c>
      <c r="H460" s="36"/>
      <c r="I460" s="36"/>
      <c r="J460" s="49">
        <f t="shared" si="92"/>
        <v>0</v>
      </c>
      <c r="K460" s="49">
        <f t="shared" si="93"/>
        <v>0</v>
      </c>
      <c r="L460" s="49">
        <f t="shared" si="94"/>
        <v>0</v>
      </c>
      <c r="M460" s="49">
        <f t="shared" si="95"/>
        <v>0</v>
      </c>
    </row>
    <row r="461" spans="1:13" s="87" customFormat="1" ht="44.25" customHeight="1" outlineLevel="1" x14ac:dyDescent="0.25">
      <c r="A461" s="34" t="s">
        <v>481</v>
      </c>
      <c r="B461" s="96" t="s">
        <v>1048</v>
      </c>
      <c r="C461" s="97" t="s">
        <v>1043</v>
      </c>
      <c r="D461" s="97" t="s">
        <v>1049</v>
      </c>
      <c r="E461" s="97" t="s">
        <v>1041</v>
      </c>
      <c r="F461" s="94" t="s">
        <v>786</v>
      </c>
      <c r="G461" s="95">
        <v>3</v>
      </c>
      <c r="H461" s="36"/>
      <c r="I461" s="36"/>
      <c r="J461" s="49">
        <f t="shared" si="92"/>
        <v>0</v>
      </c>
      <c r="K461" s="49">
        <f t="shared" si="93"/>
        <v>0</v>
      </c>
      <c r="L461" s="49">
        <f t="shared" si="94"/>
        <v>0</v>
      </c>
      <c r="M461" s="49">
        <f t="shared" si="95"/>
        <v>0</v>
      </c>
    </row>
    <row r="462" spans="1:13" s="87" customFormat="1" ht="33" customHeight="1" outlineLevel="1" x14ac:dyDescent="0.25">
      <c r="A462" s="34" t="s">
        <v>483</v>
      </c>
      <c r="B462" s="96" t="s">
        <v>1050</v>
      </c>
      <c r="C462" s="98"/>
      <c r="D462" s="95">
        <v>17681</v>
      </c>
      <c r="E462" s="97" t="s">
        <v>1051</v>
      </c>
      <c r="F462" s="94" t="s">
        <v>786</v>
      </c>
      <c r="G462" s="95">
        <v>1</v>
      </c>
      <c r="H462" s="36"/>
      <c r="I462" s="36"/>
      <c r="J462" s="49">
        <f t="shared" si="92"/>
        <v>0</v>
      </c>
      <c r="K462" s="49">
        <f t="shared" si="93"/>
        <v>0</v>
      </c>
      <c r="L462" s="49">
        <f t="shared" si="94"/>
        <v>0</v>
      </c>
      <c r="M462" s="49">
        <f t="shared" si="95"/>
        <v>0</v>
      </c>
    </row>
    <row r="463" spans="1:13" s="87" customFormat="1" ht="18" customHeight="1" outlineLevel="1" x14ac:dyDescent="0.25">
      <c r="A463" s="174" t="s">
        <v>1370</v>
      </c>
      <c r="B463" s="175"/>
      <c r="C463" s="175"/>
      <c r="D463" s="175"/>
      <c r="E463" s="176"/>
      <c r="F463" s="74"/>
      <c r="G463" s="57"/>
      <c r="H463" s="33"/>
      <c r="I463" s="33"/>
      <c r="J463" s="45"/>
      <c r="K463" s="45"/>
      <c r="L463" s="45"/>
      <c r="M463" s="45"/>
    </row>
    <row r="464" spans="1:13" s="87" customFormat="1" ht="16.5" customHeight="1" outlineLevel="1" x14ac:dyDescent="0.25">
      <c r="A464" s="34" t="s">
        <v>485</v>
      </c>
      <c r="B464" s="96" t="s">
        <v>1561</v>
      </c>
      <c r="C464" s="97" t="s">
        <v>1562</v>
      </c>
      <c r="D464" s="97" t="s">
        <v>1563</v>
      </c>
      <c r="E464" s="97" t="s">
        <v>1564</v>
      </c>
      <c r="F464" s="94" t="s">
        <v>100</v>
      </c>
      <c r="G464" s="95">
        <v>60</v>
      </c>
      <c r="H464" s="36"/>
      <c r="I464" s="36"/>
      <c r="J464" s="49">
        <f t="shared" si="92"/>
        <v>0</v>
      </c>
      <c r="K464" s="49">
        <f t="shared" si="93"/>
        <v>0</v>
      </c>
      <c r="L464" s="49">
        <f t="shared" si="94"/>
        <v>0</v>
      </c>
      <c r="M464" s="49">
        <f t="shared" si="95"/>
        <v>0</v>
      </c>
    </row>
    <row r="465" spans="1:13" s="87" customFormat="1" ht="55.2" customHeight="1" outlineLevel="1" x14ac:dyDescent="0.25">
      <c r="A465" s="34" t="s">
        <v>486</v>
      </c>
      <c r="B465" s="96" t="s">
        <v>1565</v>
      </c>
      <c r="C465" s="97" t="s">
        <v>1562</v>
      </c>
      <c r="D465" s="97" t="s">
        <v>1566</v>
      </c>
      <c r="E465" s="97" t="s">
        <v>1564</v>
      </c>
      <c r="F465" s="94" t="s">
        <v>100</v>
      </c>
      <c r="G465" s="95">
        <v>60</v>
      </c>
      <c r="H465" s="36"/>
      <c r="I465" s="36"/>
      <c r="J465" s="49">
        <f t="shared" si="92"/>
        <v>0</v>
      </c>
      <c r="K465" s="49">
        <f t="shared" si="93"/>
        <v>0</v>
      </c>
      <c r="L465" s="49">
        <f t="shared" si="94"/>
        <v>0</v>
      </c>
      <c r="M465" s="49">
        <f t="shared" si="95"/>
        <v>0</v>
      </c>
    </row>
    <row r="466" spans="1:13" s="87" customFormat="1" ht="14.4" customHeight="1" outlineLevel="1" x14ac:dyDescent="0.25">
      <c r="A466" s="34" t="s">
        <v>487</v>
      </c>
      <c r="B466" s="96" t="s">
        <v>1567</v>
      </c>
      <c r="C466" s="97" t="s">
        <v>1562</v>
      </c>
      <c r="D466" s="97" t="s">
        <v>1568</v>
      </c>
      <c r="E466" s="97" t="s">
        <v>1564</v>
      </c>
      <c r="F466" s="94" t="s">
        <v>100</v>
      </c>
      <c r="G466" s="95">
        <v>1204</v>
      </c>
      <c r="H466" s="36"/>
      <c r="I466" s="36"/>
      <c r="J466" s="49">
        <f t="shared" si="92"/>
        <v>0</v>
      </c>
      <c r="K466" s="49">
        <f t="shared" si="93"/>
        <v>0</v>
      </c>
      <c r="L466" s="49">
        <f t="shared" si="94"/>
        <v>0</v>
      </c>
      <c r="M466" s="49">
        <f t="shared" si="95"/>
        <v>0</v>
      </c>
    </row>
    <row r="467" spans="1:13" s="87" customFormat="1" ht="14.4" customHeight="1" outlineLevel="1" x14ac:dyDescent="0.25">
      <c r="A467" s="34" t="s">
        <v>633</v>
      </c>
      <c r="B467" s="96" t="s">
        <v>1569</v>
      </c>
      <c r="C467" s="97" t="s">
        <v>1562</v>
      </c>
      <c r="D467" s="97" t="s">
        <v>1570</v>
      </c>
      <c r="E467" s="97" t="s">
        <v>1564</v>
      </c>
      <c r="F467" s="94" t="s">
        <v>100</v>
      </c>
      <c r="G467" s="95">
        <v>2430</v>
      </c>
      <c r="H467" s="36"/>
      <c r="I467" s="36"/>
      <c r="J467" s="49">
        <f t="shared" si="92"/>
        <v>0</v>
      </c>
      <c r="K467" s="49">
        <f t="shared" si="93"/>
        <v>0</v>
      </c>
      <c r="L467" s="49">
        <f t="shared" si="94"/>
        <v>0</v>
      </c>
      <c r="M467" s="49">
        <f t="shared" si="95"/>
        <v>0</v>
      </c>
    </row>
    <row r="468" spans="1:13" s="87" customFormat="1" ht="14.4" customHeight="1" outlineLevel="1" x14ac:dyDescent="0.25">
      <c r="A468" s="34" t="s">
        <v>634</v>
      </c>
      <c r="B468" s="96" t="s">
        <v>1571</v>
      </c>
      <c r="C468" s="97" t="s">
        <v>1572</v>
      </c>
      <c r="D468" s="97" t="s">
        <v>1573</v>
      </c>
      <c r="E468" s="97" t="s">
        <v>1564</v>
      </c>
      <c r="F468" s="94" t="s">
        <v>786</v>
      </c>
      <c r="G468" s="95">
        <v>106</v>
      </c>
      <c r="H468" s="36"/>
      <c r="I468" s="36"/>
      <c r="J468" s="49">
        <f t="shared" si="92"/>
        <v>0</v>
      </c>
      <c r="K468" s="49">
        <f t="shared" si="93"/>
        <v>0</v>
      </c>
      <c r="L468" s="49">
        <f t="shared" si="94"/>
        <v>0</v>
      </c>
      <c r="M468" s="49">
        <f t="shared" si="95"/>
        <v>0</v>
      </c>
    </row>
    <row r="469" spans="1:13" s="87" customFormat="1" ht="14.4" customHeight="1" outlineLevel="1" x14ac:dyDescent="0.25">
      <c r="A469" s="34" t="s">
        <v>635</v>
      </c>
      <c r="B469" s="96" t="s">
        <v>1574</v>
      </c>
      <c r="C469" s="97" t="s">
        <v>1572</v>
      </c>
      <c r="D469" s="97" t="s">
        <v>1575</v>
      </c>
      <c r="E469" s="97" t="s">
        <v>1564</v>
      </c>
      <c r="F469" s="94" t="s">
        <v>786</v>
      </c>
      <c r="G469" s="95">
        <v>6</v>
      </c>
      <c r="H469" s="36"/>
      <c r="I469" s="36"/>
      <c r="J469" s="49">
        <f t="shared" si="92"/>
        <v>0</v>
      </c>
      <c r="K469" s="49">
        <f t="shared" si="93"/>
        <v>0</v>
      </c>
      <c r="L469" s="49">
        <f t="shared" si="94"/>
        <v>0</v>
      </c>
      <c r="M469" s="49">
        <f t="shared" si="95"/>
        <v>0</v>
      </c>
    </row>
    <row r="470" spans="1:13" s="87" customFormat="1" ht="14.4" customHeight="1" outlineLevel="1" x14ac:dyDescent="0.25">
      <c r="A470" s="34" t="s">
        <v>489</v>
      </c>
      <c r="B470" s="96" t="s">
        <v>1576</v>
      </c>
      <c r="C470" s="97" t="s">
        <v>1577</v>
      </c>
      <c r="D470" s="97" t="s">
        <v>1578</v>
      </c>
      <c r="E470" s="97" t="s">
        <v>1564</v>
      </c>
      <c r="F470" s="94" t="s">
        <v>786</v>
      </c>
      <c r="G470" s="95">
        <v>60</v>
      </c>
      <c r="H470" s="36"/>
      <c r="I470" s="36"/>
      <c r="J470" s="49">
        <f t="shared" si="92"/>
        <v>0</v>
      </c>
      <c r="K470" s="49">
        <f t="shared" si="93"/>
        <v>0</v>
      </c>
      <c r="L470" s="49">
        <f t="shared" si="94"/>
        <v>0</v>
      </c>
      <c r="M470" s="49">
        <f t="shared" si="95"/>
        <v>0</v>
      </c>
    </row>
    <row r="471" spans="1:13" s="87" customFormat="1" ht="15" customHeight="1" outlineLevel="1" x14ac:dyDescent="0.25">
      <c r="A471" s="34" t="s">
        <v>490</v>
      </c>
      <c r="B471" s="96" t="s">
        <v>1579</v>
      </c>
      <c r="C471" s="97" t="s">
        <v>1577</v>
      </c>
      <c r="D471" s="97" t="s">
        <v>1580</v>
      </c>
      <c r="E471" s="97" t="s">
        <v>1564</v>
      </c>
      <c r="F471" s="94" t="s">
        <v>786</v>
      </c>
      <c r="G471" s="95">
        <v>60</v>
      </c>
      <c r="H471" s="36"/>
      <c r="I471" s="36"/>
      <c r="J471" s="49">
        <f t="shared" si="92"/>
        <v>0</v>
      </c>
      <c r="K471" s="49">
        <f t="shared" si="93"/>
        <v>0</v>
      </c>
      <c r="L471" s="49">
        <f t="shared" si="94"/>
        <v>0</v>
      </c>
      <c r="M471" s="49">
        <f t="shared" si="95"/>
        <v>0</v>
      </c>
    </row>
    <row r="472" spans="1:13" s="87" customFormat="1" ht="44.25" customHeight="1" outlineLevel="1" x14ac:dyDescent="0.25">
      <c r="A472" s="34" t="s">
        <v>491</v>
      </c>
      <c r="B472" s="96" t="s">
        <v>1581</v>
      </c>
      <c r="C472" s="97" t="s">
        <v>1577</v>
      </c>
      <c r="D472" s="97" t="s">
        <v>1582</v>
      </c>
      <c r="E472" s="97" t="s">
        <v>1564</v>
      </c>
      <c r="F472" s="94" t="s">
        <v>786</v>
      </c>
      <c r="G472" s="95">
        <v>1204</v>
      </c>
      <c r="H472" s="36"/>
      <c r="I472" s="36"/>
      <c r="J472" s="49">
        <f t="shared" ref="J472:J502" si="96">H472+I472</f>
        <v>0</v>
      </c>
      <c r="K472" s="49">
        <f t="shared" ref="K472:K502" si="97">G472*H472</f>
        <v>0</v>
      </c>
      <c r="L472" s="49">
        <f t="shared" ref="L472:L502" si="98">G472*I472</f>
        <v>0</v>
      </c>
      <c r="M472" s="49">
        <f t="shared" ref="M472:M502" si="99">K472+L472</f>
        <v>0</v>
      </c>
    </row>
    <row r="473" spans="1:13" s="87" customFormat="1" ht="32.25" customHeight="1" outlineLevel="1" x14ac:dyDescent="0.25">
      <c r="A473" s="34" t="s">
        <v>492</v>
      </c>
      <c r="B473" s="96" t="s">
        <v>1583</v>
      </c>
      <c r="C473" s="97" t="s">
        <v>1577</v>
      </c>
      <c r="D473" s="97" t="s">
        <v>1584</v>
      </c>
      <c r="E473" s="97" t="s">
        <v>1564</v>
      </c>
      <c r="F473" s="94" t="s">
        <v>786</v>
      </c>
      <c r="G473" s="95">
        <v>2430</v>
      </c>
      <c r="H473" s="36"/>
      <c r="I473" s="36"/>
      <c r="J473" s="49">
        <f t="shared" si="96"/>
        <v>0</v>
      </c>
      <c r="K473" s="49">
        <f t="shared" si="97"/>
        <v>0</v>
      </c>
      <c r="L473" s="49">
        <f t="shared" si="98"/>
        <v>0</v>
      </c>
      <c r="M473" s="49">
        <f t="shared" si="99"/>
        <v>0</v>
      </c>
    </row>
    <row r="474" spans="1:13" s="87" customFormat="1" ht="14.4" customHeight="1" outlineLevel="1" x14ac:dyDescent="0.25">
      <c r="A474" s="34" t="s">
        <v>636</v>
      </c>
      <c r="B474" s="96" t="s">
        <v>1585</v>
      </c>
      <c r="C474" s="98"/>
      <c r="D474" s="95">
        <v>35022</v>
      </c>
      <c r="E474" s="97" t="s">
        <v>1520</v>
      </c>
      <c r="F474" s="94" t="s">
        <v>100</v>
      </c>
      <c r="G474" s="95">
        <v>19</v>
      </c>
      <c r="H474" s="36"/>
      <c r="I474" s="36"/>
      <c r="J474" s="49">
        <f t="shared" si="96"/>
        <v>0</v>
      </c>
      <c r="K474" s="49">
        <f t="shared" si="97"/>
        <v>0</v>
      </c>
      <c r="L474" s="49">
        <f t="shared" si="98"/>
        <v>0</v>
      </c>
      <c r="M474" s="49">
        <f t="shared" si="99"/>
        <v>0</v>
      </c>
    </row>
    <row r="475" spans="1:13" s="87" customFormat="1" ht="44.25" customHeight="1" outlineLevel="1" x14ac:dyDescent="0.25">
      <c r="A475" s="34" t="s">
        <v>637</v>
      </c>
      <c r="B475" s="96" t="s">
        <v>1586</v>
      </c>
      <c r="C475" s="98"/>
      <c r="D475" s="97" t="s">
        <v>1587</v>
      </c>
      <c r="E475" s="97" t="s">
        <v>1520</v>
      </c>
      <c r="F475" s="94" t="s">
        <v>786</v>
      </c>
      <c r="G475" s="95">
        <v>19</v>
      </c>
      <c r="H475" s="36"/>
      <c r="I475" s="36"/>
      <c r="J475" s="49">
        <f t="shared" si="96"/>
        <v>0</v>
      </c>
      <c r="K475" s="49">
        <f t="shared" si="97"/>
        <v>0</v>
      </c>
      <c r="L475" s="49">
        <f t="shared" si="98"/>
        <v>0</v>
      </c>
      <c r="M475" s="49">
        <f t="shared" si="99"/>
        <v>0</v>
      </c>
    </row>
    <row r="476" spans="1:13" s="87" customFormat="1" ht="44.25" customHeight="1" outlineLevel="1" x14ac:dyDescent="0.25">
      <c r="A476" s="34" t="s">
        <v>638</v>
      </c>
      <c r="B476" s="96" t="s">
        <v>1588</v>
      </c>
      <c r="C476" s="98"/>
      <c r="D476" s="97" t="s">
        <v>1589</v>
      </c>
      <c r="E476" s="97" t="s">
        <v>1520</v>
      </c>
      <c r="F476" s="94" t="s">
        <v>786</v>
      </c>
      <c r="G476" s="95">
        <v>38</v>
      </c>
      <c r="H476" s="36"/>
      <c r="I476" s="36"/>
      <c r="J476" s="49">
        <f t="shared" si="96"/>
        <v>0</v>
      </c>
      <c r="K476" s="49">
        <f t="shared" si="97"/>
        <v>0</v>
      </c>
      <c r="L476" s="49">
        <f t="shared" si="98"/>
        <v>0</v>
      </c>
      <c r="M476" s="49">
        <f t="shared" si="99"/>
        <v>0</v>
      </c>
    </row>
    <row r="477" spans="1:13" s="87" customFormat="1" ht="44.25" customHeight="1" outlineLevel="1" x14ac:dyDescent="0.25">
      <c r="A477" s="34" t="s">
        <v>493</v>
      </c>
      <c r="B477" s="101" t="s">
        <v>1590</v>
      </c>
      <c r="C477" s="102"/>
      <c r="D477" s="104" t="s">
        <v>1591</v>
      </c>
      <c r="E477" s="104" t="s">
        <v>1520</v>
      </c>
      <c r="F477" s="105" t="s">
        <v>786</v>
      </c>
      <c r="G477" s="103">
        <v>76</v>
      </c>
      <c r="H477" s="36"/>
      <c r="I477" s="36"/>
      <c r="J477" s="49">
        <f t="shared" si="96"/>
        <v>0</v>
      </c>
      <c r="K477" s="49">
        <f t="shared" si="97"/>
        <v>0</v>
      </c>
      <c r="L477" s="49">
        <f t="shared" si="98"/>
        <v>0</v>
      </c>
      <c r="M477" s="49">
        <f t="shared" si="99"/>
        <v>0</v>
      </c>
    </row>
    <row r="478" spans="1:13" s="87" customFormat="1" ht="44.25" customHeight="1" outlineLevel="1" x14ac:dyDescent="0.25">
      <c r="A478" s="34" t="s">
        <v>494</v>
      </c>
      <c r="B478" s="96" t="s">
        <v>1592</v>
      </c>
      <c r="C478" s="98"/>
      <c r="D478" s="97" t="s">
        <v>1593</v>
      </c>
      <c r="E478" s="97" t="s">
        <v>1520</v>
      </c>
      <c r="F478" s="94" t="s">
        <v>786</v>
      </c>
      <c r="G478" s="95">
        <v>76</v>
      </c>
      <c r="H478" s="36"/>
      <c r="I478" s="36"/>
      <c r="J478" s="49">
        <f t="shared" si="96"/>
        <v>0</v>
      </c>
      <c r="K478" s="49">
        <f t="shared" si="97"/>
        <v>0</v>
      </c>
      <c r="L478" s="49">
        <f t="shared" si="98"/>
        <v>0</v>
      </c>
      <c r="M478" s="49">
        <f t="shared" si="99"/>
        <v>0</v>
      </c>
    </row>
    <row r="479" spans="1:13" s="87" customFormat="1" ht="44.25" customHeight="1" outlineLevel="1" x14ac:dyDescent="0.25">
      <c r="A479" s="34" t="s">
        <v>495</v>
      </c>
      <c r="B479" s="96" t="s">
        <v>1594</v>
      </c>
      <c r="C479" s="98"/>
      <c r="D479" s="97" t="s">
        <v>1595</v>
      </c>
      <c r="E479" s="97" t="s">
        <v>1520</v>
      </c>
      <c r="F479" s="94" t="s">
        <v>786</v>
      </c>
      <c r="G479" s="95">
        <v>38</v>
      </c>
      <c r="H479" s="36"/>
      <c r="I479" s="36"/>
      <c r="J479" s="49">
        <f t="shared" si="96"/>
        <v>0</v>
      </c>
      <c r="K479" s="49">
        <f t="shared" si="97"/>
        <v>0</v>
      </c>
      <c r="L479" s="49">
        <f t="shared" si="98"/>
        <v>0</v>
      </c>
      <c r="M479" s="49">
        <f t="shared" si="99"/>
        <v>0</v>
      </c>
    </row>
    <row r="480" spans="1:13" s="87" customFormat="1" ht="44.25" customHeight="1" outlineLevel="1" x14ac:dyDescent="0.25">
      <c r="A480" s="34" t="s">
        <v>496</v>
      </c>
      <c r="B480" s="96" t="s">
        <v>1596</v>
      </c>
      <c r="C480" s="98"/>
      <c r="D480" s="97" t="s">
        <v>1597</v>
      </c>
      <c r="E480" s="97" t="s">
        <v>1520</v>
      </c>
      <c r="F480" s="94" t="s">
        <v>786</v>
      </c>
      <c r="G480" s="95">
        <v>38</v>
      </c>
      <c r="H480" s="36"/>
      <c r="I480" s="36"/>
      <c r="J480" s="49">
        <f t="shared" si="96"/>
        <v>0</v>
      </c>
      <c r="K480" s="49">
        <f t="shared" si="97"/>
        <v>0</v>
      </c>
      <c r="L480" s="49">
        <f t="shared" si="98"/>
        <v>0</v>
      </c>
      <c r="M480" s="49">
        <f t="shared" si="99"/>
        <v>0</v>
      </c>
    </row>
    <row r="481" spans="1:13" s="87" customFormat="1" ht="14.4" customHeight="1" outlineLevel="1" x14ac:dyDescent="0.25">
      <c r="A481" s="34" t="s">
        <v>498</v>
      </c>
      <c r="B481" s="96" t="s">
        <v>1590</v>
      </c>
      <c r="C481" s="98"/>
      <c r="D481" s="97" t="s">
        <v>1591</v>
      </c>
      <c r="E481" s="97" t="s">
        <v>1520</v>
      </c>
      <c r="F481" s="94" t="s">
        <v>786</v>
      </c>
      <c r="G481" s="95">
        <v>76</v>
      </c>
      <c r="H481" s="36"/>
      <c r="I481" s="36"/>
      <c r="J481" s="49">
        <f t="shared" si="96"/>
        <v>0</v>
      </c>
      <c r="K481" s="49">
        <f t="shared" si="97"/>
        <v>0</v>
      </c>
      <c r="L481" s="49">
        <f t="shared" si="98"/>
        <v>0</v>
      </c>
      <c r="M481" s="49">
        <f t="shared" si="99"/>
        <v>0</v>
      </c>
    </row>
    <row r="482" spans="1:13" s="87" customFormat="1" ht="28.5" customHeight="1" outlineLevel="1" x14ac:dyDescent="0.25">
      <c r="A482" s="34" t="s">
        <v>500</v>
      </c>
      <c r="B482" s="96" t="s">
        <v>1592</v>
      </c>
      <c r="C482" s="98"/>
      <c r="D482" s="97" t="s">
        <v>1593</v>
      </c>
      <c r="E482" s="97" t="s">
        <v>1520</v>
      </c>
      <c r="F482" s="94" t="s">
        <v>786</v>
      </c>
      <c r="G482" s="95">
        <v>76</v>
      </c>
      <c r="H482" s="36"/>
      <c r="I482" s="36"/>
      <c r="J482" s="49">
        <f t="shared" si="96"/>
        <v>0</v>
      </c>
      <c r="K482" s="49">
        <f t="shared" si="97"/>
        <v>0</v>
      </c>
      <c r="L482" s="49">
        <f t="shared" si="98"/>
        <v>0</v>
      </c>
      <c r="M482" s="49">
        <f t="shared" si="99"/>
        <v>0</v>
      </c>
    </row>
    <row r="483" spans="1:13" s="87" customFormat="1" ht="14.4" customHeight="1" outlineLevel="1" x14ac:dyDescent="0.25">
      <c r="A483" s="34" t="s">
        <v>502</v>
      </c>
      <c r="B483" s="96" t="s">
        <v>1598</v>
      </c>
      <c r="C483" s="97" t="s">
        <v>1599</v>
      </c>
      <c r="D483" s="97" t="s">
        <v>1600</v>
      </c>
      <c r="E483" s="97" t="s">
        <v>1520</v>
      </c>
      <c r="F483" s="94" t="s">
        <v>1601</v>
      </c>
      <c r="G483" s="95">
        <v>1</v>
      </c>
      <c r="H483" s="36"/>
      <c r="I483" s="36"/>
      <c r="J483" s="49">
        <f t="shared" si="96"/>
        <v>0</v>
      </c>
      <c r="K483" s="49">
        <f t="shared" si="97"/>
        <v>0</v>
      </c>
      <c r="L483" s="49">
        <f t="shared" si="98"/>
        <v>0</v>
      </c>
      <c r="M483" s="49">
        <f t="shared" si="99"/>
        <v>0</v>
      </c>
    </row>
    <row r="484" spans="1:13" s="87" customFormat="1" ht="36.6" customHeight="1" outlineLevel="1" x14ac:dyDescent="0.25">
      <c r="A484" s="34" t="s">
        <v>505</v>
      </c>
      <c r="B484" s="96" t="s">
        <v>1602</v>
      </c>
      <c r="C484" s="97" t="s">
        <v>1603</v>
      </c>
      <c r="D484" s="97" t="s">
        <v>1604</v>
      </c>
      <c r="E484" s="97" t="s">
        <v>1520</v>
      </c>
      <c r="F484" s="94" t="s">
        <v>1601</v>
      </c>
      <c r="G484" s="95">
        <v>1</v>
      </c>
      <c r="H484" s="36"/>
      <c r="I484" s="36"/>
      <c r="J484" s="49">
        <f t="shared" si="96"/>
        <v>0</v>
      </c>
      <c r="K484" s="49">
        <f t="shared" si="97"/>
        <v>0</v>
      </c>
      <c r="L484" s="49">
        <f t="shared" si="98"/>
        <v>0</v>
      </c>
      <c r="M484" s="49">
        <f t="shared" si="99"/>
        <v>0</v>
      </c>
    </row>
    <row r="485" spans="1:13" s="87" customFormat="1" ht="44.25" customHeight="1" outlineLevel="1" x14ac:dyDescent="0.25">
      <c r="A485" s="34" t="s">
        <v>508</v>
      </c>
      <c r="B485" s="96" t="s">
        <v>1605</v>
      </c>
      <c r="C485" s="97" t="s">
        <v>1606</v>
      </c>
      <c r="D485" s="97" t="s">
        <v>1607</v>
      </c>
      <c r="E485" s="97" t="s">
        <v>1051</v>
      </c>
      <c r="F485" s="94" t="s">
        <v>786</v>
      </c>
      <c r="G485" s="95">
        <v>35</v>
      </c>
      <c r="H485" s="36"/>
      <c r="I485" s="36"/>
      <c r="J485" s="49">
        <f t="shared" si="96"/>
        <v>0</v>
      </c>
      <c r="K485" s="49">
        <f t="shared" si="97"/>
        <v>0</v>
      </c>
      <c r="L485" s="49">
        <f t="shared" si="98"/>
        <v>0</v>
      </c>
      <c r="M485" s="49">
        <f t="shared" si="99"/>
        <v>0</v>
      </c>
    </row>
    <row r="486" spans="1:13" s="87" customFormat="1" ht="59.4" customHeight="1" outlineLevel="1" x14ac:dyDescent="0.25">
      <c r="A486" s="34" t="s">
        <v>639</v>
      </c>
      <c r="B486" s="96" t="s">
        <v>1608</v>
      </c>
      <c r="C486" s="97" t="s">
        <v>1609</v>
      </c>
      <c r="D486" s="113">
        <v>27152</v>
      </c>
      <c r="E486" s="97" t="s">
        <v>1610</v>
      </c>
      <c r="F486" s="94" t="s">
        <v>786</v>
      </c>
      <c r="G486" s="95">
        <v>20</v>
      </c>
      <c r="H486" s="36"/>
      <c r="I486" s="36"/>
      <c r="J486" s="49">
        <f t="shared" si="96"/>
        <v>0</v>
      </c>
      <c r="K486" s="49">
        <f t="shared" si="97"/>
        <v>0</v>
      </c>
      <c r="L486" s="49">
        <f t="shared" si="98"/>
        <v>0</v>
      </c>
      <c r="M486" s="49">
        <f t="shared" si="99"/>
        <v>0</v>
      </c>
    </row>
    <row r="487" spans="1:13" s="87" customFormat="1" ht="44.25" customHeight="1" outlineLevel="1" x14ac:dyDescent="0.25">
      <c r="A487" s="34" t="s">
        <v>640</v>
      </c>
      <c r="B487" s="96" t="s">
        <v>1611</v>
      </c>
      <c r="C487" s="97" t="s">
        <v>1612</v>
      </c>
      <c r="D487" s="113">
        <v>27142</v>
      </c>
      <c r="E487" s="97" t="s">
        <v>1610</v>
      </c>
      <c r="F487" s="94" t="s">
        <v>786</v>
      </c>
      <c r="G487" s="95">
        <v>4</v>
      </c>
      <c r="H487" s="36"/>
      <c r="I487" s="36"/>
      <c r="J487" s="49">
        <f t="shared" si="96"/>
        <v>0</v>
      </c>
      <c r="K487" s="49">
        <f t="shared" si="97"/>
        <v>0</v>
      </c>
      <c r="L487" s="49">
        <f t="shared" si="98"/>
        <v>0</v>
      </c>
      <c r="M487" s="49">
        <f t="shared" si="99"/>
        <v>0</v>
      </c>
    </row>
    <row r="488" spans="1:13" s="87" customFormat="1" ht="55.2" customHeight="1" outlineLevel="1" x14ac:dyDescent="0.25">
      <c r="A488" s="34" t="s">
        <v>510</v>
      </c>
      <c r="B488" s="96" t="s">
        <v>1613</v>
      </c>
      <c r="C488" s="97" t="s">
        <v>1614</v>
      </c>
      <c r="D488" s="113">
        <v>25171</v>
      </c>
      <c r="E488" s="97" t="s">
        <v>1610</v>
      </c>
      <c r="F488" s="94" t="s">
        <v>786</v>
      </c>
      <c r="G488" s="95">
        <v>1</v>
      </c>
      <c r="H488" s="36"/>
      <c r="I488" s="36"/>
      <c r="J488" s="49">
        <f t="shared" si="96"/>
        <v>0</v>
      </c>
      <c r="K488" s="49">
        <f t="shared" si="97"/>
        <v>0</v>
      </c>
      <c r="L488" s="49">
        <f t="shared" si="98"/>
        <v>0</v>
      </c>
      <c r="M488" s="49">
        <f t="shared" si="99"/>
        <v>0</v>
      </c>
    </row>
    <row r="489" spans="1:13" s="87" customFormat="1" ht="31.5" customHeight="1" outlineLevel="1" x14ac:dyDescent="0.25">
      <c r="A489" s="34" t="s">
        <v>641</v>
      </c>
      <c r="B489" s="96" t="s">
        <v>1615</v>
      </c>
      <c r="C489" s="97" t="s">
        <v>1616</v>
      </c>
      <c r="D489" s="113">
        <v>28086</v>
      </c>
      <c r="E489" s="97" t="s">
        <v>1610</v>
      </c>
      <c r="F489" s="94" t="s">
        <v>786</v>
      </c>
      <c r="G489" s="95">
        <v>3</v>
      </c>
      <c r="H489" s="36"/>
      <c r="I489" s="36"/>
      <c r="J489" s="49">
        <f t="shared" si="96"/>
        <v>0</v>
      </c>
      <c r="K489" s="49">
        <f t="shared" si="97"/>
        <v>0</v>
      </c>
      <c r="L489" s="49">
        <f t="shared" si="98"/>
        <v>0</v>
      </c>
      <c r="M489" s="49">
        <f t="shared" si="99"/>
        <v>0</v>
      </c>
    </row>
    <row r="490" spans="1:13" s="87" customFormat="1" ht="28.5" customHeight="1" outlineLevel="1" x14ac:dyDescent="0.25">
      <c r="A490" s="34" t="s">
        <v>642</v>
      </c>
      <c r="B490" s="96" t="s">
        <v>1617</v>
      </c>
      <c r="C490" s="97" t="s">
        <v>1618</v>
      </c>
      <c r="D490" s="113">
        <v>23640</v>
      </c>
      <c r="E490" s="97" t="s">
        <v>1610</v>
      </c>
      <c r="F490" s="94" t="s">
        <v>786</v>
      </c>
      <c r="G490" s="95">
        <v>1</v>
      </c>
      <c r="H490" s="36"/>
      <c r="I490" s="36"/>
      <c r="J490" s="49">
        <f t="shared" si="96"/>
        <v>0</v>
      </c>
      <c r="K490" s="49">
        <f t="shared" si="97"/>
        <v>0</v>
      </c>
      <c r="L490" s="49">
        <f t="shared" si="98"/>
        <v>0</v>
      </c>
      <c r="M490" s="49">
        <f t="shared" si="99"/>
        <v>0</v>
      </c>
    </row>
    <row r="491" spans="1:13" s="87" customFormat="1" ht="29.25" customHeight="1" outlineLevel="1" x14ac:dyDescent="0.25">
      <c r="A491" s="34" t="s">
        <v>643</v>
      </c>
      <c r="B491" s="96" t="s">
        <v>1619</v>
      </c>
      <c r="C491" s="97" t="s">
        <v>1620</v>
      </c>
      <c r="D491" s="97" t="s">
        <v>1621</v>
      </c>
      <c r="E491" s="97" t="s">
        <v>1610</v>
      </c>
      <c r="F491" s="94" t="s">
        <v>786</v>
      </c>
      <c r="G491" s="95">
        <v>3</v>
      </c>
      <c r="H491" s="36"/>
      <c r="I491" s="36"/>
      <c r="J491" s="49">
        <f t="shared" si="96"/>
        <v>0</v>
      </c>
      <c r="K491" s="49">
        <f t="shared" si="97"/>
        <v>0</v>
      </c>
      <c r="L491" s="49">
        <f t="shared" si="98"/>
        <v>0</v>
      </c>
      <c r="M491" s="49">
        <f t="shared" si="99"/>
        <v>0</v>
      </c>
    </row>
    <row r="492" spans="1:13" s="87" customFormat="1" ht="20.25" customHeight="1" outlineLevel="1" x14ac:dyDescent="0.25">
      <c r="A492" s="34" t="s">
        <v>644</v>
      </c>
      <c r="B492" s="96" t="s">
        <v>1622</v>
      </c>
      <c r="C492" s="97" t="s">
        <v>1623</v>
      </c>
      <c r="D492" s="113">
        <v>23641</v>
      </c>
      <c r="E492" s="97" t="s">
        <v>1610</v>
      </c>
      <c r="F492" s="94" t="s">
        <v>786</v>
      </c>
      <c r="G492" s="95">
        <v>2</v>
      </c>
      <c r="H492" s="36"/>
      <c r="I492" s="36"/>
      <c r="J492" s="49">
        <f t="shared" si="96"/>
        <v>0</v>
      </c>
      <c r="K492" s="49">
        <f t="shared" si="97"/>
        <v>0</v>
      </c>
      <c r="L492" s="49">
        <f t="shared" si="98"/>
        <v>0</v>
      </c>
      <c r="M492" s="49">
        <f t="shared" si="99"/>
        <v>0</v>
      </c>
    </row>
    <row r="493" spans="1:13" s="87" customFormat="1" ht="29.25" customHeight="1" outlineLevel="1" x14ac:dyDescent="0.25">
      <c r="A493" s="34" t="s">
        <v>645</v>
      </c>
      <c r="B493" s="96" t="s">
        <v>1624</v>
      </c>
      <c r="C493" s="97" t="s">
        <v>1625</v>
      </c>
      <c r="D493" s="113">
        <v>28087</v>
      </c>
      <c r="E493" s="97" t="s">
        <v>1610</v>
      </c>
      <c r="F493" s="94" t="s">
        <v>786</v>
      </c>
      <c r="G493" s="95">
        <v>3</v>
      </c>
      <c r="H493" s="36"/>
      <c r="I493" s="36"/>
      <c r="J493" s="49">
        <f t="shared" si="96"/>
        <v>0</v>
      </c>
      <c r="K493" s="49">
        <f t="shared" si="97"/>
        <v>0</v>
      </c>
      <c r="L493" s="49">
        <f t="shared" si="98"/>
        <v>0</v>
      </c>
      <c r="M493" s="49">
        <f t="shared" si="99"/>
        <v>0</v>
      </c>
    </row>
    <row r="494" spans="1:13" s="87" customFormat="1" ht="29.25" customHeight="1" outlineLevel="1" x14ac:dyDescent="0.25">
      <c r="A494" s="34" t="s">
        <v>646</v>
      </c>
      <c r="B494" s="96" t="s">
        <v>1626</v>
      </c>
      <c r="C494" s="97" t="s">
        <v>1627</v>
      </c>
      <c r="D494" s="113">
        <v>34463</v>
      </c>
      <c r="E494" s="97" t="s">
        <v>1610</v>
      </c>
      <c r="F494" s="94" t="s">
        <v>786</v>
      </c>
      <c r="G494" s="95">
        <v>11</v>
      </c>
      <c r="H494" s="36"/>
      <c r="I494" s="36"/>
      <c r="J494" s="49">
        <f t="shared" si="96"/>
        <v>0</v>
      </c>
      <c r="K494" s="49">
        <f t="shared" si="97"/>
        <v>0</v>
      </c>
      <c r="L494" s="49">
        <f t="shared" si="98"/>
        <v>0</v>
      </c>
      <c r="M494" s="49">
        <f t="shared" si="99"/>
        <v>0</v>
      </c>
    </row>
    <row r="495" spans="1:13" s="87" customFormat="1" ht="18" customHeight="1" outlineLevel="1" x14ac:dyDescent="0.25">
      <c r="A495" s="174" t="s">
        <v>1371</v>
      </c>
      <c r="B495" s="175"/>
      <c r="C495" s="175"/>
      <c r="D495" s="175"/>
      <c r="E495" s="176"/>
      <c r="F495" s="74"/>
      <c r="G495" s="57"/>
      <c r="H495" s="33"/>
      <c r="I495" s="33"/>
      <c r="J495" s="45"/>
      <c r="K495" s="45"/>
      <c r="L495" s="45"/>
      <c r="M495" s="45"/>
    </row>
    <row r="496" spans="1:13" s="87" customFormat="1" ht="29.25" customHeight="1" outlineLevel="1" x14ac:dyDescent="0.25">
      <c r="A496" s="34" t="s">
        <v>647</v>
      </c>
      <c r="B496" s="96" t="s">
        <v>1628</v>
      </c>
      <c r="C496" s="97" t="s">
        <v>1629</v>
      </c>
      <c r="D496" s="97" t="s">
        <v>1630</v>
      </c>
      <c r="E496" s="97" t="s">
        <v>1631</v>
      </c>
      <c r="F496" s="94" t="s">
        <v>786</v>
      </c>
      <c r="G496" s="95">
        <v>58</v>
      </c>
      <c r="H496" s="36"/>
      <c r="I496" s="36"/>
      <c r="J496" s="49">
        <f t="shared" si="96"/>
        <v>0</v>
      </c>
      <c r="K496" s="49">
        <f t="shared" si="97"/>
        <v>0</v>
      </c>
      <c r="L496" s="49">
        <f t="shared" si="98"/>
        <v>0</v>
      </c>
      <c r="M496" s="49">
        <f t="shared" si="99"/>
        <v>0</v>
      </c>
    </row>
    <row r="497" spans="1:13" s="87" customFormat="1" ht="29.25" customHeight="1" outlineLevel="1" x14ac:dyDescent="0.25">
      <c r="A497" s="34" t="s">
        <v>648</v>
      </c>
      <c r="B497" s="96" t="s">
        <v>1632</v>
      </c>
      <c r="C497" s="97" t="s">
        <v>1633</v>
      </c>
      <c r="D497" s="97" t="s">
        <v>1634</v>
      </c>
      <c r="E497" s="97" t="s">
        <v>1631</v>
      </c>
      <c r="F497" s="94" t="s">
        <v>786</v>
      </c>
      <c r="G497" s="95">
        <v>73</v>
      </c>
      <c r="H497" s="36"/>
      <c r="I497" s="36"/>
      <c r="J497" s="49">
        <f t="shared" si="96"/>
        <v>0</v>
      </c>
      <c r="K497" s="49">
        <f t="shared" si="97"/>
        <v>0</v>
      </c>
      <c r="L497" s="49">
        <f t="shared" si="98"/>
        <v>0</v>
      </c>
      <c r="M497" s="49">
        <f t="shared" si="99"/>
        <v>0</v>
      </c>
    </row>
    <row r="498" spans="1:13" s="87" customFormat="1" ht="29.25" customHeight="1" outlineLevel="1" x14ac:dyDescent="0.25">
      <c r="A498" s="34" t="s">
        <v>649</v>
      </c>
      <c r="B498" s="96" t="s">
        <v>1635</v>
      </c>
      <c r="C498" s="97" t="s">
        <v>1636</v>
      </c>
      <c r="D498" s="97" t="s">
        <v>1637</v>
      </c>
      <c r="E498" s="97" t="s">
        <v>1631</v>
      </c>
      <c r="F498" s="94" t="s">
        <v>786</v>
      </c>
      <c r="G498" s="95">
        <v>61</v>
      </c>
      <c r="H498" s="36"/>
      <c r="I498" s="36"/>
      <c r="J498" s="49">
        <f t="shared" si="96"/>
        <v>0</v>
      </c>
      <c r="K498" s="49">
        <f t="shared" si="97"/>
        <v>0</v>
      </c>
      <c r="L498" s="49">
        <f t="shared" si="98"/>
        <v>0</v>
      </c>
      <c r="M498" s="49">
        <f t="shared" si="99"/>
        <v>0</v>
      </c>
    </row>
    <row r="499" spans="1:13" s="87" customFormat="1" ht="29.25" customHeight="1" outlineLevel="1" x14ac:dyDescent="0.25">
      <c r="A499" s="34" t="s">
        <v>650</v>
      </c>
      <c r="B499" s="96" t="s">
        <v>1638</v>
      </c>
      <c r="C499" s="97" t="s">
        <v>1639</v>
      </c>
      <c r="D499" s="97" t="s">
        <v>1640</v>
      </c>
      <c r="E499" s="97" t="s">
        <v>1641</v>
      </c>
      <c r="F499" s="94" t="s">
        <v>786</v>
      </c>
      <c r="G499" s="95">
        <v>87</v>
      </c>
      <c r="H499" s="36"/>
      <c r="I499" s="36"/>
      <c r="J499" s="49">
        <f t="shared" si="96"/>
        <v>0</v>
      </c>
      <c r="K499" s="49">
        <f t="shared" si="97"/>
        <v>0</v>
      </c>
      <c r="L499" s="49">
        <f t="shared" si="98"/>
        <v>0</v>
      </c>
      <c r="M499" s="49">
        <f t="shared" si="99"/>
        <v>0</v>
      </c>
    </row>
    <row r="500" spans="1:13" s="87" customFormat="1" ht="39.6" customHeight="1" outlineLevel="1" x14ac:dyDescent="0.25">
      <c r="A500" s="34" t="s">
        <v>651</v>
      </c>
      <c r="B500" s="101" t="s">
        <v>1642</v>
      </c>
      <c r="C500" s="104" t="s">
        <v>1643</v>
      </c>
      <c r="D500" s="103">
        <v>4058075609075</v>
      </c>
      <c r="E500" s="104" t="s">
        <v>1644</v>
      </c>
      <c r="F500" s="105" t="s">
        <v>786</v>
      </c>
      <c r="G500" s="103">
        <v>87</v>
      </c>
      <c r="H500" s="36"/>
      <c r="I500" s="36"/>
      <c r="J500" s="49">
        <f t="shared" si="96"/>
        <v>0</v>
      </c>
      <c r="K500" s="49">
        <f t="shared" si="97"/>
        <v>0</v>
      </c>
      <c r="L500" s="49">
        <f t="shared" si="98"/>
        <v>0</v>
      </c>
      <c r="M500" s="49">
        <f t="shared" si="99"/>
        <v>0</v>
      </c>
    </row>
    <row r="501" spans="1:13" s="87" customFormat="1" ht="52.8" customHeight="1" outlineLevel="1" x14ac:dyDescent="0.25">
      <c r="A501" s="34" t="s">
        <v>652</v>
      </c>
      <c r="B501" s="96" t="s">
        <v>1645</v>
      </c>
      <c r="C501" s="97" t="s">
        <v>1646</v>
      </c>
      <c r="D501" s="97" t="s">
        <v>1647</v>
      </c>
      <c r="E501" s="97" t="s">
        <v>1631</v>
      </c>
      <c r="F501" s="94" t="s">
        <v>786</v>
      </c>
      <c r="G501" s="95">
        <v>21</v>
      </c>
      <c r="H501" s="36"/>
      <c r="I501" s="36"/>
      <c r="J501" s="49">
        <f t="shared" si="96"/>
        <v>0</v>
      </c>
      <c r="K501" s="49">
        <f t="shared" si="97"/>
        <v>0</v>
      </c>
      <c r="L501" s="49">
        <f t="shared" si="98"/>
        <v>0</v>
      </c>
      <c r="M501" s="49">
        <f t="shared" si="99"/>
        <v>0</v>
      </c>
    </row>
    <row r="502" spans="1:13" s="87" customFormat="1" ht="57.6" customHeight="1" outlineLevel="1" x14ac:dyDescent="0.25">
      <c r="A502" s="34" t="s">
        <v>653</v>
      </c>
      <c r="B502" s="96" t="s">
        <v>1648</v>
      </c>
      <c r="C502" s="97" t="s">
        <v>1649</v>
      </c>
      <c r="D502" s="113">
        <v>26449</v>
      </c>
      <c r="E502" s="97" t="s">
        <v>1610</v>
      </c>
      <c r="F502" s="94" t="s">
        <v>786</v>
      </c>
      <c r="G502" s="95">
        <v>33</v>
      </c>
      <c r="H502" s="36"/>
      <c r="I502" s="36"/>
      <c r="J502" s="49">
        <f t="shared" si="96"/>
        <v>0</v>
      </c>
      <c r="K502" s="49">
        <f t="shared" si="97"/>
        <v>0</v>
      </c>
      <c r="L502" s="49">
        <f t="shared" si="98"/>
        <v>0</v>
      </c>
      <c r="M502" s="49">
        <f t="shared" si="99"/>
        <v>0</v>
      </c>
    </row>
    <row r="503" spans="1:13" s="87" customFormat="1" ht="72" customHeight="1" outlineLevel="1" x14ac:dyDescent="0.25">
      <c r="A503" s="34" t="s">
        <v>654</v>
      </c>
      <c r="B503" s="96" t="s">
        <v>1650</v>
      </c>
      <c r="C503" s="97" t="s">
        <v>1651</v>
      </c>
      <c r="D503" s="113">
        <v>28076</v>
      </c>
      <c r="E503" s="97" t="s">
        <v>1610</v>
      </c>
      <c r="F503" s="94" t="s">
        <v>786</v>
      </c>
      <c r="G503" s="95">
        <v>6</v>
      </c>
      <c r="H503" s="36"/>
      <c r="I503" s="36"/>
      <c r="J503" s="49">
        <f>H503+I503</f>
        <v>0</v>
      </c>
      <c r="K503" s="49">
        <f>G503*H503</f>
        <v>0</v>
      </c>
      <c r="L503" s="49">
        <f>G503*I503</f>
        <v>0</v>
      </c>
      <c r="M503" s="49">
        <f>K503+L503</f>
        <v>0</v>
      </c>
    </row>
    <row r="504" spans="1:13" s="115" customFormat="1" ht="27.6" x14ac:dyDescent="0.25">
      <c r="A504" s="34" t="s">
        <v>655</v>
      </c>
      <c r="B504" s="107" t="s">
        <v>1652</v>
      </c>
      <c r="C504" s="108" t="s">
        <v>1653</v>
      </c>
      <c r="D504" s="108" t="s">
        <v>1654</v>
      </c>
      <c r="E504" s="108" t="s">
        <v>1610</v>
      </c>
      <c r="F504" s="110" t="s">
        <v>100</v>
      </c>
      <c r="G504" s="114">
        <v>532</v>
      </c>
      <c r="H504" s="71"/>
      <c r="I504" s="71"/>
      <c r="J504" s="72">
        <f t="shared" ref="J504:J524" si="100">H504+I504</f>
        <v>0</v>
      </c>
      <c r="K504" s="72">
        <f t="shared" ref="K504:K524" si="101">G504*H504</f>
        <v>0</v>
      </c>
      <c r="L504" s="72">
        <f t="shared" ref="L504:L524" si="102">G504*I504</f>
        <v>0</v>
      </c>
      <c r="M504" s="72">
        <f t="shared" ref="M504:M524" si="103">K504+L504</f>
        <v>0</v>
      </c>
    </row>
    <row r="505" spans="1:13" s="85" customFormat="1" ht="41.4" x14ac:dyDescent="0.25">
      <c r="A505" s="34" t="s">
        <v>656</v>
      </c>
      <c r="B505" s="96" t="s">
        <v>1655</v>
      </c>
      <c r="C505" s="97" t="s">
        <v>1656</v>
      </c>
      <c r="D505" s="116">
        <v>21721</v>
      </c>
      <c r="E505" s="97" t="s">
        <v>1610</v>
      </c>
      <c r="F505" s="94" t="s">
        <v>786</v>
      </c>
      <c r="G505" s="117">
        <v>70</v>
      </c>
      <c r="H505" s="71"/>
      <c r="I505" s="71"/>
      <c r="J505" s="72">
        <f t="shared" si="100"/>
        <v>0</v>
      </c>
      <c r="K505" s="72">
        <f t="shared" si="101"/>
        <v>0</v>
      </c>
      <c r="L505" s="72">
        <f t="shared" si="102"/>
        <v>0</v>
      </c>
      <c r="M505" s="72">
        <f t="shared" si="103"/>
        <v>0</v>
      </c>
    </row>
    <row r="506" spans="1:13" s="85" customFormat="1" ht="27.6" x14ac:dyDescent="0.25">
      <c r="A506" s="34" t="s">
        <v>657</v>
      </c>
      <c r="B506" s="96" t="s">
        <v>1657</v>
      </c>
      <c r="C506" s="97" t="s">
        <v>1658</v>
      </c>
      <c r="D506" s="97" t="s">
        <v>1659</v>
      </c>
      <c r="E506" s="97" t="s">
        <v>1610</v>
      </c>
      <c r="F506" s="94" t="s">
        <v>786</v>
      </c>
      <c r="G506" s="117">
        <v>70</v>
      </c>
      <c r="H506" s="71"/>
      <c r="I506" s="71"/>
      <c r="J506" s="72">
        <f t="shared" si="100"/>
        <v>0</v>
      </c>
      <c r="K506" s="72">
        <f t="shared" si="101"/>
        <v>0</v>
      </c>
      <c r="L506" s="72">
        <f t="shared" si="102"/>
        <v>0</v>
      </c>
      <c r="M506" s="72">
        <f t="shared" si="103"/>
        <v>0</v>
      </c>
    </row>
    <row r="507" spans="1:13" s="85" customFormat="1" ht="27.6" x14ac:dyDescent="0.25">
      <c r="A507" s="34" t="s">
        <v>658</v>
      </c>
      <c r="B507" s="101" t="s">
        <v>1660</v>
      </c>
      <c r="C507" s="104" t="s">
        <v>1661</v>
      </c>
      <c r="D507" s="118">
        <v>23856</v>
      </c>
      <c r="E507" s="104" t="s">
        <v>1610</v>
      </c>
      <c r="F507" s="105" t="s">
        <v>786</v>
      </c>
      <c r="G507" s="119">
        <v>485</v>
      </c>
      <c r="H507" s="71"/>
      <c r="I507" s="71"/>
      <c r="J507" s="72">
        <f t="shared" si="100"/>
        <v>0</v>
      </c>
      <c r="K507" s="72">
        <f t="shared" si="101"/>
        <v>0</v>
      </c>
      <c r="L507" s="72">
        <f t="shared" si="102"/>
        <v>0</v>
      </c>
      <c r="M507" s="72">
        <f t="shared" si="103"/>
        <v>0</v>
      </c>
    </row>
    <row r="508" spans="1:13" s="85" customFormat="1" ht="27.6" x14ac:dyDescent="0.25">
      <c r="A508" s="34" t="s">
        <v>659</v>
      </c>
      <c r="B508" s="96" t="s">
        <v>1662</v>
      </c>
      <c r="C508" s="97" t="s">
        <v>1663</v>
      </c>
      <c r="D508" s="116">
        <v>23987</v>
      </c>
      <c r="E508" s="97" t="s">
        <v>1610</v>
      </c>
      <c r="F508" s="94" t="s">
        <v>786</v>
      </c>
      <c r="G508" s="117">
        <v>485</v>
      </c>
      <c r="H508" s="71"/>
      <c r="I508" s="71"/>
      <c r="J508" s="72">
        <f t="shared" si="100"/>
        <v>0</v>
      </c>
      <c r="K508" s="72">
        <f t="shared" si="101"/>
        <v>0</v>
      </c>
      <c r="L508" s="72">
        <f t="shared" si="102"/>
        <v>0</v>
      </c>
      <c r="M508" s="72">
        <f t="shared" si="103"/>
        <v>0</v>
      </c>
    </row>
    <row r="509" spans="1:13" s="85" customFormat="1" ht="41.4" x14ac:dyDescent="0.25">
      <c r="A509" s="34" t="s">
        <v>660</v>
      </c>
      <c r="B509" s="101" t="s">
        <v>1664</v>
      </c>
      <c r="C509" s="104" t="s">
        <v>1665</v>
      </c>
      <c r="D509" s="104" t="s">
        <v>1666</v>
      </c>
      <c r="E509" s="104" t="s">
        <v>1051</v>
      </c>
      <c r="F509" s="105" t="s">
        <v>786</v>
      </c>
      <c r="G509" s="119">
        <v>35</v>
      </c>
      <c r="H509" s="71"/>
      <c r="I509" s="71"/>
      <c r="J509" s="72">
        <f t="shared" si="100"/>
        <v>0</v>
      </c>
      <c r="K509" s="72">
        <f t="shared" si="101"/>
        <v>0</v>
      </c>
      <c r="L509" s="72">
        <f t="shared" si="102"/>
        <v>0</v>
      </c>
      <c r="M509" s="72">
        <f t="shared" si="103"/>
        <v>0</v>
      </c>
    </row>
    <row r="510" spans="1:13" s="85" customFormat="1" ht="41.4" x14ac:dyDescent="0.25">
      <c r="A510" s="34" t="s">
        <v>661</v>
      </c>
      <c r="B510" s="96" t="s">
        <v>1667</v>
      </c>
      <c r="C510" s="97" t="s">
        <v>1668</v>
      </c>
      <c r="D510" s="97" t="s">
        <v>1669</v>
      </c>
      <c r="E510" s="97" t="s">
        <v>1670</v>
      </c>
      <c r="F510" s="94" t="s">
        <v>786</v>
      </c>
      <c r="G510" s="117">
        <v>43</v>
      </c>
      <c r="H510" s="71"/>
      <c r="I510" s="71"/>
      <c r="J510" s="72">
        <f t="shared" si="100"/>
        <v>0</v>
      </c>
      <c r="K510" s="72">
        <f t="shared" si="101"/>
        <v>0</v>
      </c>
      <c r="L510" s="72">
        <f t="shared" si="102"/>
        <v>0</v>
      </c>
      <c r="M510" s="72">
        <f t="shared" si="103"/>
        <v>0</v>
      </c>
    </row>
    <row r="511" spans="1:13" s="85" customFormat="1" ht="13.8" x14ac:dyDescent="0.25">
      <c r="A511" s="34" t="s">
        <v>662</v>
      </c>
      <c r="B511" s="96" t="s">
        <v>1671</v>
      </c>
      <c r="C511" s="97" t="s">
        <v>1672</v>
      </c>
      <c r="D511" s="117">
        <v>186459</v>
      </c>
      <c r="E511" s="97" t="s">
        <v>1673</v>
      </c>
      <c r="F511" s="94" t="s">
        <v>786</v>
      </c>
      <c r="G511" s="117">
        <v>86</v>
      </c>
      <c r="H511" s="71"/>
      <c r="I511" s="71"/>
      <c r="J511" s="72">
        <f t="shared" si="100"/>
        <v>0</v>
      </c>
      <c r="K511" s="72">
        <f t="shared" si="101"/>
        <v>0</v>
      </c>
      <c r="L511" s="72">
        <f t="shared" si="102"/>
        <v>0</v>
      </c>
      <c r="M511" s="72">
        <f t="shared" si="103"/>
        <v>0</v>
      </c>
    </row>
    <row r="512" spans="1:13" s="87" customFormat="1" ht="18" customHeight="1" outlineLevel="1" x14ac:dyDescent="0.25">
      <c r="A512" s="174" t="s">
        <v>1372</v>
      </c>
      <c r="B512" s="175"/>
      <c r="C512" s="175"/>
      <c r="D512" s="175"/>
      <c r="E512" s="176"/>
      <c r="F512" s="74"/>
      <c r="G512" s="57"/>
      <c r="H512" s="33"/>
      <c r="I512" s="33"/>
      <c r="J512" s="45"/>
      <c r="K512" s="45"/>
      <c r="L512" s="45"/>
      <c r="M512" s="45"/>
    </row>
    <row r="513" spans="1:13" ht="82.8" x14ac:dyDescent="0.25">
      <c r="A513" s="34" t="s">
        <v>663</v>
      </c>
      <c r="B513" s="101" t="s">
        <v>1674</v>
      </c>
      <c r="C513" s="120" t="s">
        <v>1675</v>
      </c>
      <c r="D513" s="106"/>
      <c r="E513" s="104" t="s">
        <v>1676</v>
      </c>
      <c r="F513" s="105" t="s">
        <v>100</v>
      </c>
      <c r="G513" s="103">
        <v>30</v>
      </c>
      <c r="H513" s="36"/>
      <c r="I513" s="36"/>
      <c r="J513" s="49">
        <f t="shared" si="100"/>
        <v>0</v>
      </c>
      <c r="K513" s="49">
        <f t="shared" si="101"/>
        <v>0</v>
      </c>
      <c r="L513" s="49">
        <f t="shared" si="102"/>
        <v>0</v>
      </c>
      <c r="M513" s="49">
        <f t="shared" si="103"/>
        <v>0</v>
      </c>
    </row>
    <row r="514" spans="1:13" ht="82.8" x14ac:dyDescent="0.25">
      <c r="A514" s="34" t="s">
        <v>664</v>
      </c>
      <c r="B514" s="96" t="s">
        <v>1674</v>
      </c>
      <c r="C514" s="121" t="s">
        <v>1677</v>
      </c>
      <c r="D514" s="100"/>
      <c r="E514" s="97" t="s">
        <v>1676</v>
      </c>
      <c r="F514" s="94" t="s">
        <v>100</v>
      </c>
      <c r="G514" s="95">
        <v>600</v>
      </c>
      <c r="H514" s="36"/>
      <c r="I514" s="36"/>
      <c r="J514" s="49">
        <f t="shared" si="100"/>
        <v>0</v>
      </c>
      <c r="K514" s="49">
        <f t="shared" si="101"/>
        <v>0</v>
      </c>
      <c r="L514" s="49">
        <f t="shared" si="102"/>
        <v>0</v>
      </c>
      <c r="M514" s="49">
        <f t="shared" si="103"/>
        <v>0</v>
      </c>
    </row>
    <row r="515" spans="1:13" ht="69" x14ac:dyDescent="0.25">
      <c r="A515" s="34" t="s">
        <v>665</v>
      </c>
      <c r="B515" s="96" t="s">
        <v>1678</v>
      </c>
      <c r="C515" s="97" t="s">
        <v>1679</v>
      </c>
      <c r="D515" s="100"/>
      <c r="E515" s="97" t="s">
        <v>1676</v>
      </c>
      <c r="F515" s="94" t="s">
        <v>100</v>
      </c>
      <c r="G515" s="95">
        <v>60</v>
      </c>
      <c r="H515" s="36"/>
      <c r="I515" s="36"/>
      <c r="J515" s="49">
        <f t="shared" si="100"/>
        <v>0</v>
      </c>
      <c r="K515" s="49">
        <f t="shared" si="101"/>
        <v>0</v>
      </c>
      <c r="L515" s="49">
        <f t="shared" si="102"/>
        <v>0</v>
      </c>
      <c r="M515" s="49">
        <f t="shared" si="103"/>
        <v>0</v>
      </c>
    </row>
    <row r="516" spans="1:13" ht="61.8" customHeight="1" x14ac:dyDescent="0.25">
      <c r="A516" s="34" t="s">
        <v>666</v>
      </c>
      <c r="B516" s="101" t="s">
        <v>1678</v>
      </c>
      <c r="C516" s="104" t="s">
        <v>1680</v>
      </c>
      <c r="D516" s="106"/>
      <c r="E516" s="104" t="s">
        <v>1676</v>
      </c>
      <c r="F516" s="105" t="s">
        <v>100</v>
      </c>
      <c r="G516" s="103">
        <v>30</v>
      </c>
      <c r="H516" s="36"/>
      <c r="I516" s="36"/>
      <c r="J516" s="49">
        <f t="shared" si="100"/>
        <v>0</v>
      </c>
      <c r="K516" s="49">
        <f t="shared" si="101"/>
        <v>0</v>
      </c>
      <c r="L516" s="49">
        <f t="shared" si="102"/>
        <v>0</v>
      </c>
      <c r="M516" s="49">
        <f t="shared" si="103"/>
        <v>0</v>
      </c>
    </row>
    <row r="517" spans="1:13" ht="69" x14ac:dyDescent="0.25">
      <c r="A517" s="34" t="s">
        <v>667</v>
      </c>
      <c r="B517" s="96" t="s">
        <v>1678</v>
      </c>
      <c r="C517" s="97" t="s">
        <v>1681</v>
      </c>
      <c r="D517" s="112"/>
      <c r="E517" s="97" t="s">
        <v>1676</v>
      </c>
      <c r="F517" s="94" t="s">
        <v>100</v>
      </c>
      <c r="G517" s="95">
        <v>1130</v>
      </c>
      <c r="H517" s="36"/>
      <c r="I517" s="36"/>
      <c r="J517" s="49">
        <f t="shared" si="100"/>
        <v>0</v>
      </c>
      <c r="K517" s="49">
        <f t="shared" si="101"/>
        <v>0</v>
      </c>
      <c r="L517" s="49">
        <f t="shared" si="102"/>
        <v>0</v>
      </c>
      <c r="M517" s="49">
        <f t="shared" si="103"/>
        <v>0</v>
      </c>
    </row>
    <row r="518" spans="1:13" ht="69" x14ac:dyDescent="0.25">
      <c r="A518" s="34" t="s">
        <v>668</v>
      </c>
      <c r="B518" s="96" t="s">
        <v>1678</v>
      </c>
      <c r="C518" s="97" t="s">
        <v>1682</v>
      </c>
      <c r="D518" s="112"/>
      <c r="E518" s="97" t="s">
        <v>1676</v>
      </c>
      <c r="F518" s="94" t="s">
        <v>100</v>
      </c>
      <c r="G518" s="95">
        <v>600</v>
      </c>
      <c r="H518" s="36"/>
      <c r="I518" s="36"/>
      <c r="J518" s="49">
        <f t="shared" si="100"/>
        <v>0</v>
      </c>
      <c r="K518" s="49">
        <f t="shared" si="101"/>
        <v>0</v>
      </c>
      <c r="L518" s="49">
        <f t="shared" si="102"/>
        <v>0</v>
      </c>
      <c r="M518" s="49">
        <f t="shared" si="103"/>
        <v>0</v>
      </c>
    </row>
    <row r="519" spans="1:13" ht="69" x14ac:dyDescent="0.25">
      <c r="A519" s="34" t="s">
        <v>669</v>
      </c>
      <c r="B519" s="96" t="s">
        <v>1678</v>
      </c>
      <c r="C519" s="97" t="s">
        <v>1683</v>
      </c>
      <c r="D519" s="112"/>
      <c r="E519" s="97" t="s">
        <v>1676</v>
      </c>
      <c r="F519" s="94" t="s">
        <v>100</v>
      </c>
      <c r="G519" s="95">
        <v>5060</v>
      </c>
      <c r="H519" s="36"/>
      <c r="I519" s="36"/>
      <c r="J519" s="49">
        <f t="shared" si="100"/>
        <v>0</v>
      </c>
      <c r="K519" s="49">
        <f t="shared" si="101"/>
        <v>0</v>
      </c>
      <c r="L519" s="49">
        <f t="shared" si="102"/>
        <v>0</v>
      </c>
      <c r="M519" s="49">
        <f t="shared" si="103"/>
        <v>0</v>
      </c>
    </row>
    <row r="520" spans="1:13" ht="41.4" x14ac:dyDescent="0.25">
      <c r="A520" s="34" t="s">
        <v>670</v>
      </c>
      <c r="B520" s="96" t="s">
        <v>1684</v>
      </c>
      <c r="C520" s="97" t="s">
        <v>1685</v>
      </c>
      <c r="D520" s="122"/>
      <c r="E520" s="97" t="s">
        <v>1676</v>
      </c>
      <c r="F520" s="94" t="s">
        <v>100</v>
      </c>
      <c r="G520" s="95">
        <v>20</v>
      </c>
      <c r="H520" s="36"/>
      <c r="I520" s="36"/>
      <c r="J520" s="49">
        <f t="shared" si="100"/>
        <v>0</v>
      </c>
      <c r="K520" s="49">
        <f t="shared" si="101"/>
        <v>0</v>
      </c>
      <c r="L520" s="49">
        <f t="shared" si="102"/>
        <v>0</v>
      </c>
      <c r="M520" s="49">
        <f t="shared" si="103"/>
        <v>0</v>
      </c>
    </row>
    <row r="521" spans="1:13" ht="41.4" x14ac:dyDescent="0.25">
      <c r="A521" s="34" t="s">
        <v>671</v>
      </c>
      <c r="B521" s="96" t="s">
        <v>1684</v>
      </c>
      <c r="C521" s="97" t="s">
        <v>1686</v>
      </c>
      <c r="D521" s="122"/>
      <c r="E521" s="97" t="s">
        <v>1676</v>
      </c>
      <c r="F521" s="94" t="s">
        <v>100</v>
      </c>
      <c r="G521" s="95">
        <v>50</v>
      </c>
      <c r="H521" s="36"/>
      <c r="I521" s="36"/>
      <c r="J521" s="49">
        <f t="shared" si="100"/>
        <v>0</v>
      </c>
      <c r="K521" s="49">
        <f t="shared" si="101"/>
        <v>0</v>
      </c>
      <c r="L521" s="49">
        <f t="shared" si="102"/>
        <v>0</v>
      </c>
      <c r="M521" s="49">
        <f t="shared" si="103"/>
        <v>0</v>
      </c>
    </row>
    <row r="522" spans="1:13" ht="41.4" x14ac:dyDescent="0.25">
      <c r="A522" s="34" t="s">
        <v>672</v>
      </c>
      <c r="B522" s="96" t="s">
        <v>1687</v>
      </c>
      <c r="C522" s="97" t="s">
        <v>1688</v>
      </c>
      <c r="D522" s="123"/>
      <c r="E522" s="97" t="s">
        <v>1676</v>
      </c>
      <c r="F522" s="94" t="s">
        <v>100</v>
      </c>
      <c r="G522" s="95">
        <v>400</v>
      </c>
      <c r="H522" s="36"/>
      <c r="I522" s="36"/>
      <c r="J522" s="49">
        <f t="shared" si="100"/>
        <v>0</v>
      </c>
      <c r="K522" s="49">
        <f t="shared" si="101"/>
        <v>0</v>
      </c>
      <c r="L522" s="49">
        <f t="shared" si="102"/>
        <v>0</v>
      </c>
      <c r="M522" s="49">
        <f t="shared" si="103"/>
        <v>0</v>
      </c>
    </row>
    <row r="523" spans="1:13" s="87" customFormat="1" ht="14.4" customHeight="1" x14ac:dyDescent="0.25">
      <c r="A523" s="169" t="s">
        <v>1374</v>
      </c>
      <c r="B523" s="170"/>
      <c r="C523" s="170"/>
      <c r="D523" s="170"/>
      <c r="E523" s="170"/>
      <c r="F523" s="170"/>
      <c r="G523" s="180"/>
      <c r="H523" s="31"/>
      <c r="I523" s="31"/>
      <c r="J523" s="32"/>
      <c r="K523" s="32"/>
      <c r="L523" s="32"/>
      <c r="M523" s="32"/>
    </row>
    <row r="524" spans="1:13" ht="13.2" x14ac:dyDescent="0.25">
      <c r="A524" s="174" t="s">
        <v>873</v>
      </c>
      <c r="B524" s="175"/>
      <c r="C524" s="175"/>
      <c r="D524" s="175"/>
      <c r="E524" s="176"/>
      <c r="F524" s="74"/>
      <c r="G524" s="75"/>
      <c r="H524" s="33"/>
      <c r="I524" s="33"/>
      <c r="J524" s="45">
        <f t="shared" si="100"/>
        <v>0</v>
      </c>
      <c r="K524" s="45">
        <f t="shared" si="101"/>
        <v>0</v>
      </c>
      <c r="L524" s="45">
        <f t="shared" si="102"/>
        <v>0</v>
      </c>
      <c r="M524" s="45">
        <f t="shared" si="103"/>
        <v>0</v>
      </c>
    </row>
    <row r="525" spans="1:13" ht="13.2" x14ac:dyDescent="0.25">
      <c r="A525" s="34" t="s">
        <v>673</v>
      </c>
      <c r="B525" s="165" t="s">
        <v>877</v>
      </c>
      <c r="C525" s="166" t="s">
        <v>877</v>
      </c>
      <c r="D525" s="166" t="s">
        <v>877</v>
      </c>
      <c r="E525" s="167" t="s">
        <v>877</v>
      </c>
      <c r="F525" s="89" t="s">
        <v>44</v>
      </c>
      <c r="G525" s="68">
        <v>11</v>
      </c>
      <c r="H525" s="36"/>
      <c r="I525" s="36"/>
      <c r="J525" s="49">
        <f t="shared" ref="J525:J557" si="104">H525+I525</f>
        <v>0</v>
      </c>
      <c r="K525" s="49">
        <f t="shared" ref="K525:K557" si="105">G525*H525</f>
        <v>0</v>
      </c>
      <c r="L525" s="49">
        <f t="shared" ref="L525:L557" si="106">G525*I525</f>
        <v>0</v>
      </c>
      <c r="M525" s="49">
        <f t="shared" ref="M525:M557" si="107">K525+L525</f>
        <v>0</v>
      </c>
    </row>
    <row r="526" spans="1:13" ht="13.2" x14ac:dyDescent="0.25">
      <c r="A526" s="34" t="s">
        <v>674</v>
      </c>
      <c r="B526" s="165" t="s">
        <v>1375</v>
      </c>
      <c r="C526" s="166" t="s">
        <v>1375</v>
      </c>
      <c r="D526" s="166" t="s">
        <v>1375</v>
      </c>
      <c r="E526" s="167" t="s">
        <v>1375</v>
      </c>
      <c r="F526" s="89" t="s">
        <v>44</v>
      </c>
      <c r="G526" s="90">
        <v>6</v>
      </c>
      <c r="H526" s="36"/>
      <c r="I526" s="36"/>
      <c r="J526" s="49">
        <f t="shared" si="104"/>
        <v>0</v>
      </c>
      <c r="K526" s="49">
        <f t="shared" si="105"/>
        <v>0</v>
      </c>
      <c r="L526" s="49">
        <f t="shared" si="106"/>
        <v>0</v>
      </c>
      <c r="M526" s="49">
        <f t="shared" si="107"/>
        <v>0</v>
      </c>
    </row>
    <row r="527" spans="1:13" ht="13.2" x14ac:dyDescent="0.25">
      <c r="A527" s="34" t="s">
        <v>675</v>
      </c>
      <c r="B527" s="165" t="s">
        <v>1376</v>
      </c>
      <c r="C527" s="166" t="s">
        <v>1376</v>
      </c>
      <c r="D527" s="166" t="s">
        <v>1376</v>
      </c>
      <c r="E527" s="167" t="s">
        <v>1376</v>
      </c>
      <c r="F527" s="89" t="s">
        <v>44</v>
      </c>
      <c r="G527" s="90">
        <v>5</v>
      </c>
      <c r="H527" s="36"/>
      <c r="I527" s="36"/>
      <c r="J527" s="49">
        <f t="shared" si="104"/>
        <v>0</v>
      </c>
      <c r="K527" s="49">
        <f t="shared" si="105"/>
        <v>0</v>
      </c>
      <c r="L527" s="49">
        <f t="shared" si="106"/>
        <v>0</v>
      </c>
      <c r="M527" s="49">
        <f t="shared" si="107"/>
        <v>0</v>
      </c>
    </row>
    <row r="528" spans="1:13" ht="13.2" x14ac:dyDescent="0.25">
      <c r="A528" s="34" t="s">
        <v>676</v>
      </c>
      <c r="B528" s="165" t="s">
        <v>1377</v>
      </c>
      <c r="C528" s="166" t="s">
        <v>1377</v>
      </c>
      <c r="D528" s="166" t="s">
        <v>1377</v>
      </c>
      <c r="E528" s="167" t="s">
        <v>1377</v>
      </c>
      <c r="F528" s="89" t="s">
        <v>44</v>
      </c>
      <c r="G528" s="90">
        <f>11</f>
        <v>11</v>
      </c>
      <c r="H528" s="36"/>
      <c r="I528" s="36"/>
      <c r="J528" s="49">
        <f t="shared" si="104"/>
        <v>0</v>
      </c>
      <c r="K528" s="49">
        <f t="shared" si="105"/>
        <v>0</v>
      </c>
      <c r="L528" s="49">
        <f t="shared" si="106"/>
        <v>0</v>
      </c>
      <c r="M528" s="49">
        <f t="shared" si="107"/>
        <v>0</v>
      </c>
    </row>
    <row r="529" spans="1:13" ht="13.2" x14ac:dyDescent="0.25">
      <c r="A529" s="34" t="s">
        <v>677</v>
      </c>
      <c r="B529" s="165" t="s">
        <v>1378</v>
      </c>
      <c r="C529" s="166" t="s">
        <v>1378</v>
      </c>
      <c r="D529" s="166" t="s">
        <v>1378</v>
      </c>
      <c r="E529" s="167" t="s">
        <v>1378</v>
      </c>
      <c r="F529" s="89" t="s">
        <v>44</v>
      </c>
      <c r="G529" s="90">
        <v>11</v>
      </c>
      <c r="H529" s="36"/>
      <c r="I529" s="36"/>
      <c r="J529" s="49">
        <f t="shared" si="104"/>
        <v>0</v>
      </c>
      <c r="K529" s="49">
        <f t="shared" si="105"/>
        <v>0</v>
      </c>
      <c r="L529" s="49">
        <f t="shared" si="106"/>
        <v>0</v>
      </c>
      <c r="M529" s="49">
        <f t="shared" si="107"/>
        <v>0</v>
      </c>
    </row>
    <row r="530" spans="1:13" ht="13.2" x14ac:dyDescent="0.25">
      <c r="A530" s="34" t="s">
        <v>678</v>
      </c>
      <c r="B530" s="165" t="s">
        <v>1379</v>
      </c>
      <c r="C530" s="166" t="s">
        <v>1379</v>
      </c>
      <c r="D530" s="166" t="s">
        <v>1379</v>
      </c>
      <c r="E530" s="167" t="s">
        <v>1379</v>
      </c>
      <c r="F530" s="89" t="s">
        <v>10</v>
      </c>
      <c r="G530" s="68">
        <v>0.30549999999999999</v>
      </c>
      <c r="H530" s="36"/>
      <c r="I530" s="36"/>
      <c r="J530" s="49">
        <f t="shared" si="104"/>
        <v>0</v>
      </c>
      <c r="K530" s="49">
        <f t="shared" si="105"/>
        <v>0</v>
      </c>
      <c r="L530" s="49">
        <f t="shared" si="106"/>
        <v>0</v>
      </c>
      <c r="M530" s="49">
        <f t="shared" si="107"/>
        <v>0</v>
      </c>
    </row>
    <row r="531" spans="1:13" ht="13.2" x14ac:dyDescent="0.25">
      <c r="A531" s="34" t="s">
        <v>679</v>
      </c>
      <c r="B531" s="165" t="s">
        <v>1380</v>
      </c>
      <c r="C531" s="166" t="s">
        <v>1380</v>
      </c>
      <c r="D531" s="166" t="s">
        <v>1380</v>
      </c>
      <c r="E531" s="167" t="s">
        <v>1380</v>
      </c>
      <c r="F531" s="89" t="s">
        <v>69</v>
      </c>
      <c r="G531" s="90">
        <v>27.1</v>
      </c>
      <c r="H531" s="36"/>
      <c r="I531" s="36"/>
      <c r="J531" s="49">
        <f t="shared" si="104"/>
        <v>0</v>
      </c>
      <c r="K531" s="49">
        <f t="shared" si="105"/>
        <v>0</v>
      </c>
      <c r="L531" s="49">
        <f t="shared" si="106"/>
        <v>0</v>
      </c>
      <c r="M531" s="49">
        <f t="shared" si="107"/>
        <v>0</v>
      </c>
    </row>
    <row r="532" spans="1:13" ht="13.2" x14ac:dyDescent="0.25">
      <c r="A532" s="34" t="s">
        <v>680</v>
      </c>
      <c r="B532" s="165" t="s">
        <v>1381</v>
      </c>
      <c r="C532" s="166" t="s">
        <v>1381</v>
      </c>
      <c r="D532" s="166" t="s">
        <v>1381</v>
      </c>
      <c r="E532" s="167" t="s">
        <v>1381</v>
      </c>
      <c r="F532" s="89" t="s">
        <v>69</v>
      </c>
      <c r="G532" s="90">
        <v>3.45</v>
      </c>
      <c r="H532" s="36"/>
      <c r="I532" s="36"/>
      <c r="J532" s="49">
        <f t="shared" si="104"/>
        <v>0</v>
      </c>
      <c r="K532" s="49">
        <f t="shared" si="105"/>
        <v>0</v>
      </c>
      <c r="L532" s="49">
        <f t="shared" si="106"/>
        <v>0</v>
      </c>
      <c r="M532" s="49">
        <f t="shared" si="107"/>
        <v>0</v>
      </c>
    </row>
    <row r="533" spans="1:13" ht="13.2" x14ac:dyDescent="0.25">
      <c r="A533" s="34" t="s">
        <v>681</v>
      </c>
      <c r="B533" s="165" t="s">
        <v>1382</v>
      </c>
      <c r="C533" s="166" t="s">
        <v>1382</v>
      </c>
      <c r="D533" s="166" t="s">
        <v>1382</v>
      </c>
      <c r="E533" s="167" t="s">
        <v>1382</v>
      </c>
      <c r="F533" s="89" t="s">
        <v>10</v>
      </c>
      <c r="G533" s="68">
        <v>0.27</v>
      </c>
      <c r="H533" s="36"/>
      <c r="I533" s="36"/>
      <c r="J533" s="49">
        <f t="shared" si="104"/>
        <v>0</v>
      </c>
      <c r="K533" s="49">
        <f t="shared" si="105"/>
        <v>0</v>
      </c>
      <c r="L533" s="49">
        <f t="shared" si="106"/>
        <v>0</v>
      </c>
      <c r="M533" s="49">
        <f t="shared" si="107"/>
        <v>0</v>
      </c>
    </row>
    <row r="534" spans="1:13" ht="13.2" x14ac:dyDescent="0.25">
      <c r="A534" s="34" t="s">
        <v>682</v>
      </c>
      <c r="B534" s="165" t="s">
        <v>1383</v>
      </c>
      <c r="C534" s="166" t="s">
        <v>1383</v>
      </c>
      <c r="D534" s="166" t="s">
        <v>1383</v>
      </c>
      <c r="E534" s="167" t="s">
        <v>1383</v>
      </c>
      <c r="F534" s="89" t="s">
        <v>69</v>
      </c>
      <c r="G534" s="90">
        <f>27</f>
        <v>27</v>
      </c>
      <c r="H534" s="36"/>
      <c r="I534" s="36"/>
      <c r="J534" s="49">
        <f t="shared" si="104"/>
        <v>0</v>
      </c>
      <c r="K534" s="49">
        <f t="shared" si="105"/>
        <v>0</v>
      </c>
      <c r="L534" s="49">
        <f t="shared" si="106"/>
        <v>0</v>
      </c>
      <c r="M534" s="49">
        <f t="shared" si="107"/>
        <v>0</v>
      </c>
    </row>
    <row r="535" spans="1:13" ht="13.2" x14ac:dyDescent="0.25">
      <c r="A535" s="34" t="s">
        <v>683</v>
      </c>
      <c r="B535" s="165" t="s">
        <v>1384</v>
      </c>
      <c r="C535" s="166" t="s">
        <v>1384</v>
      </c>
      <c r="D535" s="166" t="s">
        <v>1384</v>
      </c>
      <c r="E535" s="167" t="s">
        <v>1384</v>
      </c>
      <c r="F535" s="89" t="s">
        <v>10</v>
      </c>
      <c r="G535" s="68">
        <v>2.4E-2</v>
      </c>
      <c r="H535" s="36"/>
      <c r="I535" s="36"/>
      <c r="J535" s="49">
        <f t="shared" si="104"/>
        <v>0</v>
      </c>
      <c r="K535" s="49">
        <f t="shared" si="105"/>
        <v>0</v>
      </c>
      <c r="L535" s="49">
        <f t="shared" si="106"/>
        <v>0</v>
      </c>
      <c r="M535" s="49">
        <f t="shared" si="107"/>
        <v>0</v>
      </c>
    </row>
    <row r="536" spans="1:13" ht="13.2" x14ac:dyDescent="0.25">
      <c r="A536" s="34" t="s">
        <v>1058</v>
      </c>
      <c r="B536" s="165" t="s">
        <v>1385</v>
      </c>
      <c r="C536" s="166" t="s">
        <v>1385</v>
      </c>
      <c r="D536" s="166" t="s">
        <v>1385</v>
      </c>
      <c r="E536" s="167" t="s">
        <v>1385</v>
      </c>
      <c r="F536" s="89" t="s">
        <v>69</v>
      </c>
      <c r="G536" s="90">
        <f>2.4</f>
        <v>2.4</v>
      </c>
      <c r="H536" s="36"/>
      <c r="I536" s="36"/>
      <c r="J536" s="49">
        <f t="shared" si="104"/>
        <v>0</v>
      </c>
      <c r="K536" s="49">
        <f t="shared" si="105"/>
        <v>0</v>
      </c>
      <c r="L536" s="49">
        <f t="shared" si="106"/>
        <v>0</v>
      </c>
      <c r="M536" s="49">
        <f t="shared" si="107"/>
        <v>0</v>
      </c>
    </row>
    <row r="537" spans="1:13" ht="13.2" x14ac:dyDescent="0.25">
      <c r="A537" s="34" t="s">
        <v>1059</v>
      </c>
      <c r="B537" s="165" t="s">
        <v>1386</v>
      </c>
      <c r="C537" s="166" t="s">
        <v>1386</v>
      </c>
      <c r="D537" s="166" t="s">
        <v>1386</v>
      </c>
      <c r="E537" s="167" t="s">
        <v>1386</v>
      </c>
      <c r="F537" s="89" t="s">
        <v>10</v>
      </c>
      <c r="G537" s="68">
        <v>3.4500000000000003E-2</v>
      </c>
      <c r="H537" s="36"/>
      <c r="I537" s="36"/>
      <c r="J537" s="49">
        <f t="shared" si="104"/>
        <v>0</v>
      </c>
      <c r="K537" s="49">
        <f t="shared" si="105"/>
        <v>0</v>
      </c>
      <c r="L537" s="49">
        <f t="shared" si="106"/>
        <v>0</v>
      </c>
      <c r="M537" s="49">
        <f t="shared" si="107"/>
        <v>0</v>
      </c>
    </row>
    <row r="538" spans="1:13" ht="13.2" x14ac:dyDescent="0.25">
      <c r="A538" s="34" t="s">
        <v>1060</v>
      </c>
      <c r="B538" s="165" t="s">
        <v>1387</v>
      </c>
      <c r="C538" s="166" t="s">
        <v>1387</v>
      </c>
      <c r="D538" s="166" t="s">
        <v>1387</v>
      </c>
      <c r="E538" s="167" t="s">
        <v>1387</v>
      </c>
      <c r="F538" s="89" t="s">
        <v>69</v>
      </c>
      <c r="G538" s="90">
        <v>3.45</v>
      </c>
      <c r="H538" s="36"/>
      <c r="I538" s="36"/>
      <c r="J538" s="49">
        <f t="shared" si="104"/>
        <v>0</v>
      </c>
      <c r="K538" s="49">
        <f t="shared" si="105"/>
        <v>0</v>
      </c>
      <c r="L538" s="49">
        <f t="shared" si="106"/>
        <v>0</v>
      </c>
      <c r="M538" s="49">
        <f t="shared" si="107"/>
        <v>0</v>
      </c>
    </row>
    <row r="539" spans="1:13" ht="13.2" x14ac:dyDescent="0.25">
      <c r="A539" s="34" t="s">
        <v>1061</v>
      </c>
      <c r="B539" s="165" t="s">
        <v>1388</v>
      </c>
      <c r="C539" s="166" t="s">
        <v>1388</v>
      </c>
      <c r="D539" s="166" t="s">
        <v>1388</v>
      </c>
      <c r="E539" s="167" t="s">
        <v>1388</v>
      </c>
      <c r="F539" s="89" t="s">
        <v>10</v>
      </c>
      <c r="G539" s="68">
        <v>8.2000000000000003E-2</v>
      </c>
      <c r="H539" s="36"/>
      <c r="I539" s="36"/>
      <c r="J539" s="49">
        <f t="shared" si="104"/>
        <v>0</v>
      </c>
      <c r="K539" s="49">
        <f t="shared" si="105"/>
        <v>0</v>
      </c>
      <c r="L539" s="49">
        <f t="shared" si="106"/>
        <v>0</v>
      </c>
      <c r="M539" s="49">
        <f t="shared" si="107"/>
        <v>0</v>
      </c>
    </row>
    <row r="540" spans="1:13" ht="13.2" x14ac:dyDescent="0.25">
      <c r="A540" s="34" t="s">
        <v>1062</v>
      </c>
      <c r="B540" s="165" t="s">
        <v>1389</v>
      </c>
      <c r="C540" s="166" t="s">
        <v>1389</v>
      </c>
      <c r="D540" s="166" t="s">
        <v>1389</v>
      </c>
      <c r="E540" s="167" t="s">
        <v>1389</v>
      </c>
      <c r="F540" s="89" t="s">
        <v>69</v>
      </c>
      <c r="G540" s="90">
        <v>8.1999999999999993</v>
      </c>
      <c r="H540" s="36"/>
      <c r="I540" s="36"/>
      <c r="J540" s="49">
        <f t="shared" si="104"/>
        <v>0</v>
      </c>
      <c r="K540" s="49">
        <f t="shared" si="105"/>
        <v>0</v>
      </c>
      <c r="L540" s="49">
        <f t="shared" si="106"/>
        <v>0</v>
      </c>
      <c r="M540" s="49">
        <f t="shared" si="107"/>
        <v>0</v>
      </c>
    </row>
    <row r="541" spans="1:13" ht="13.2" x14ac:dyDescent="0.25">
      <c r="A541" s="34" t="s">
        <v>1063</v>
      </c>
      <c r="B541" s="165" t="s">
        <v>1390</v>
      </c>
      <c r="C541" s="166" t="s">
        <v>1390</v>
      </c>
      <c r="D541" s="166" t="s">
        <v>1390</v>
      </c>
      <c r="E541" s="167" t="s">
        <v>1390</v>
      </c>
      <c r="F541" s="89" t="s">
        <v>10</v>
      </c>
      <c r="G541" s="68">
        <v>2.8799999999999999E-2</v>
      </c>
      <c r="H541" s="36"/>
      <c r="I541" s="36"/>
      <c r="J541" s="49">
        <f t="shared" si="104"/>
        <v>0</v>
      </c>
      <c r="K541" s="49">
        <f t="shared" si="105"/>
        <v>0</v>
      </c>
      <c r="L541" s="49">
        <f t="shared" si="106"/>
        <v>0</v>
      </c>
      <c r="M541" s="49">
        <f t="shared" si="107"/>
        <v>0</v>
      </c>
    </row>
    <row r="542" spans="1:13" ht="13.2" x14ac:dyDescent="0.25">
      <c r="A542" s="34" t="s">
        <v>1064</v>
      </c>
      <c r="B542" s="165" t="s">
        <v>1391</v>
      </c>
      <c r="C542" s="166" t="s">
        <v>1391</v>
      </c>
      <c r="D542" s="166" t="s">
        <v>1391</v>
      </c>
      <c r="E542" s="167" t="s">
        <v>1391</v>
      </c>
      <c r="F542" s="89" t="s">
        <v>69</v>
      </c>
      <c r="G542" s="90">
        <v>2.88</v>
      </c>
      <c r="H542" s="36"/>
      <c r="I542" s="36"/>
      <c r="J542" s="49">
        <f t="shared" si="104"/>
        <v>0</v>
      </c>
      <c r="K542" s="49">
        <f t="shared" si="105"/>
        <v>0</v>
      </c>
      <c r="L542" s="49">
        <f t="shared" si="106"/>
        <v>0</v>
      </c>
      <c r="M542" s="49">
        <f t="shared" si="107"/>
        <v>0</v>
      </c>
    </row>
    <row r="543" spans="1:13" ht="13.2" x14ac:dyDescent="0.25">
      <c r="A543" s="34" t="s">
        <v>1065</v>
      </c>
      <c r="B543" s="165" t="s">
        <v>1392</v>
      </c>
      <c r="C543" s="166" t="s">
        <v>1392</v>
      </c>
      <c r="D543" s="166" t="s">
        <v>1392</v>
      </c>
      <c r="E543" s="167" t="s">
        <v>1392</v>
      </c>
      <c r="F543" s="89" t="s">
        <v>10</v>
      </c>
      <c r="G543" s="68">
        <v>0.73839999999999995</v>
      </c>
      <c r="H543" s="36"/>
      <c r="I543" s="36"/>
      <c r="J543" s="49">
        <f t="shared" si="104"/>
        <v>0</v>
      </c>
      <c r="K543" s="49">
        <f t="shared" si="105"/>
        <v>0</v>
      </c>
      <c r="L543" s="49">
        <f t="shared" si="106"/>
        <v>0</v>
      </c>
      <c r="M543" s="49">
        <f t="shared" si="107"/>
        <v>0</v>
      </c>
    </row>
    <row r="544" spans="1:13" ht="13.2" x14ac:dyDescent="0.25">
      <c r="A544" s="34" t="s">
        <v>1066</v>
      </c>
      <c r="B544" s="165" t="s">
        <v>1393</v>
      </c>
      <c r="C544" s="166" t="s">
        <v>1393</v>
      </c>
      <c r="D544" s="166" t="s">
        <v>1393</v>
      </c>
      <c r="E544" s="167" t="s">
        <v>1393</v>
      </c>
      <c r="F544" s="89" t="s">
        <v>69</v>
      </c>
      <c r="G544" s="68">
        <v>84.915999999999997</v>
      </c>
      <c r="H544" s="36"/>
      <c r="I544" s="36"/>
      <c r="J544" s="49">
        <f t="shared" si="104"/>
        <v>0</v>
      </c>
      <c r="K544" s="49">
        <f t="shared" si="105"/>
        <v>0</v>
      </c>
      <c r="L544" s="49">
        <f t="shared" si="106"/>
        <v>0</v>
      </c>
      <c r="M544" s="49">
        <f t="shared" si="107"/>
        <v>0</v>
      </c>
    </row>
    <row r="545" spans="1:13" ht="13.2" x14ac:dyDescent="0.25">
      <c r="A545" s="177" t="s">
        <v>1394</v>
      </c>
      <c r="B545" s="178"/>
      <c r="C545" s="178"/>
      <c r="D545" s="178"/>
      <c r="E545" s="179"/>
      <c r="F545" s="74"/>
      <c r="G545" s="75"/>
      <c r="H545" s="33"/>
      <c r="I545" s="33"/>
      <c r="J545" s="45">
        <f t="shared" si="104"/>
        <v>0</v>
      </c>
      <c r="K545" s="45">
        <f t="shared" si="105"/>
        <v>0</v>
      </c>
      <c r="L545" s="45">
        <f t="shared" si="106"/>
        <v>0</v>
      </c>
      <c r="M545" s="45">
        <f t="shared" si="107"/>
        <v>0</v>
      </c>
    </row>
    <row r="546" spans="1:13" ht="13.2" x14ac:dyDescent="0.25">
      <c r="A546" s="34" t="s">
        <v>1067</v>
      </c>
      <c r="B546" s="165" t="s">
        <v>1395</v>
      </c>
      <c r="C546" s="166" t="s">
        <v>1395</v>
      </c>
      <c r="D546" s="166" t="s">
        <v>1395</v>
      </c>
      <c r="E546" s="167" t="s">
        <v>1395</v>
      </c>
      <c r="F546" s="89" t="s">
        <v>44</v>
      </c>
      <c r="G546" s="90">
        <v>1</v>
      </c>
      <c r="H546" s="36"/>
      <c r="I546" s="36"/>
      <c r="J546" s="49">
        <f t="shared" si="104"/>
        <v>0</v>
      </c>
      <c r="K546" s="49">
        <f t="shared" si="105"/>
        <v>0</v>
      </c>
      <c r="L546" s="49">
        <f t="shared" si="106"/>
        <v>0</v>
      </c>
      <c r="M546" s="49">
        <f t="shared" si="107"/>
        <v>0</v>
      </c>
    </row>
    <row r="547" spans="1:13" ht="13.2" x14ac:dyDescent="0.25">
      <c r="A547" s="34" t="s">
        <v>1068</v>
      </c>
      <c r="B547" s="165" t="s">
        <v>1396</v>
      </c>
      <c r="C547" s="166" t="s">
        <v>1396</v>
      </c>
      <c r="D547" s="166" t="s">
        <v>1396</v>
      </c>
      <c r="E547" s="167" t="s">
        <v>1396</v>
      </c>
      <c r="F547" s="89" t="s">
        <v>816</v>
      </c>
      <c r="G547" s="90">
        <v>1</v>
      </c>
      <c r="H547" s="36"/>
      <c r="I547" s="36"/>
      <c r="J547" s="49">
        <f t="shared" si="104"/>
        <v>0</v>
      </c>
      <c r="K547" s="49">
        <f t="shared" si="105"/>
        <v>0</v>
      </c>
      <c r="L547" s="49">
        <f t="shared" si="106"/>
        <v>0</v>
      </c>
      <c r="M547" s="49">
        <f t="shared" si="107"/>
        <v>0</v>
      </c>
    </row>
    <row r="548" spans="1:13" ht="13.2" x14ac:dyDescent="0.25">
      <c r="A548" s="34" t="s">
        <v>1069</v>
      </c>
      <c r="B548" s="165" t="s">
        <v>1397</v>
      </c>
      <c r="C548" s="166" t="s">
        <v>1397</v>
      </c>
      <c r="D548" s="166" t="s">
        <v>1397</v>
      </c>
      <c r="E548" s="167" t="s">
        <v>1397</v>
      </c>
      <c r="F548" s="89" t="s">
        <v>44</v>
      </c>
      <c r="G548" s="90">
        <v>1</v>
      </c>
      <c r="H548" s="36"/>
      <c r="I548" s="36"/>
      <c r="J548" s="49">
        <f t="shared" si="104"/>
        <v>0</v>
      </c>
      <c r="K548" s="49">
        <f t="shared" si="105"/>
        <v>0</v>
      </c>
      <c r="L548" s="49">
        <f t="shared" si="106"/>
        <v>0</v>
      </c>
      <c r="M548" s="49">
        <f t="shared" si="107"/>
        <v>0</v>
      </c>
    </row>
    <row r="549" spans="1:13" ht="13.2" x14ac:dyDescent="0.25">
      <c r="A549" s="34" t="s">
        <v>1070</v>
      </c>
      <c r="B549" s="165" t="s">
        <v>1398</v>
      </c>
      <c r="C549" s="166" t="s">
        <v>1398</v>
      </c>
      <c r="D549" s="166" t="s">
        <v>1398</v>
      </c>
      <c r="E549" s="167" t="s">
        <v>1398</v>
      </c>
      <c r="F549" s="89" t="s">
        <v>44</v>
      </c>
      <c r="G549" s="90">
        <v>2</v>
      </c>
      <c r="H549" s="36"/>
      <c r="I549" s="36"/>
      <c r="J549" s="49">
        <f t="shared" si="104"/>
        <v>0</v>
      </c>
      <c r="K549" s="49">
        <f t="shared" si="105"/>
        <v>0</v>
      </c>
      <c r="L549" s="49">
        <f t="shared" si="106"/>
        <v>0</v>
      </c>
      <c r="M549" s="49">
        <f t="shared" si="107"/>
        <v>0</v>
      </c>
    </row>
    <row r="550" spans="1:13" ht="13.2" x14ac:dyDescent="0.25">
      <c r="A550" s="34" t="s">
        <v>1071</v>
      </c>
      <c r="B550" s="165" t="s">
        <v>1399</v>
      </c>
      <c r="C550" s="166" t="s">
        <v>1399</v>
      </c>
      <c r="D550" s="166" t="s">
        <v>1399</v>
      </c>
      <c r="E550" s="167" t="s">
        <v>1399</v>
      </c>
      <c r="F550" s="89" t="s">
        <v>44</v>
      </c>
      <c r="G550" s="68">
        <v>2</v>
      </c>
      <c r="H550" s="36"/>
      <c r="I550" s="36"/>
      <c r="J550" s="49">
        <f t="shared" si="104"/>
        <v>0</v>
      </c>
      <c r="K550" s="49">
        <f t="shared" si="105"/>
        <v>0</v>
      </c>
      <c r="L550" s="49">
        <f t="shared" si="106"/>
        <v>0</v>
      </c>
      <c r="M550" s="49">
        <f t="shared" si="107"/>
        <v>0</v>
      </c>
    </row>
    <row r="551" spans="1:13" ht="13.2" x14ac:dyDescent="0.25">
      <c r="A551" s="34" t="s">
        <v>1072</v>
      </c>
      <c r="B551" s="165" t="s">
        <v>1400</v>
      </c>
      <c r="C551" s="166" t="s">
        <v>1400</v>
      </c>
      <c r="D551" s="166" t="s">
        <v>1400</v>
      </c>
      <c r="E551" s="167" t="s">
        <v>1400</v>
      </c>
      <c r="F551" s="89" t="s">
        <v>44</v>
      </c>
      <c r="G551" s="90">
        <v>1</v>
      </c>
      <c r="H551" s="36"/>
      <c r="I551" s="36"/>
      <c r="J551" s="49">
        <f t="shared" si="104"/>
        <v>0</v>
      </c>
      <c r="K551" s="49">
        <f t="shared" si="105"/>
        <v>0</v>
      </c>
      <c r="L551" s="49">
        <f t="shared" si="106"/>
        <v>0</v>
      </c>
      <c r="M551" s="49">
        <f t="shared" si="107"/>
        <v>0</v>
      </c>
    </row>
    <row r="552" spans="1:13" ht="13.2" x14ac:dyDescent="0.25">
      <c r="A552" s="34" t="s">
        <v>1073</v>
      </c>
      <c r="B552" s="165" t="s">
        <v>1401</v>
      </c>
      <c r="C552" s="166" t="s">
        <v>1401</v>
      </c>
      <c r="D552" s="166" t="s">
        <v>1401</v>
      </c>
      <c r="E552" s="167" t="s">
        <v>1401</v>
      </c>
      <c r="F552" s="89" t="s">
        <v>44</v>
      </c>
      <c r="G552" s="90">
        <v>1</v>
      </c>
      <c r="H552" s="36"/>
      <c r="I552" s="36"/>
      <c r="J552" s="49">
        <f t="shared" si="104"/>
        <v>0</v>
      </c>
      <c r="K552" s="49">
        <f t="shared" si="105"/>
        <v>0</v>
      </c>
      <c r="L552" s="49">
        <f t="shared" si="106"/>
        <v>0</v>
      </c>
      <c r="M552" s="49">
        <f t="shared" si="107"/>
        <v>0</v>
      </c>
    </row>
    <row r="553" spans="1:13" ht="13.2" x14ac:dyDescent="0.25">
      <c r="A553" s="34" t="s">
        <v>1074</v>
      </c>
      <c r="B553" s="165" t="s">
        <v>1402</v>
      </c>
      <c r="C553" s="166" t="s">
        <v>1402</v>
      </c>
      <c r="D553" s="166" t="s">
        <v>1402</v>
      </c>
      <c r="E553" s="167" t="s">
        <v>1402</v>
      </c>
      <c r="F553" s="89" t="s">
        <v>44</v>
      </c>
      <c r="G553" s="90">
        <f>1</f>
        <v>1</v>
      </c>
      <c r="H553" s="36"/>
      <c r="I553" s="36"/>
      <c r="J553" s="49">
        <f t="shared" si="104"/>
        <v>0</v>
      </c>
      <c r="K553" s="49">
        <f t="shared" si="105"/>
        <v>0</v>
      </c>
      <c r="L553" s="49">
        <f t="shared" si="106"/>
        <v>0</v>
      </c>
      <c r="M553" s="49">
        <f t="shared" si="107"/>
        <v>0</v>
      </c>
    </row>
    <row r="554" spans="1:13" ht="13.2" x14ac:dyDescent="0.25">
      <c r="A554" s="34" t="s">
        <v>1075</v>
      </c>
      <c r="B554" s="165" t="s">
        <v>1403</v>
      </c>
      <c r="C554" s="166" t="s">
        <v>1403</v>
      </c>
      <c r="D554" s="166" t="s">
        <v>1403</v>
      </c>
      <c r="E554" s="167" t="s">
        <v>1403</v>
      </c>
      <c r="F554" s="89" t="s">
        <v>44</v>
      </c>
      <c r="G554" s="90">
        <v>1</v>
      </c>
      <c r="H554" s="36"/>
      <c r="I554" s="36"/>
      <c r="J554" s="49">
        <f t="shared" si="104"/>
        <v>0</v>
      </c>
      <c r="K554" s="49">
        <f t="shared" si="105"/>
        <v>0</v>
      </c>
      <c r="L554" s="49">
        <f t="shared" si="106"/>
        <v>0</v>
      </c>
      <c r="M554" s="49">
        <f t="shared" si="107"/>
        <v>0</v>
      </c>
    </row>
    <row r="555" spans="1:13" ht="13.2" x14ac:dyDescent="0.25">
      <c r="A555" s="177" t="s">
        <v>1404</v>
      </c>
      <c r="B555" s="178"/>
      <c r="C555" s="178"/>
      <c r="D555" s="178"/>
      <c r="E555" s="179"/>
      <c r="F555" s="74"/>
      <c r="G555" s="75"/>
      <c r="H555" s="33"/>
      <c r="I555" s="33"/>
      <c r="J555" s="45">
        <f t="shared" si="104"/>
        <v>0</v>
      </c>
      <c r="K555" s="45">
        <f t="shared" si="105"/>
        <v>0</v>
      </c>
      <c r="L555" s="45">
        <f t="shared" si="106"/>
        <v>0</v>
      </c>
      <c r="M555" s="45">
        <f t="shared" si="107"/>
        <v>0</v>
      </c>
    </row>
    <row r="556" spans="1:13" ht="13.2" x14ac:dyDescent="0.25">
      <c r="A556" s="34" t="s">
        <v>1076</v>
      </c>
      <c r="B556" s="165" t="s">
        <v>1405</v>
      </c>
      <c r="C556" s="166" t="s">
        <v>1405</v>
      </c>
      <c r="D556" s="166" t="s">
        <v>1405</v>
      </c>
      <c r="E556" s="167" t="s">
        <v>1405</v>
      </c>
      <c r="F556" s="89" t="s">
        <v>1408</v>
      </c>
      <c r="G556" s="90">
        <v>1</v>
      </c>
      <c r="H556" s="36"/>
      <c r="I556" s="36"/>
      <c r="J556" s="49">
        <f t="shared" si="104"/>
        <v>0</v>
      </c>
      <c r="K556" s="49">
        <f t="shared" si="105"/>
        <v>0</v>
      </c>
      <c r="L556" s="49">
        <f t="shared" si="106"/>
        <v>0</v>
      </c>
      <c r="M556" s="49">
        <f t="shared" si="107"/>
        <v>0</v>
      </c>
    </row>
    <row r="557" spans="1:13" ht="13.2" x14ac:dyDescent="0.25">
      <c r="A557" s="34" t="s">
        <v>1077</v>
      </c>
      <c r="B557" s="165" t="s">
        <v>1406</v>
      </c>
      <c r="C557" s="166" t="s">
        <v>1406</v>
      </c>
      <c r="D557" s="166" t="s">
        <v>1406</v>
      </c>
      <c r="E557" s="167" t="s">
        <v>1406</v>
      </c>
      <c r="F557" s="89" t="s">
        <v>44</v>
      </c>
      <c r="G557" s="90">
        <v>1</v>
      </c>
      <c r="H557" s="36"/>
      <c r="I557" s="36"/>
      <c r="J557" s="49">
        <f t="shared" si="104"/>
        <v>0</v>
      </c>
      <c r="K557" s="49">
        <f t="shared" si="105"/>
        <v>0</v>
      </c>
      <c r="L557" s="49">
        <f t="shared" si="106"/>
        <v>0</v>
      </c>
      <c r="M557" s="49">
        <f t="shared" si="107"/>
        <v>0</v>
      </c>
    </row>
    <row r="558" spans="1:13" ht="13.2" x14ac:dyDescent="0.25">
      <c r="A558" s="34" t="s">
        <v>1078</v>
      </c>
      <c r="B558" s="165" t="s">
        <v>877</v>
      </c>
      <c r="C558" s="166" t="s">
        <v>877</v>
      </c>
      <c r="D558" s="166" t="s">
        <v>877</v>
      </c>
      <c r="E558" s="167" t="s">
        <v>877</v>
      </c>
      <c r="F558" s="89" t="s">
        <v>44</v>
      </c>
      <c r="G558" s="90">
        <v>1</v>
      </c>
      <c r="H558" s="36"/>
      <c r="I558" s="36"/>
      <c r="J558" s="49">
        <f t="shared" ref="J558:J621" si="108">H558+I558</f>
        <v>0</v>
      </c>
      <c r="K558" s="49">
        <f t="shared" ref="K558:K621" si="109">G558*H558</f>
        <v>0</v>
      </c>
      <c r="L558" s="49">
        <f t="shared" ref="L558:L621" si="110">G558*I558</f>
        <v>0</v>
      </c>
      <c r="M558" s="49">
        <f t="shared" ref="M558:M621" si="111">K558+L558</f>
        <v>0</v>
      </c>
    </row>
    <row r="559" spans="1:13" ht="13.2" x14ac:dyDescent="0.25">
      <c r="A559" s="34" t="s">
        <v>1079</v>
      </c>
      <c r="B559" s="165" t="s">
        <v>1407</v>
      </c>
      <c r="C559" s="166" t="s">
        <v>1407</v>
      </c>
      <c r="D559" s="166" t="s">
        <v>1407</v>
      </c>
      <c r="E559" s="167" t="s">
        <v>1407</v>
      </c>
      <c r="F559" s="89" t="s">
        <v>44</v>
      </c>
      <c r="G559" s="90">
        <v>1</v>
      </c>
      <c r="H559" s="36"/>
      <c r="I559" s="36"/>
      <c r="J559" s="49">
        <f t="shared" si="108"/>
        <v>0</v>
      </c>
      <c r="K559" s="49">
        <f t="shared" si="109"/>
        <v>0</v>
      </c>
      <c r="L559" s="49">
        <f t="shared" si="110"/>
        <v>0</v>
      </c>
      <c r="M559" s="49">
        <f t="shared" si="111"/>
        <v>0</v>
      </c>
    </row>
    <row r="560" spans="1:13" ht="13.2" x14ac:dyDescent="0.25">
      <c r="A560" s="177" t="s">
        <v>1409</v>
      </c>
      <c r="B560" s="178"/>
      <c r="C560" s="178"/>
      <c r="D560" s="178"/>
      <c r="E560" s="179"/>
      <c r="F560" s="74"/>
      <c r="G560" s="75"/>
      <c r="H560" s="33"/>
      <c r="I560" s="33"/>
      <c r="J560" s="45">
        <f t="shared" si="108"/>
        <v>0</v>
      </c>
      <c r="K560" s="45">
        <f t="shared" si="109"/>
        <v>0</v>
      </c>
      <c r="L560" s="45">
        <f t="shared" si="110"/>
        <v>0</v>
      </c>
      <c r="M560" s="45">
        <f t="shared" si="111"/>
        <v>0</v>
      </c>
    </row>
    <row r="561" spans="1:13" ht="13.2" x14ac:dyDescent="0.25">
      <c r="A561" s="34" t="s">
        <v>1079</v>
      </c>
      <c r="B561" s="165" t="s">
        <v>877</v>
      </c>
      <c r="C561" s="166" t="s">
        <v>877</v>
      </c>
      <c r="D561" s="166" t="s">
        <v>877</v>
      </c>
      <c r="E561" s="167" t="s">
        <v>877</v>
      </c>
      <c r="F561" s="89" t="s">
        <v>44</v>
      </c>
      <c r="G561" s="68">
        <v>11</v>
      </c>
      <c r="H561" s="36"/>
      <c r="I561" s="36"/>
      <c r="J561" s="49">
        <f t="shared" si="108"/>
        <v>0</v>
      </c>
      <c r="K561" s="49">
        <f t="shared" si="109"/>
        <v>0</v>
      </c>
      <c r="L561" s="49">
        <f t="shared" si="110"/>
        <v>0</v>
      </c>
      <c r="M561" s="49">
        <f t="shared" si="111"/>
        <v>0</v>
      </c>
    </row>
    <row r="562" spans="1:13" ht="13.2" x14ac:dyDescent="0.25">
      <c r="A562" s="34" t="s">
        <v>1080</v>
      </c>
      <c r="B562" s="165" t="s">
        <v>1375</v>
      </c>
      <c r="C562" s="166" t="s">
        <v>1375</v>
      </c>
      <c r="D562" s="166" t="s">
        <v>1375</v>
      </c>
      <c r="E562" s="167" t="s">
        <v>1375</v>
      </c>
      <c r="F562" s="89" t="s">
        <v>44</v>
      </c>
      <c r="G562" s="90">
        <v>6</v>
      </c>
      <c r="H562" s="36"/>
      <c r="I562" s="36"/>
      <c r="J562" s="49">
        <f t="shared" si="108"/>
        <v>0</v>
      </c>
      <c r="K562" s="49">
        <f t="shared" si="109"/>
        <v>0</v>
      </c>
      <c r="L562" s="49">
        <f t="shared" si="110"/>
        <v>0</v>
      </c>
      <c r="M562" s="49">
        <f t="shared" si="111"/>
        <v>0</v>
      </c>
    </row>
    <row r="563" spans="1:13" ht="13.2" x14ac:dyDescent="0.25">
      <c r="A563" s="34" t="s">
        <v>1081</v>
      </c>
      <c r="B563" s="165" t="s">
        <v>1376</v>
      </c>
      <c r="C563" s="166" t="s">
        <v>1376</v>
      </c>
      <c r="D563" s="166" t="s">
        <v>1376</v>
      </c>
      <c r="E563" s="167" t="s">
        <v>1376</v>
      </c>
      <c r="F563" s="89" t="s">
        <v>44</v>
      </c>
      <c r="G563" s="90">
        <v>5</v>
      </c>
      <c r="H563" s="36"/>
      <c r="I563" s="36"/>
      <c r="J563" s="49">
        <f t="shared" si="108"/>
        <v>0</v>
      </c>
      <c r="K563" s="49">
        <f t="shared" si="109"/>
        <v>0</v>
      </c>
      <c r="L563" s="49">
        <f t="shared" si="110"/>
        <v>0</v>
      </c>
      <c r="M563" s="49">
        <f t="shared" si="111"/>
        <v>0</v>
      </c>
    </row>
    <row r="564" spans="1:13" ht="13.2" x14ac:dyDescent="0.25">
      <c r="A564" s="34" t="s">
        <v>1082</v>
      </c>
      <c r="B564" s="165" t="s">
        <v>1377</v>
      </c>
      <c r="C564" s="166" t="s">
        <v>1377</v>
      </c>
      <c r="D564" s="166" t="s">
        <v>1377</v>
      </c>
      <c r="E564" s="167" t="s">
        <v>1377</v>
      </c>
      <c r="F564" s="89" t="s">
        <v>44</v>
      </c>
      <c r="G564" s="90">
        <f>11</f>
        <v>11</v>
      </c>
      <c r="H564" s="36"/>
      <c r="I564" s="36"/>
      <c r="J564" s="49">
        <f t="shared" si="108"/>
        <v>0</v>
      </c>
      <c r="K564" s="49">
        <f t="shared" si="109"/>
        <v>0</v>
      </c>
      <c r="L564" s="49">
        <f t="shared" si="110"/>
        <v>0</v>
      </c>
      <c r="M564" s="49">
        <f t="shared" si="111"/>
        <v>0</v>
      </c>
    </row>
    <row r="565" spans="1:13" ht="13.2" x14ac:dyDescent="0.25">
      <c r="A565" s="34" t="s">
        <v>1083</v>
      </c>
      <c r="B565" s="165" t="s">
        <v>1378</v>
      </c>
      <c r="C565" s="166" t="s">
        <v>1378</v>
      </c>
      <c r="D565" s="166" t="s">
        <v>1378</v>
      </c>
      <c r="E565" s="167" t="s">
        <v>1378</v>
      </c>
      <c r="F565" s="89" t="s">
        <v>44</v>
      </c>
      <c r="G565" s="90">
        <v>11</v>
      </c>
      <c r="H565" s="36"/>
      <c r="I565" s="36"/>
      <c r="J565" s="49">
        <f t="shared" si="108"/>
        <v>0</v>
      </c>
      <c r="K565" s="49">
        <f t="shared" si="109"/>
        <v>0</v>
      </c>
      <c r="L565" s="49">
        <f t="shared" si="110"/>
        <v>0</v>
      </c>
      <c r="M565" s="49">
        <f t="shared" si="111"/>
        <v>0</v>
      </c>
    </row>
    <row r="566" spans="1:13" ht="13.2" x14ac:dyDescent="0.25">
      <c r="A566" s="34" t="s">
        <v>1084</v>
      </c>
      <c r="B566" s="165" t="s">
        <v>1379</v>
      </c>
      <c r="C566" s="166" t="s">
        <v>1379</v>
      </c>
      <c r="D566" s="166" t="s">
        <v>1379</v>
      </c>
      <c r="E566" s="167" t="s">
        <v>1379</v>
      </c>
      <c r="F566" s="89" t="s">
        <v>10</v>
      </c>
      <c r="G566" s="68">
        <v>0.21129999999999999</v>
      </c>
      <c r="H566" s="36"/>
      <c r="I566" s="36"/>
      <c r="J566" s="49">
        <f t="shared" si="108"/>
        <v>0</v>
      </c>
      <c r="K566" s="49">
        <f t="shared" si="109"/>
        <v>0</v>
      </c>
      <c r="L566" s="49">
        <f t="shared" si="110"/>
        <v>0</v>
      </c>
      <c r="M566" s="49">
        <f t="shared" si="111"/>
        <v>0</v>
      </c>
    </row>
    <row r="567" spans="1:13" ht="13.2" x14ac:dyDescent="0.25">
      <c r="A567" s="34" t="s">
        <v>1085</v>
      </c>
      <c r="B567" s="165" t="s">
        <v>1380</v>
      </c>
      <c r="C567" s="166" t="s">
        <v>1380</v>
      </c>
      <c r="D567" s="166" t="s">
        <v>1380</v>
      </c>
      <c r="E567" s="167" t="s">
        <v>1380</v>
      </c>
      <c r="F567" s="89" t="s">
        <v>69</v>
      </c>
      <c r="G567" s="90">
        <v>21.13</v>
      </c>
      <c r="H567" s="36"/>
      <c r="I567" s="36"/>
      <c r="J567" s="49">
        <f t="shared" si="108"/>
        <v>0</v>
      </c>
      <c r="K567" s="49">
        <f t="shared" si="109"/>
        <v>0</v>
      </c>
      <c r="L567" s="49">
        <f t="shared" si="110"/>
        <v>0</v>
      </c>
      <c r="M567" s="49">
        <f t="shared" si="111"/>
        <v>0</v>
      </c>
    </row>
    <row r="568" spans="1:13" ht="13.2" x14ac:dyDescent="0.25">
      <c r="A568" s="34" t="s">
        <v>1086</v>
      </c>
      <c r="B568" s="165" t="s">
        <v>1382</v>
      </c>
      <c r="C568" s="166" t="s">
        <v>1382</v>
      </c>
      <c r="D568" s="166" t="s">
        <v>1382</v>
      </c>
      <c r="E568" s="167" t="s">
        <v>1382</v>
      </c>
      <c r="F568" s="89" t="s">
        <v>10</v>
      </c>
      <c r="G568" s="68">
        <v>0.3624</v>
      </c>
      <c r="H568" s="36"/>
      <c r="I568" s="36"/>
      <c r="J568" s="49">
        <f t="shared" si="108"/>
        <v>0</v>
      </c>
      <c r="K568" s="49">
        <f t="shared" si="109"/>
        <v>0</v>
      </c>
      <c r="L568" s="49">
        <f t="shared" si="110"/>
        <v>0</v>
      </c>
      <c r="M568" s="49">
        <f t="shared" si="111"/>
        <v>0</v>
      </c>
    </row>
    <row r="569" spans="1:13" ht="13.2" x14ac:dyDescent="0.25">
      <c r="A569" s="34" t="s">
        <v>1087</v>
      </c>
      <c r="B569" s="165" t="s">
        <v>1383</v>
      </c>
      <c r="C569" s="166" t="s">
        <v>1383</v>
      </c>
      <c r="D569" s="166" t="s">
        <v>1383</v>
      </c>
      <c r="E569" s="167" t="s">
        <v>1383</v>
      </c>
      <c r="F569" s="89" t="s">
        <v>69</v>
      </c>
      <c r="G569" s="68">
        <v>32.79</v>
      </c>
      <c r="H569" s="36"/>
      <c r="I569" s="36"/>
      <c r="J569" s="49">
        <f t="shared" si="108"/>
        <v>0</v>
      </c>
      <c r="K569" s="49">
        <f t="shared" si="109"/>
        <v>0</v>
      </c>
      <c r="L569" s="49">
        <f t="shared" si="110"/>
        <v>0</v>
      </c>
      <c r="M569" s="49">
        <f t="shared" si="111"/>
        <v>0</v>
      </c>
    </row>
    <row r="570" spans="1:13" ht="13.2" x14ac:dyDescent="0.25">
      <c r="A570" s="34" t="s">
        <v>1088</v>
      </c>
      <c r="B570" s="165" t="s">
        <v>1381</v>
      </c>
      <c r="C570" s="166" t="s">
        <v>1381</v>
      </c>
      <c r="D570" s="166" t="s">
        <v>1381</v>
      </c>
      <c r="E570" s="167" t="s">
        <v>1381</v>
      </c>
      <c r="F570" s="89" t="s">
        <v>69</v>
      </c>
      <c r="G570" s="90">
        <v>3.45</v>
      </c>
      <c r="H570" s="36"/>
      <c r="I570" s="36"/>
      <c r="J570" s="49">
        <f t="shared" si="108"/>
        <v>0</v>
      </c>
      <c r="K570" s="49">
        <f t="shared" si="109"/>
        <v>0</v>
      </c>
      <c r="L570" s="49">
        <f t="shared" si="110"/>
        <v>0</v>
      </c>
      <c r="M570" s="49">
        <f t="shared" si="111"/>
        <v>0</v>
      </c>
    </row>
    <row r="571" spans="1:13" ht="13.2" x14ac:dyDescent="0.25">
      <c r="A571" s="34" t="s">
        <v>1089</v>
      </c>
      <c r="B571" s="165" t="s">
        <v>1384</v>
      </c>
      <c r="C571" s="166" t="s">
        <v>1384</v>
      </c>
      <c r="D571" s="166" t="s">
        <v>1384</v>
      </c>
      <c r="E571" s="167" t="s">
        <v>1384</v>
      </c>
      <c r="F571" s="89" t="s">
        <v>10</v>
      </c>
      <c r="G571" s="68">
        <v>2.9100000000000001E-2</v>
      </c>
      <c r="H571" s="36"/>
      <c r="I571" s="36"/>
      <c r="J571" s="49">
        <f t="shared" si="108"/>
        <v>0</v>
      </c>
      <c r="K571" s="49">
        <f t="shared" si="109"/>
        <v>0</v>
      </c>
      <c r="L571" s="49">
        <f t="shared" si="110"/>
        <v>0</v>
      </c>
      <c r="M571" s="49">
        <f t="shared" si="111"/>
        <v>0</v>
      </c>
    </row>
    <row r="572" spans="1:13" ht="13.2" x14ac:dyDescent="0.25">
      <c r="A572" s="34" t="s">
        <v>1090</v>
      </c>
      <c r="B572" s="165" t="s">
        <v>1385</v>
      </c>
      <c r="C572" s="166" t="s">
        <v>1385</v>
      </c>
      <c r="D572" s="166" t="s">
        <v>1385</v>
      </c>
      <c r="E572" s="167" t="s">
        <v>1385</v>
      </c>
      <c r="F572" s="89" t="s">
        <v>69</v>
      </c>
      <c r="G572" s="90">
        <v>2.91</v>
      </c>
      <c r="H572" s="36"/>
      <c r="I572" s="36"/>
      <c r="J572" s="49">
        <f t="shared" si="108"/>
        <v>0</v>
      </c>
      <c r="K572" s="49">
        <f t="shared" si="109"/>
        <v>0</v>
      </c>
      <c r="L572" s="49">
        <f t="shared" si="110"/>
        <v>0</v>
      </c>
      <c r="M572" s="49">
        <f t="shared" si="111"/>
        <v>0</v>
      </c>
    </row>
    <row r="573" spans="1:13" ht="13.2" x14ac:dyDescent="0.25">
      <c r="A573" s="34" t="s">
        <v>1091</v>
      </c>
      <c r="B573" s="165" t="s">
        <v>1386</v>
      </c>
      <c r="C573" s="166" t="s">
        <v>1386</v>
      </c>
      <c r="D573" s="166" t="s">
        <v>1386</v>
      </c>
      <c r="E573" s="167" t="s">
        <v>1386</v>
      </c>
      <c r="F573" s="89" t="s">
        <v>10</v>
      </c>
      <c r="G573" s="90"/>
      <c r="H573" s="36"/>
      <c r="I573" s="36"/>
      <c r="J573" s="49">
        <f t="shared" si="108"/>
        <v>0</v>
      </c>
      <c r="K573" s="49">
        <f t="shared" si="109"/>
        <v>0</v>
      </c>
      <c r="L573" s="49">
        <f t="shared" si="110"/>
        <v>0</v>
      </c>
      <c r="M573" s="49">
        <f t="shared" si="111"/>
        <v>0</v>
      </c>
    </row>
    <row r="574" spans="1:13" ht="13.2" x14ac:dyDescent="0.25">
      <c r="A574" s="34" t="s">
        <v>1092</v>
      </c>
      <c r="B574" s="165" t="s">
        <v>1387</v>
      </c>
      <c r="C574" s="166" t="s">
        <v>1387</v>
      </c>
      <c r="D574" s="166" t="s">
        <v>1387</v>
      </c>
      <c r="E574" s="167" t="s">
        <v>1387</v>
      </c>
      <c r="F574" s="89" t="s">
        <v>69</v>
      </c>
      <c r="G574" s="90"/>
      <c r="H574" s="36"/>
      <c r="I574" s="36"/>
      <c r="J574" s="49">
        <f t="shared" si="108"/>
        <v>0</v>
      </c>
      <c r="K574" s="49">
        <f t="shared" si="109"/>
        <v>0</v>
      </c>
      <c r="L574" s="49">
        <f t="shared" si="110"/>
        <v>0</v>
      </c>
      <c r="M574" s="49">
        <f t="shared" si="111"/>
        <v>0</v>
      </c>
    </row>
    <row r="575" spans="1:13" ht="13.2" x14ac:dyDescent="0.25">
      <c r="A575" s="34" t="s">
        <v>1093</v>
      </c>
      <c r="B575" s="165" t="s">
        <v>1388</v>
      </c>
      <c r="C575" s="166" t="s">
        <v>1388</v>
      </c>
      <c r="D575" s="166" t="s">
        <v>1388</v>
      </c>
      <c r="E575" s="167" t="s">
        <v>1388</v>
      </c>
      <c r="F575" s="89" t="s">
        <v>10</v>
      </c>
      <c r="G575" s="68">
        <v>0.157</v>
      </c>
      <c r="H575" s="36"/>
      <c r="I575" s="36"/>
      <c r="J575" s="49">
        <f t="shared" si="108"/>
        <v>0</v>
      </c>
      <c r="K575" s="49">
        <f t="shared" si="109"/>
        <v>0</v>
      </c>
      <c r="L575" s="49">
        <f t="shared" si="110"/>
        <v>0</v>
      </c>
      <c r="M575" s="49">
        <f t="shared" si="111"/>
        <v>0</v>
      </c>
    </row>
    <row r="576" spans="1:13" ht="13.2" x14ac:dyDescent="0.25">
      <c r="A576" s="34" t="s">
        <v>1094</v>
      </c>
      <c r="B576" s="165" t="s">
        <v>1389</v>
      </c>
      <c r="C576" s="166" t="s">
        <v>1389</v>
      </c>
      <c r="D576" s="166" t="s">
        <v>1389</v>
      </c>
      <c r="E576" s="167" t="s">
        <v>1389</v>
      </c>
      <c r="F576" s="89" t="s">
        <v>69</v>
      </c>
      <c r="G576" s="68">
        <v>15.7</v>
      </c>
      <c r="H576" s="36"/>
      <c r="I576" s="36"/>
      <c r="J576" s="49">
        <f t="shared" si="108"/>
        <v>0</v>
      </c>
      <c r="K576" s="49">
        <f t="shared" si="109"/>
        <v>0</v>
      </c>
      <c r="L576" s="49">
        <f t="shared" si="110"/>
        <v>0</v>
      </c>
      <c r="M576" s="49">
        <f t="shared" si="111"/>
        <v>0</v>
      </c>
    </row>
    <row r="577" spans="1:13" ht="13.2" x14ac:dyDescent="0.25">
      <c r="A577" s="34" t="s">
        <v>1095</v>
      </c>
      <c r="B577" s="165" t="s">
        <v>1390</v>
      </c>
      <c r="C577" s="166" t="s">
        <v>1390</v>
      </c>
      <c r="D577" s="166" t="s">
        <v>1390</v>
      </c>
      <c r="E577" s="167" t="s">
        <v>1390</v>
      </c>
      <c r="F577" s="89" t="s">
        <v>10</v>
      </c>
      <c r="G577" s="68">
        <v>2.5000000000000001E-2</v>
      </c>
      <c r="H577" s="36"/>
      <c r="I577" s="36"/>
      <c r="J577" s="49">
        <f t="shared" si="108"/>
        <v>0</v>
      </c>
      <c r="K577" s="49">
        <f t="shared" si="109"/>
        <v>0</v>
      </c>
      <c r="L577" s="49">
        <f t="shared" si="110"/>
        <v>0</v>
      </c>
      <c r="M577" s="49">
        <f t="shared" si="111"/>
        <v>0</v>
      </c>
    </row>
    <row r="578" spans="1:13" ht="13.2" x14ac:dyDescent="0.25">
      <c r="A578" s="34" t="s">
        <v>1096</v>
      </c>
      <c r="B578" s="165" t="s">
        <v>1391</v>
      </c>
      <c r="C578" s="166" t="s">
        <v>1391</v>
      </c>
      <c r="D578" s="166" t="s">
        <v>1391</v>
      </c>
      <c r="E578" s="167" t="s">
        <v>1391</v>
      </c>
      <c r="F578" s="89" t="s">
        <v>69</v>
      </c>
      <c r="G578" s="90">
        <v>2.5</v>
      </c>
      <c r="H578" s="36"/>
      <c r="I578" s="36"/>
      <c r="J578" s="49">
        <f t="shared" si="108"/>
        <v>0</v>
      </c>
      <c r="K578" s="49">
        <f t="shared" si="109"/>
        <v>0</v>
      </c>
      <c r="L578" s="49">
        <f t="shared" si="110"/>
        <v>0</v>
      </c>
      <c r="M578" s="49">
        <f t="shared" si="111"/>
        <v>0</v>
      </c>
    </row>
    <row r="579" spans="1:13" ht="13.2" x14ac:dyDescent="0.25">
      <c r="A579" s="34" t="s">
        <v>1097</v>
      </c>
      <c r="B579" s="165" t="s">
        <v>1392</v>
      </c>
      <c r="C579" s="166" t="s">
        <v>1392</v>
      </c>
      <c r="D579" s="166" t="s">
        <v>1392</v>
      </c>
      <c r="E579" s="167" t="s">
        <v>1392</v>
      </c>
      <c r="F579" s="89" t="s">
        <v>10</v>
      </c>
      <c r="G579" s="68">
        <v>0.76459999999999995</v>
      </c>
      <c r="H579" s="36"/>
      <c r="I579" s="36"/>
      <c r="J579" s="49">
        <f t="shared" si="108"/>
        <v>0</v>
      </c>
      <c r="K579" s="49">
        <f t="shared" si="109"/>
        <v>0</v>
      </c>
      <c r="L579" s="49">
        <f t="shared" si="110"/>
        <v>0</v>
      </c>
      <c r="M579" s="49">
        <f t="shared" si="111"/>
        <v>0</v>
      </c>
    </row>
    <row r="580" spans="1:13" ht="13.2" x14ac:dyDescent="0.25">
      <c r="A580" s="34" t="s">
        <v>1098</v>
      </c>
      <c r="B580" s="165" t="s">
        <v>1393</v>
      </c>
      <c r="C580" s="166" t="s">
        <v>1393</v>
      </c>
      <c r="D580" s="166" t="s">
        <v>1393</v>
      </c>
      <c r="E580" s="167" t="s">
        <v>1393</v>
      </c>
      <c r="F580" s="89" t="s">
        <v>69</v>
      </c>
      <c r="G580" s="68">
        <v>87.929000000000002</v>
      </c>
      <c r="H580" s="36"/>
      <c r="I580" s="36"/>
      <c r="J580" s="49">
        <f t="shared" si="108"/>
        <v>0</v>
      </c>
      <c r="K580" s="49">
        <f t="shared" si="109"/>
        <v>0</v>
      </c>
      <c r="L580" s="49">
        <f t="shared" si="110"/>
        <v>0</v>
      </c>
      <c r="M580" s="49">
        <f t="shared" si="111"/>
        <v>0</v>
      </c>
    </row>
    <row r="581" spans="1:13" ht="13.2" x14ac:dyDescent="0.25">
      <c r="A581" s="177" t="s">
        <v>1410</v>
      </c>
      <c r="B581" s="178"/>
      <c r="C581" s="178"/>
      <c r="D581" s="178"/>
      <c r="E581" s="179"/>
      <c r="F581" s="74"/>
      <c r="G581" s="75"/>
      <c r="H581" s="33"/>
      <c r="I581" s="33"/>
      <c r="J581" s="45">
        <f t="shared" si="108"/>
        <v>0</v>
      </c>
      <c r="K581" s="45">
        <f t="shared" si="109"/>
        <v>0</v>
      </c>
      <c r="L581" s="45">
        <f t="shared" si="110"/>
        <v>0</v>
      </c>
      <c r="M581" s="45">
        <f t="shared" si="111"/>
        <v>0</v>
      </c>
    </row>
    <row r="582" spans="1:13" ht="13.2" x14ac:dyDescent="0.25">
      <c r="A582" s="34" t="s">
        <v>1099</v>
      </c>
      <c r="B582" s="165" t="s">
        <v>1411</v>
      </c>
      <c r="C582" s="166" t="s">
        <v>1411</v>
      </c>
      <c r="D582" s="166" t="s">
        <v>1411</v>
      </c>
      <c r="E582" s="167" t="s">
        <v>1411</v>
      </c>
      <c r="F582" s="89" t="s">
        <v>816</v>
      </c>
      <c r="G582" s="90">
        <v>1</v>
      </c>
      <c r="H582" s="36"/>
      <c r="I582" s="36"/>
      <c r="J582" s="49">
        <f t="shared" si="108"/>
        <v>0</v>
      </c>
      <c r="K582" s="49">
        <f t="shared" si="109"/>
        <v>0</v>
      </c>
      <c r="L582" s="49">
        <f t="shared" si="110"/>
        <v>0</v>
      </c>
      <c r="M582" s="49">
        <f t="shared" si="111"/>
        <v>0</v>
      </c>
    </row>
    <row r="583" spans="1:13" ht="13.2" x14ac:dyDescent="0.25">
      <c r="A583" s="34" t="s">
        <v>1100</v>
      </c>
      <c r="B583" s="165" t="s">
        <v>1396</v>
      </c>
      <c r="C583" s="166" t="s">
        <v>1396</v>
      </c>
      <c r="D583" s="166" t="s">
        <v>1396</v>
      </c>
      <c r="E583" s="167" t="s">
        <v>1396</v>
      </c>
      <c r="F583" s="89" t="s">
        <v>816</v>
      </c>
      <c r="G583" s="90">
        <v>1</v>
      </c>
      <c r="H583" s="36"/>
      <c r="I583" s="36"/>
      <c r="J583" s="49">
        <f t="shared" si="108"/>
        <v>0</v>
      </c>
      <c r="K583" s="49">
        <f t="shared" si="109"/>
        <v>0</v>
      </c>
      <c r="L583" s="49">
        <f t="shared" si="110"/>
        <v>0</v>
      </c>
      <c r="M583" s="49">
        <f t="shared" si="111"/>
        <v>0</v>
      </c>
    </row>
    <row r="584" spans="1:13" ht="13.2" x14ac:dyDescent="0.25">
      <c r="A584" s="34" t="s">
        <v>1101</v>
      </c>
      <c r="B584" s="165" t="s">
        <v>1412</v>
      </c>
      <c r="C584" s="166" t="s">
        <v>1412</v>
      </c>
      <c r="D584" s="166" t="s">
        <v>1412</v>
      </c>
      <c r="E584" s="167" t="s">
        <v>1412</v>
      </c>
      <c r="F584" s="89" t="s">
        <v>44</v>
      </c>
      <c r="G584" s="90">
        <v>1</v>
      </c>
      <c r="H584" s="36"/>
      <c r="I584" s="36"/>
      <c r="J584" s="49">
        <f t="shared" si="108"/>
        <v>0</v>
      </c>
      <c r="K584" s="49">
        <f t="shared" si="109"/>
        <v>0</v>
      </c>
      <c r="L584" s="49">
        <f t="shared" si="110"/>
        <v>0</v>
      </c>
      <c r="M584" s="49">
        <f t="shared" si="111"/>
        <v>0</v>
      </c>
    </row>
    <row r="585" spans="1:13" ht="13.2" x14ac:dyDescent="0.25">
      <c r="A585" s="34" t="s">
        <v>1102</v>
      </c>
      <c r="B585" s="165" t="s">
        <v>1413</v>
      </c>
      <c r="C585" s="166" t="s">
        <v>1413</v>
      </c>
      <c r="D585" s="166" t="s">
        <v>1413</v>
      </c>
      <c r="E585" s="167" t="s">
        <v>1413</v>
      </c>
      <c r="F585" s="89" t="s">
        <v>44</v>
      </c>
      <c r="G585" s="90">
        <v>1</v>
      </c>
      <c r="H585" s="36"/>
      <c r="I585" s="36"/>
      <c r="J585" s="49">
        <f t="shared" si="108"/>
        <v>0</v>
      </c>
      <c r="K585" s="49">
        <f t="shared" si="109"/>
        <v>0</v>
      </c>
      <c r="L585" s="49">
        <f t="shared" si="110"/>
        <v>0</v>
      </c>
      <c r="M585" s="49">
        <f t="shared" si="111"/>
        <v>0</v>
      </c>
    </row>
    <row r="586" spans="1:13" ht="13.2" x14ac:dyDescent="0.25">
      <c r="A586" s="34" t="s">
        <v>1103</v>
      </c>
      <c r="B586" s="165" t="s">
        <v>1397</v>
      </c>
      <c r="C586" s="166" t="s">
        <v>1397</v>
      </c>
      <c r="D586" s="166" t="s">
        <v>1397</v>
      </c>
      <c r="E586" s="167" t="s">
        <v>1397</v>
      </c>
      <c r="F586" s="89" t="s">
        <v>44</v>
      </c>
      <c r="G586" s="90">
        <v>1</v>
      </c>
      <c r="H586" s="36"/>
      <c r="I586" s="36"/>
      <c r="J586" s="49">
        <f t="shared" si="108"/>
        <v>0</v>
      </c>
      <c r="K586" s="49">
        <f t="shared" si="109"/>
        <v>0</v>
      </c>
      <c r="L586" s="49">
        <f t="shared" si="110"/>
        <v>0</v>
      </c>
      <c r="M586" s="49">
        <f t="shared" si="111"/>
        <v>0</v>
      </c>
    </row>
    <row r="587" spans="1:13" ht="13.2" x14ac:dyDescent="0.25">
      <c r="A587" s="34" t="s">
        <v>1104</v>
      </c>
      <c r="B587" s="165" t="s">
        <v>1398</v>
      </c>
      <c r="C587" s="166" t="s">
        <v>1398</v>
      </c>
      <c r="D587" s="166" t="s">
        <v>1398</v>
      </c>
      <c r="E587" s="167" t="s">
        <v>1398</v>
      </c>
      <c r="F587" s="89" t="s">
        <v>44</v>
      </c>
      <c r="G587" s="90">
        <v>2</v>
      </c>
      <c r="H587" s="36"/>
      <c r="I587" s="36"/>
      <c r="J587" s="49">
        <f t="shared" si="108"/>
        <v>0</v>
      </c>
      <c r="K587" s="49">
        <f t="shared" si="109"/>
        <v>0</v>
      </c>
      <c r="L587" s="49">
        <f t="shared" si="110"/>
        <v>0</v>
      </c>
      <c r="M587" s="49">
        <f t="shared" si="111"/>
        <v>0</v>
      </c>
    </row>
    <row r="588" spans="1:13" ht="13.2" x14ac:dyDescent="0.25">
      <c r="A588" s="34" t="s">
        <v>1105</v>
      </c>
      <c r="B588" s="165" t="s">
        <v>1399</v>
      </c>
      <c r="C588" s="166" t="s">
        <v>1399</v>
      </c>
      <c r="D588" s="166" t="s">
        <v>1399</v>
      </c>
      <c r="E588" s="167" t="s">
        <v>1399</v>
      </c>
      <c r="F588" s="89" t="s">
        <v>44</v>
      </c>
      <c r="G588" s="68">
        <v>2</v>
      </c>
      <c r="H588" s="36"/>
      <c r="I588" s="36"/>
      <c r="J588" s="49">
        <f t="shared" si="108"/>
        <v>0</v>
      </c>
      <c r="K588" s="49">
        <f t="shared" si="109"/>
        <v>0</v>
      </c>
      <c r="L588" s="49">
        <f t="shared" si="110"/>
        <v>0</v>
      </c>
      <c r="M588" s="49">
        <f t="shared" si="111"/>
        <v>0</v>
      </c>
    </row>
    <row r="589" spans="1:13" ht="13.2" x14ac:dyDescent="0.25">
      <c r="A589" s="34" t="s">
        <v>1106</v>
      </c>
      <c r="B589" s="165" t="s">
        <v>1400</v>
      </c>
      <c r="C589" s="166" t="s">
        <v>1400</v>
      </c>
      <c r="D589" s="166" t="s">
        <v>1400</v>
      </c>
      <c r="E589" s="167" t="s">
        <v>1400</v>
      </c>
      <c r="F589" s="89" t="s">
        <v>44</v>
      </c>
      <c r="G589" s="90">
        <v>1</v>
      </c>
      <c r="H589" s="36"/>
      <c r="I589" s="36"/>
      <c r="J589" s="49">
        <f t="shared" si="108"/>
        <v>0</v>
      </c>
      <c r="K589" s="49">
        <f t="shared" si="109"/>
        <v>0</v>
      </c>
      <c r="L589" s="49">
        <f t="shared" si="110"/>
        <v>0</v>
      </c>
      <c r="M589" s="49">
        <f t="shared" si="111"/>
        <v>0</v>
      </c>
    </row>
    <row r="590" spans="1:13" ht="13.2" x14ac:dyDescent="0.25">
      <c r="A590" s="34" t="s">
        <v>1107</v>
      </c>
      <c r="B590" s="165" t="s">
        <v>1401</v>
      </c>
      <c r="C590" s="166" t="s">
        <v>1401</v>
      </c>
      <c r="D590" s="166" t="s">
        <v>1401</v>
      </c>
      <c r="E590" s="167" t="s">
        <v>1401</v>
      </c>
      <c r="F590" s="89" t="s">
        <v>44</v>
      </c>
      <c r="G590" s="90">
        <v>1</v>
      </c>
      <c r="H590" s="36"/>
      <c r="I590" s="36"/>
      <c r="J590" s="49">
        <f t="shared" si="108"/>
        <v>0</v>
      </c>
      <c r="K590" s="49">
        <f t="shared" si="109"/>
        <v>0</v>
      </c>
      <c r="L590" s="49">
        <f t="shared" si="110"/>
        <v>0</v>
      </c>
      <c r="M590" s="49">
        <f t="shared" si="111"/>
        <v>0</v>
      </c>
    </row>
    <row r="591" spans="1:13" ht="13.2" x14ac:dyDescent="0.25">
      <c r="A591" s="34" t="s">
        <v>1108</v>
      </c>
      <c r="B591" s="165" t="s">
        <v>1402</v>
      </c>
      <c r="C591" s="166" t="s">
        <v>1402</v>
      </c>
      <c r="D591" s="166" t="s">
        <v>1402</v>
      </c>
      <c r="E591" s="167" t="s">
        <v>1402</v>
      </c>
      <c r="F591" s="89" t="s">
        <v>44</v>
      </c>
      <c r="G591" s="90">
        <f>1</f>
        <v>1</v>
      </c>
      <c r="H591" s="36"/>
      <c r="I591" s="36"/>
      <c r="J591" s="49">
        <f t="shared" si="108"/>
        <v>0</v>
      </c>
      <c r="K591" s="49">
        <f t="shared" si="109"/>
        <v>0</v>
      </c>
      <c r="L591" s="49">
        <f t="shared" si="110"/>
        <v>0</v>
      </c>
      <c r="M591" s="49">
        <f t="shared" si="111"/>
        <v>0</v>
      </c>
    </row>
    <row r="592" spans="1:13" ht="13.2" x14ac:dyDescent="0.25">
      <c r="A592" s="34" t="s">
        <v>1109</v>
      </c>
      <c r="B592" s="165" t="s">
        <v>1403</v>
      </c>
      <c r="C592" s="166" t="s">
        <v>1403</v>
      </c>
      <c r="D592" s="166" t="s">
        <v>1403</v>
      </c>
      <c r="E592" s="167" t="s">
        <v>1403</v>
      </c>
      <c r="F592" s="89" t="s">
        <v>44</v>
      </c>
      <c r="G592" s="90">
        <v>1</v>
      </c>
      <c r="H592" s="36"/>
      <c r="I592" s="36"/>
      <c r="J592" s="49">
        <f t="shared" si="108"/>
        <v>0</v>
      </c>
      <c r="K592" s="49">
        <f t="shared" si="109"/>
        <v>0</v>
      </c>
      <c r="L592" s="49">
        <f t="shared" si="110"/>
        <v>0</v>
      </c>
      <c r="M592" s="49">
        <f t="shared" si="111"/>
        <v>0</v>
      </c>
    </row>
    <row r="593" spans="1:13" ht="13.2" x14ac:dyDescent="0.25">
      <c r="A593" s="34" t="s">
        <v>1110</v>
      </c>
      <c r="B593" s="165" t="s">
        <v>1414</v>
      </c>
      <c r="C593" s="166" t="s">
        <v>1414</v>
      </c>
      <c r="D593" s="166" t="s">
        <v>1414</v>
      </c>
      <c r="E593" s="167" t="s">
        <v>1414</v>
      </c>
      <c r="F593" s="89" t="s">
        <v>44</v>
      </c>
      <c r="G593" s="90">
        <v>1</v>
      </c>
      <c r="H593" s="36"/>
      <c r="I593" s="36"/>
      <c r="J593" s="49">
        <f t="shared" si="108"/>
        <v>0</v>
      </c>
      <c r="K593" s="49">
        <f t="shared" si="109"/>
        <v>0</v>
      </c>
      <c r="L593" s="49">
        <f t="shared" si="110"/>
        <v>0</v>
      </c>
      <c r="M593" s="49">
        <f t="shared" si="111"/>
        <v>0</v>
      </c>
    </row>
    <row r="594" spans="1:13" ht="13.2" x14ac:dyDescent="0.25">
      <c r="A594" s="34" t="s">
        <v>1111</v>
      </c>
      <c r="B594" s="165" t="s">
        <v>1415</v>
      </c>
      <c r="C594" s="166" t="s">
        <v>1415</v>
      </c>
      <c r="D594" s="166" t="s">
        <v>1415</v>
      </c>
      <c r="E594" s="167" t="s">
        <v>1415</v>
      </c>
      <c r="F594" s="89" t="s">
        <v>44</v>
      </c>
      <c r="G594" s="90">
        <v>1</v>
      </c>
      <c r="H594" s="36"/>
      <c r="I594" s="36"/>
      <c r="J594" s="49">
        <f t="shared" si="108"/>
        <v>0</v>
      </c>
      <c r="K594" s="49">
        <f t="shared" si="109"/>
        <v>0</v>
      </c>
      <c r="L594" s="49">
        <f t="shared" si="110"/>
        <v>0</v>
      </c>
      <c r="M594" s="49">
        <f t="shared" si="111"/>
        <v>0</v>
      </c>
    </row>
    <row r="595" spans="1:13" ht="13.2" x14ac:dyDescent="0.25">
      <c r="A595" s="34" t="s">
        <v>1112</v>
      </c>
      <c r="B595" s="165" t="s">
        <v>1416</v>
      </c>
      <c r="C595" s="166" t="s">
        <v>1416</v>
      </c>
      <c r="D595" s="166" t="s">
        <v>1416</v>
      </c>
      <c r="E595" s="167" t="s">
        <v>1416</v>
      </c>
      <c r="F595" s="89" t="s">
        <v>44</v>
      </c>
      <c r="G595" s="90">
        <v>1</v>
      </c>
      <c r="H595" s="36"/>
      <c r="I595" s="36"/>
      <c r="J595" s="49">
        <f t="shared" si="108"/>
        <v>0</v>
      </c>
      <c r="K595" s="49">
        <f t="shared" si="109"/>
        <v>0</v>
      </c>
      <c r="L595" s="49">
        <f t="shared" si="110"/>
        <v>0</v>
      </c>
      <c r="M595" s="49">
        <f t="shared" si="111"/>
        <v>0</v>
      </c>
    </row>
    <row r="596" spans="1:13" ht="13.2" x14ac:dyDescent="0.25">
      <c r="A596" s="174" t="s">
        <v>1417</v>
      </c>
      <c r="B596" s="175"/>
      <c r="C596" s="175"/>
      <c r="D596" s="175"/>
      <c r="E596" s="176"/>
      <c r="F596" s="74"/>
      <c r="G596" s="75"/>
      <c r="H596" s="33"/>
      <c r="I596" s="33"/>
      <c r="J596" s="45">
        <f t="shared" si="108"/>
        <v>0</v>
      </c>
      <c r="K596" s="45">
        <f t="shared" si="109"/>
        <v>0</v>
      </c>
      <c r="L596" s="45">
        <f t="shared" si="110"/>
        <v>0</v>
      </c>
      <c r="M596" s="45">
        <f t="shared" si="111"/>
        <v>0</v>
      </c>
    </row>
    <row r="597" spans="1:13" ht="13.2" x14ac:dyDescent="0.25">
      <c r="A597" s="34" t="s">
        <v>1113</v>
      </c>
      <c r="B597" s="165" t="s">
        <v>1418</v>
      </c>
      <c r="C597" s="166" t="s">
        <v>1418</v>
      </c>
      <c r="D597" s="166" t="s">
        <v>1418</v>
      </c>
      <c r="E597" s="167" t="s">
        <v>1418</v>
      </c>
      <c r="F597" s="89" t="s">
        <v>44</v>
      </c>
      <c r="G597" s="90">
        <v>1</v>
      </c>
      <c r="H597" s="36"/>
      <c r="I597" s="36"/>
      <c r="J597" s="49">
        <f t="shared" si="108"/>
        <v>0</v>
      </c>
      <c r="K597" s="49">
        <f t="shared" si="109"/>
        <v>0</v>
      </c>
      <c r="L597" s="49">
        <f t="shared" si="110"/>
        <v>0</v>
      </c>
      <c r="M597" s="49">
        <f t="shared" si="111"/>
        <v>0</v>
      </c>
    </row>
    <row r="598" spans="1:13" ht="13.2" x14ac:dyDescent="0.25">
      <c r="A598" s="34" t="s">
        <v>1114</v>
      </c>
      <c r="B598" s="165" t="s">
        <v>1419</v>
      </c>
      <c r="C598" s="166" t="s">
        <v>1419</v>
      </c>
      <c r="D598" s="166" t="s">
        <v>1419</v>
      </c>
      <c r="E598" s="167" t="s">
        <v>1419</v>
      </c>
      <c r="F598" s="89" t="s">
        <v>44</v>
      </c>
      <c r="G598" s="90">
        <v>1</v>
      </c>
      <c r="H598" s="36"/>
      <c r="I598" s="36"/>
      <c r="J598" s="49">
        <f t="shared" si="108"/>
        <v>0</v>
      </c>
      <c r="K598" s="49">
        <f t="shared" si="109"/>
        <v>0</v>
      </c>
      <c r="L598" s="49">
        <f t="shared" si="110"/>
        <v>0</v>
      </c>
      <c r="M598" s="49">
        <f t="shared" si="111"/>
        <v>0</v>
      </c>
    </row>
    <row r="599" spans="1:13" ht="13.2" x14ac:dyDescent="0.25">
      <c r="A599" s="34" t="s">
        <v>1115</v>
      </c>
      <c r="B599" s="165" t="s">
        <v>790</v>
      </c>
      <c r="C599" s="166" t="s">
        <v>790</v>
      </c>
      <c r="D599" s="166" t="s">
        <v>790</v>
      </c>
      <c r="E599" s="167" t="s">
        <v>790</v>
      </c>
      <c r="F599" s="89" t="s">
        <v>44</v>
      </c>
      <c r="G599" s="90">
        <v>3</v>
      </c>
      <c r="H599" s="36"/>
      <c r="I599" s="36"/>
      <c r="J599" s="49">
        <f t="shared" si="108"/>
        <v>0</v>
      </c>
      <c r="K599" s="49">
        <f t="shared" si="109"/>
        <v>0</v>
      </c>
      <c r="L599" s="49">
        <f t="shared" si="110"/>
        <v>0</v>
      </c>
      <c r="M599" s="49">
        <f t="shared" si="111"/>
        <v>0</v>
      </c>
    </row>
    <row r="600" spans="1:13" ht="13.2" x14ac:dyDescent="0.25">
      <c r="A600" s="34" t="s">
        <v>1116</v>
      </c>
      <c r="B600" s="165" t="s">
        <v>1420</v>
      </c>
      <c r="C600" s="166" t="s">
        <v>1420</v>
      </c>
      <c r="D600" s="166" t="s">
        <v>1420</v>
      </c>
      <c r="E600" s="167" t="s">
        <v>1420</v>
      </c>
      <c r="F600" s="89" t="s">
        <v>44</v>
      </c>
      <c r="G600" s="90">
        <v>1</v>
      </c>
      <c r="H600" s="36"/>
      <c r="I600" s="36"/>
      <c r="J600" s="49">
        <f t="shared" si="108"/>
        <v>0</v>
      </c>
      <c r="K600" s="49">
        <f t="shared" si="109"/>
        <v>0</v>
      </c>
      <c r="L600" s="49">
        <f t="shared" si="110"/>
        <v>0</v>
      </c>
      <c r="M600" s="49">
        <f t="shared" si="111"/>
        <v>0</v>
      </c>
    </row>
    <row r="601" spans="1:13" ht="13.2" x14ac:dyDescent="0.25">
      <c r="A601" s="34" t="s">
        <v>1117</v>
      </c>
      <c r="B601" s="165" t="s">
        <v>1421</v>
      </c>
      <c r="C601" s="166" t="s">
        <v>1421</v>
      </c>
      <c r="D601" s="166" t="s">
        <v>1421</v>
      </c>
      <c r="E601" s="167" t="s">
        <v>1421</v>
      </c>
      <c r="F601" s="89" t="s">
        <v>44</v>
      </c>
      <c r="G601" s="90">
        <v>1</v>
      </c>
      <c r="H601" s="36"/>
      <c r="I601" s="36"/>
      <c r="J601" s="49">
        <f t="shared" si="108"/>
        <v>0</v>
      </c>
      <c r="K601" s="49">
        <f t="shared" si="109"/>
        <v>0</v>
      </c>
      <c r="L601" s="49">
        <f t="shared" si="110"/>
        <v>0</v>
      </c>
      <c r="M601" s="49">
        <f t="shared" si="111"/>
        <v>0</v>
      </c>
    </row>
    <row r="602" spans="1:13" ht="13.2" x14ac:dyDescent="0.25">
      <c r="A602" s="34" t="s">
        <v>1118</v>
      </c>
      <c r="B602" s="165" t="s">
        <v>1422</v>
      </c>
      <c r="C602" s="166" t="s">
        <v>1422</v>
      </c>
      <c r="D602" s="166" t="s">
        <v>1422</v>
      </c>
      <c r="E602" s="167" t="s">
        <v>1422</v>
      </c>
      <c r="F602" s="89" t="s">
        <v>44</v>
      </c>
      <c r="G602" s="90">
        <v>1</v>
      </c>
      <c r="H602" s="36"/>
      <c r="I602" s="36"/>
      <c r="J602" s="49">
        <f t="shared" si="108"/>
        <v>0</v>
      </c>
      <c r="K602" s="49">
        <f t="shared" si="109"/>
        <v>0</v>
      </c>
      <c r="L602" s="49">
        <f t="shared" si="110"/>
        <v>0</v>
      </c>
      <c r="M602" s="49">
        <f t="shared" si="111"/>
        <v>0</v>
      </c>
    </row>
    <row r="603" spans="1:13" ht="13.2" x14ac:dyDescent="0.25">
      <c r="A603" s="34" t="s">
        <v>1119</v>
      </c>
      <c r="B603" s="165" t="s">
        <v>1423</v>
      </c>
      <c r="C603" s="166" t="s">
        <v>1423</v>
      </c>
      <c r="D603" s="166" t="s">
        <v>1423</v>
      </c>
      <c r="E603" s="167" t="s">
        <v>1423</v>
      </c>
      <c r="F603" s="89" t="s">
        <v>44</v>
      </c>
      <c r="G603" s="90">
        <v>3</v>
      </c>
      <c r="H603" s="36"/>
      <c r="I603" s="36"/>
      <c r="J603" s="49">
        <f t="shared" si="108"/>
        <v>0</v>
      </c>
      <c r="K603" s="49">
        <f t="shared" si="109"/>
        <v>0</v>
      </c>
      <c r="L603" s="49">
        <f t="shared" si="110"/>
        <v>0</v>
      </c>
      <c r="M603" s="49">
        <f t="shared" si="111"/>
        <v>0</v>
      </c>
    </row>
    <row r="604" spans="1:13" ht="13.2" x14ac:dyDescent="0.25">
      <c r="A604" s="34" t="s">
        <v>1120</v>
      </c>
      <c r="B604" s="165" t="s">
        <v>1424</v>
      </c>
      <c r="C604" s="166" t="s">
        <v>1424</v>
      </c>
      <c r="D604" s="166" t="s">
        <v>1424</v>
      </c>
      <c r="E604" s="167" t="s">
        <v>1424</v>
      </c>
      <c r="F604" s="89" t="s">
        <v>44</v>
      </c>
      <c r="G604" s="90">
        <v>3</v>
      </c>
      <c r="H604" s="36"/>
      <c r="I604" s="36"/>
      <c r="J604" s="49">
        <f t="shared" si="108"/>
        <v>0</v>
      </c>
      <c r="K604" s="49">
        <f t="shared" si="109"/>
        <v>0</v>
      </c>
      <c r="L604" s="49">
        <f t="shared" si="110"/>
        <v>0</v>
      </c>
      <c r="M604" s="49">
        <f t="shared" si="111"/>
        <v>0</v>
      </c>
    </row>
    <row r="605" spans="1:13" ht="13.2" x14ac:dyDescent="0.25">
      <c r="A605" s="34" t="s">
        <v>1121</v>
      </c>
      <c r="B605" s="165" t="s">
        <v>1424</v>
      </c>
      <c r="C605" s="166" t="s">
        <v>1424</v>
      </c>
      <c r="D605" s="166" t="s">
        <v>1424</v>
      </c>
      <c r="E605" s="167" t="s">
        <v>1424</v>
      </c>
      <c r="F605" s="89" t="s">
        <v>44</v>
      </c>
      <c r="G605" s="90">
        <v>2</v>
      </c>
      <c r="H605" s="36"/>
      <c r="I605" s="36"/>
      <c r="J605" s="49">
        <f t="shared" si="108"/>
        <v>0</v>
      </c>
      <c r="K605" s="49">
        <f t="shared" si="109"/>
        <v>0</v>
      </c>
      <c r="L605" s="49">
        <f t="shared" si="110"/>
        <v>0</v>
      </c>
      <c r="M605" s="49">
        <f t="shared" si="111"/>
        <v>0</v>
      </c>
    </row>
    <row r="606" spans="1:13" ht="13.2" x14ac:dyDescent="0.25">
      <c r="A606" s="34" t="s">
        <v>1122</v>
      </c>
      <c r="B606" s="165" t="s">
        <v>1424</v>
      </c>
      <c r="C606" s="166" t="s">
        <v>1424</v>
      </c>
      <c r="D606" s="166" t="s">
        <v>1424</v>
      </c>
      <c r="E606" s="167" t="s">
        <v>1424</v>
      </c>
      <c r="F606" s="89" t="s">
        <v>44</v>
      </c>
      <c r="G606" s="90">
        <v>1</v>
      </c>
      <c r="H606" s="36"/>
      <c r="I606" s="36"/>
      <c r="J606" s="49">
        <f t="shared" si="108"/>
        <v>0</v>
      </c>
      <c r="K606" s="49">
        <f t="shared" si="109"/>
        <v>0</v>
      </c>
      <c r="L606" s="49">
        <f t="shared" si="110"/>
        <v>0</v>
      </c>
      <c r="M606" s="49">
        <f t="shared" si="111"/>
        <v>0</v>
      </c>
    </row>
    <row r="607" spans="1:13" ht="13.2" x14ac:dyDescent="0.25">
      <c r="A607" s="34" t="s">
        <v>1123</v>
      </c>
      <c r="B607" s="165" t="s">
        <v>1405</v>
      </c>
      <c r="C607" s="166" t="s">
        <v>1405</v>
      </c>
      <c r="D607" s="166" t="s">
        <v>1405</v>
      </c>
      <c r="E607" s="167" t="s">
        <v>1405</v>
      </c>
      <c r="F607" s="89" t="s">
        <v>1408</v>
      </c>
      <c r="G607" s="90">
        <v>1</v>
      </c>
      <c r="H607" s="36"/>
      <c r="I607" s="36"/>
      <c r="J607" s="49">
        <f t="shared" si="108"/>
        <v>0</v>
      </c>
      <c r="K607" s="49">
        <f t="shared" si="109"/>
        <v>0</v>
      </c>
      <c r="L607" s="49">
        <f t="shared" si="110"/>
        <v>0</v>
      </c>
      <c r="M607" s="49">
        <f t="shared" si="111"/>
        <v>0</v>
      </c>
    </row>
    <row r="608" spans="1:13" ht="13.2" x14ac:dyDescent="0.25">
      <c r="A608" s="34" t="s">
        <v>1124</v>
      </c>
      <c r="B608" s="165" t="s">
        <v>1425</v>
      </c>
      <c r="C608" s="166" t="s">
        <v>1425</v>
      </c>
      <c r="D608" s="166" t="s">
        <v>1425</v>
      </c>
      <c r="E608" s="167" t="s">
        <v>1425</v>
      </c>
      <c r="F608" s="89" t="s">
        <v>44</v>
      </c>
      <c r="G608" s="90">
        <v>1</v>
      </c>
      <c r="H608" s="36"/>
      <c r="I608" s="36"/>
      <c r="J608" s="49">
        <f t="shared" si="108"/>
        <v>0</v>
      </c>
      <c r="K608" s="49">
        <f t="shared" si="109"/>
        <v>0</v>
      </c>
      <c r="L608" s="49">
        <f t="shared" si="110"/>
        <v>0</v>
      </c>
      <c r="M608" s="49">
        <f t="shared" si="111"/>
        <v>0</v>
      </c>
    </row>
    <row r="609" spans="1:13" ht="13.2" x14ac:dyDescent="0.25">
      <c r="A609" s="34" t="s">
        <v>1125</v>
      </c>
      <c r="B609" s="165" t="s">
        <v>877</v>
      </c>
      <c r="C609" s="166" t="s">
        <v>877</v>
      </c>
      <c r="D609" s="166" t="s">
        <v>877</v>
      </c>
      <c r="E609" s="167" t="s">
        <v>877</v>
      </c>
      <c r="F609" s="89" t="s">
        <v>44</v>
      </c>
      <c r="G609" s="90">
        <v>1</v>
      </c>
      <c r="H609" s="36"/>
      <c r="I609" s="36"/>
      <c r="J609" s="49">
        <f t="shared" si="108"/>
        <v>0</v>
      </c>
      <c r="K609" s="49">
        <f t="shared" si="109"/>
        <v>0</v>
      </c>
      <c r="L609" s="49">
        <f t="shared" si="110"/>
        <v>0</v>
      </c>
      <c r="M609" s="49">
        <f t="shared" si="111"/>
        <v>0</v>
      </c>
    </row>
    <row r="610" spans="1:13" ht="13.2" x14ac:dyDescent="0.25">
      <c r="A610" s="34" t="s">
        <v>1126</v>
      </c>
      <c r="B610" s="165" t="s">
        <v>1426</v>
      </c>
      <c r="C610" s="166" t="s">
        <v>1426</v>
      </c>
      <c r="D610" s="166" t="s">
        <v>1426</v>
      </c>
      <c r="E610" s="167" t="s">
        <v>1426</v>
      </c>
      <c r="F610" s="89" t="s">
        <v>44</v>
      </c>
      <c r="G610" s="90">
        <v>1</v>
      </c>
      <c r="H610" s="36"/>
      <c r="I610" s="36"/>
      <c r="J610" s="49">
        <f t="shared" si="108"/>
        <v>0</v>
      </c>
      <c r="K610" s="49">
        <f t="shared" si="109"/>
        <v>0</v>
      </c>
      <c r="L610" s="49">
        <f t="shared" si="110"/>
        <v>0</v>
      </c>
      <c r="M610" s="49">
        <f t="shared" si="111"/>
        <v>0</v>
      </c>
    </row>
    <row r="611" spans="1:13" ht="13.2" x14ac:dyDescent="0.25">
      <c r="A611" s="174" t="s">
        <v>1427</v>
      </c>
      <c r="B611" s="175"/>
      <c r="C611" s="175"/>
      <c r="D611" s="175"/>
      <c r="E611" s="176"/>
      <c r="F611" s="74"/>
      <c r="G611" s="75"/>
      <c r="H611" s="33"/>
      <c r="I611" s="33"/>
      <c r="J611" s="45">
        <f t="shared" si="108"/>
        <v>0</v>
      </c>
      <c r="K611" s="45">
        <f t="shared" si="109"/>
        <v>0</v>
      </c>
      <c r="L611" s="45">
        <f t="shared" si="110"/>
        <v>0</v>
      </c>
      <c r="M611" s="45">
        <f t="shared" si="111"/>
        <v>0</v>
      </c>
    </row>
    <row r="612" spans="1:13" ht="13.2" x14ac:dyDescent="0.25">
      <c r="A612" s="34" t="s">
        <v>1127</v>
      </c>
      <c r="B612" s="165" t="s">
        <v>877</v>
      </c>
      <c r="C612" s="166" t="s">
        <v>877</v>
      </c>
      <c r="D612" s="166" t="s">
        <v>877</v>
      </c>
      <c r="E612" s="167" t="s">
        <v>877</v>
      </c>
      <c r="F612" s="89" t="s">
        <v>44</v>
      </c>
      <c r="G612" s="68">
        <v>11</v>
      </c>
      <c r="H612" s="36"/>
      <c r="I612" s="36"/>
      <c r="J612" s="49">
        <f t="shared" si="108"/>
        <v>0</v>
      </c>
      <c r="K612" s="49">
        <f t="shared" si="109"/>
        <v>0</v>
      </c>
      <c r="L612" s="49">
        <f t="shared" si="110"/>
        <v>0</v>
      </c>
      <c r="M612" s="49">
        <f t="shared" si="111"/>
        <v>0</v>
      </c>
    </row>
    <row r="613" spans="1:13" ht="13.2" x14ac:dyDescent="0.25">
      <c r="A613" s="34" t="s">
        <v>1128</v>
      </c>
      <c r="B613" s="165" t="s">
        <v>1428</v>
      </c>
      <c r="C613" s="166" t="s">
        <v>1428</v>
      </c>
      <c r="D613" s="166" t="s">
        <v>1428</v>
      </c>
      <c r="E613" s="167" t="s">
        <v>1428</v>
      </c>
      <c r="F613" s="89" t="s">
        <v>44</v>
      </c>
      <c r="G613" s="90">
        <v>1</v>
      </c>
      <c r="H613" s="36"/>
      <c r="I613" s="36"/>
      <c r="J613" s="49">
        <f t="shared" si="108"/>
        <v>0</v>
      </c>
      <c r="K613" s="49">
        <f t="shared" si="109"/>
        <v>0</v>
      </c>
      <c r="L613" s="49">
        <f t="shared" si="110"/>
        <v>0</v>
      </c>
      <c r="M613" s="49">
        <f t="shared" si="111"/>
        <v>0</v>
      </c>
    </row>
    <row r="614" spans="1:13" ht="13.2" x14ac:dyDescent="0.25">
      <c r="A614" s="34" t="s">
        <v>1129</v>
      </c>
      <c r="B614" s="165" t="s">
        <v>1375</v>
      </c>
      <c r="C614" s="166" t="s">
        <v>1375</v>
      </c>
      <c r="D614" s="166" t="s">
        <v>1375</v>
      </c>
      <c r="E614" s="167" t="s">
        <v>1375</v>
      </c>
      <c r="F614" s="89" t="s">
        <v>44</v>
      </c>
      <c r="G614" s="90">
        <v>9</v>
      </c>
      <c r="H614" s="36"/>
      <c r="I614" s="36"/>
      <c r="J614" s="49">
        <f t="shared" si="108"/>
        <v>0</v>
      </c>
      <c r="K614" s="49">
        <f t="shared" si="109"/>
        <v>0</v>
      </c>
      <c r="L614" s="49">
        <f t="shared" si="110"/>
        <v>0</v>
      </c>
      <c r="M614" s="49">
        <f t="shared" si="111"/>
        <v>0</v>
      </c>
    </row>
    <row r="615" spans="1:13" ht="13.2" x14ac:dyDescent="0.25">
      <c r="A615" s="34" t="s">
        <v>1130</v>
      </c>
      <c r="B615" s="165" t="s">
        <v>1376</v>
      </c>
      <c r="C615" s="166" t="s">
        <v>1376</v>
      </c>
      <c r="D615" s="166" t="s">
        <v>1376</v>
      </c>
      <c r="E615" s="167" t="s">
        <v>1376</v>
      </c>
      <c r="F615" s="89" t="s">
        <v>44</v>
      </c>
      <c r="G615" s="90">
        <v>1</v>
      </c>
      <c r="H615" s="36"/>
      <c r="I615" s="36"/>
      <c r="J615" s="49">
        <f t="shared" si="108"/>
        <v>0</v>
      </c>
      <c r="K615" s="49">
        <f t="shared" si="109"/>
        <v>0</v>
      </c>
      <c r="L615" s="49">
        <f t="shared" si="110"/>
        <v>0</v>
      </c>
      <c r="M615" s="49">
        <f t="shared" si="111"/>
        <v>0</v>
      </c>
    </row>
    <row r="616" spans="1:13" ht="13.2" x14ac:dyDescent="0.25">
      <c r="A616" s="34" t="s">
        <v>1131</v>
      </c>
      <c r="B616" s="165" t="s">
        <v>1377</v>
      </c>
      <c r="C616" s="166" t="s">
        <v>1377</v>
      </c>
      <c r="D616" s="166" t="s">
        <v>1377</v>
      </c>
      <c r="E616" s="167" t="s">
        <v>1377</v>
      </c>
      <c r="F616" s="89" t="s">
        <v>44</v>
      </c>
      <c r="G616" s="90">
        <v>14</v>
      </c>
      <c r="H616" s="36"/>
      <c r="I616" s="36"/>
      <c r="J616" s="49">
        <f t="shared" si="108"/>
        <v>0</v>
      </c>
      <c r="K616" s="49">
        <f t="shared" si="109"/>
        <v>0</v>
      </c>
      <c r="L616" s="49">
        <f t="shared" si="110"/>
        <v>0</v>
      </c>
      <c r="M616" s="49">
        <f t="shared" si="111"/>
        <v>0</v>
      </c>
    </row>
    <row r="617" spans="1:13" ht="13.2" x14ac:dyDescent="0.25">
      <c r="A617" s="34" t="s">
        <v>1132</v>
      </c>
      <c r="B617" s="165" t="s">
        <v>1429</v>
      </c>
      <c r="C617" s="166" t="s">
        <v>1429</v>
      </c>
      <c r="D617" s="166" t="s">
        <v>1429</v>
      </c>
      <c r="E617" s="167" t="s">
        <v>1429</v>
      </c>
      <c r="F617" s="89" t="s">
        <v>44</v>
      </c>
      <c r="G617" s="90">
        <v>1</v>
      </c>
      <c r="H617" s="36"/>
      <c r="I617" s="36"/>
      <c r="J617" s="49">
        <f t="shared" si="108"/>
        <v>0</v>
      </c>
      <c r="K617" s="49">
        <f t="shared" si="109"/>
        <v>0</v>
      </c>
      <c r="L617" s="49">
        <f t="shared" si="110"/>
        <v>0</v>
      </c>
      <c r="M617" s="49">
        <f t="shared" si="111"/>
        <v>0</v>
      </c>
    </row>
    <row r="618" spans="1:13" ht="13.2" x14ac:dyDescent="0.25">
      <c r="A618" s="34" t="s">
        <v>1133</v>
      </c>
      <c r="B618" s="165" t="s">
        <v>1378</v>
      </c>
      <c r="C618" s="166" t="s">
        <v>1378</v>
      </c>
      <c r="D618" s="166" t="s">
        <v>1378</v>
      </c>
      <c r="E618" s="167" t="s">
        <v>1378</v>
      </c>
      <c r="F618" s="89" t="s">
        <v>44</v>
      </c>
      <c r="G618" s="90">
        <v>11</v>
      </c>
      <c r="H618" s="36"/>
      <c r="I618" s="36"/>
      <c r="J618" s="49">
        <f t="shared" si="108"/>
        <v>0</v>
      </c>
      <c r="K618" s="49">
        <f t="shared" si="109"/>
        <v>0</v>
      </c>
      <c r="L618" s="49">
        <f t="shared" si="110"/>
        <v>0</v>
      </c>
      <c r="M618" s="49">
        <f t="shared" si="111"/>
        <v>0</v>
      </c>
    </row>
    <row r="619" spans="1:13" ht="13.2" x14ac:dyDescent="0.25">
      <c r="A619" s="34" t="s">
        <v>1134</v>
      </c>
      <c r="B619" s="165" t="s">
        <v>1430</v>
      </c>
      <c r="C619" s="166" t="s">
        <v>1430</v>
      </c>
      <c r="D619" s="166" t="s">
        <v>1430</v>
      </c>
      <c r="E619" s="167" t="s">
        <v>1430</v>
      </c>
      <c r="F619" s="89" t="s">
        <v>44</v>
      </c>
      <c r="G619" s="90">
        <v>1</v>
      </c>
      <c r="H619" s="36"/>
      <c r="I619" s="36"/>
      <c r="J619" s="49">
        <f t="shared" si="108"/>
        <v>0</v>
      </c>
      <c r="K619" s="49">
        <f t="shared" si="109"/>
        <v>0</v>
      </c>
      <c r="L619" s="49">
        <f t="shared" si="110"/>
        <v>0</v>
      </c>
      <c r="M619" s="49">
        <f t="shared" si="111"/>
        <v>0</v>
      </c>
    </row>
    <row r="620" spans="1:13" ht="13.2" x14ac:dyDescent="0.25">
      <c r="A620" s="34" t="s">
        <v>1135</v>
      </c>
      <c r="B620" s="165" t="s">
        <v>1431</v>
      </c>
      <c r="C620" s="166" t="s">
        <v>1431</v>
      </c>
      <c r="D620" s="166" t="s">
        <v>1431</v>
      </c>
      <c r="E620" s="167" t="s">
        <v>1431</v>
      </c>
      <c r="F620" s="89" t="s">
        <v>44</v>
      </c>
      <c r="G620" s="90">
        <v>1</v>
      </c>
      <c r="H620" s="36"/>
      <c r="I620" s="36"/>
      <c r="J620" s="49">
        <f t="shared" si="108"/>
        <v>0</v>
      </c>
      <c r="K620" s="49">
        <f t="shared" si="109"/>
        <v>0</v>
      </c>
      <c r="L620" s="49">
        <f t="shared" si="110"/>
        <v>0</v>
      </c>
      <c r="M620" s="49">
        <f t="shared" si="111"/>
        <v>0</v>
      </c>
    </row>
    <row r="621" spans="1:13" ht="13.2" x14ac:dyDescent="0.25">
      <c r="A621" s="34" t="s">
        <v>1136</v>
      </c>
      <c r="B621" s="165" t="s">
        <v>1379</v>
      </c>
      <c r="C621" s="166" t="s">
        <v>1379</v>
      </c>
      <c r="D621" s="166" t="s">
        <v>1379</v>
      </c>
      <c r="E621" s="167" t="s">
        <v>1379</v>
      </c>
      <c r="F621" s="89" t="s">
        <v>10</v>
      </c>
      <c r="G621" s="68">
        <v>0.16</v>
      </c>
      <c r="H621" s="36"/>
      <c r="I621" s="36"/>
      <c r="J621" s="49">
        <f t="shared" si="108"/>
        <v>0</v>
      </c>
      <c r="K621" s="49">
        <f t="shared" si="109"/>
        <v>0</v>
      </c>
      <c r="L621" s="49">
        <f t="shared" si="110"/>
        <v>0</v>
      </c>
      <c r="M621" s="49">
        <f t="shared" si="111"/>
        <v>0</v>
      </c>
    </row>
    <row r="622" spans="1:13" ht="13.2" x14ac:dyDescent="0.25">
      <c r="A622" s="34" t="s">
        <v>1137</v>
      </c>
      <c r="B622" s="165" t="s">
        <v>1380</v>
      </c>
      <c r="C622" s="166" t="s">
        <v>1380</v>
      </c>
      <c r="D622" s="166" t="s">
        <v>1380</v>
      </c>
      <c r="E622" s="167" t="s">
        <v>1380</v>
      </c>
      <c r="F622" s="89" t="s">
        <v>69</v>
      </c>
      <c r="G622" s="90">
        <v>16</v>
      </c>
      <c r="H622" s="36"/>
      <c r="I622" s="36"/>
      <c r="J622" s="49">
        <f t="shared" ref="J622:J685" si="112">H622+I622</f>
        <v>0</v>
      </c>
      <c r="K622" s="49">
        <f t="shared" ref="K622:K685" si="113">G622*H622</f>
        <v>0</v>
      </c>
      <c r="L622" s="49">
        <f t="shared" ref="L622:L685" si="114">G622*I622</f>
        <v>0</v>
      </c>
      <c r="M622" s="49">
        <f t="shared" ref="M622:M685" si="115">K622+L622</f>
        <v>0</v>
      </c>
    </row>
    <row r="623" spans="1:13" ht="13.2" x14ac:dyDescent="0.25">
      <c r="A623" s="34" t="s">
        <v>1138</v>
      </c>
      <c r="B623" s="165" t="s">
        <v>1382</v>
      </c>
      <c r="C623" s="166" t="s">
        <v>1382</v>
      </c>
      <c r="D623" s="166" t="s">
        <v>1382</v>
      </c>
      <c r="E623" s="167" t="s">
        <v>1382</v>
      </c>
      <c r="F623" s="89" t="s">
        <v>10</v>
      </c>
      <c r="G623" s="68">
        <v>0.312</v>
      </c>
      <c r="H623" s="36"/>
      <c r="I623" s="36"/>
      <c r="J623" s="49">
        <f t="shared" si="112"/>
        <v>0</v>
      </c>
      <c r="K623" s="49">
        <f t="shared" si="113"/>
        <v>0</v>
      </c>
      <c r="L623" s="49">
        <f t="shared" si="114"/>
        <v>0</v>
      </c>
      <c r="M623" s="49">
        <f t="shared" si="115"/>
        <v>0</v>
      </c>
    </row>
    <row r="624" spans="1:13" ht="13.2" x14ac:dyDescent="0.25">
      <c r="A624" s="34" t="s">
        <v>1139</v>
      </c>
      <c r="B624" s="165" t="s">
        <v>1383</v>
      </c>
      <c r="C624" s="166" t="s">
        <v>1383</v>
      </c>
      <c r="D624" s="166" t="s">
        <v>1383</v>
      </c>
      <c r="E624" s="167" t="s">
        <v>1383</v>
      </c>
      <c r="F624" s="89" t="s">
        <v>69</v>
      </c>
      <c r="G624" s="68">
        <v>16.739999999999998</v>
      </c>
      <c r="H624" s="36"/>
      <c r="I624" s="36"/>
      <c r="J624" s="49">
        <f t="shared" si="112"/>
        <v>0</v>
      </c>
      <c r="K624" s="49">
        <f t="shared" si="113"/>
        <v>0</v>
      </c>
      <c r="L624" s="49">
        <f t="shared" si="114"/>
        <v>0</v>
      </c>
      <c r="M624" s="49">
        <f t="shared" si="115"/>
        <v>0</v>
      </c>
    </row>
    <row r="625" spans="1:13" ht="13.2" x14ac:dyDescent="0.25">
      <c r="A625" s="34" t="s">
        <v>1140</v>
      </c>
      <c r="B625" s="165" t="s">
        <v>1381</v>
      </c>
      <c r="C625" s="166" t="s">
        <v>1381</v>
      </c>
      <c r="D625" s="166" t="s">
        <v>1381</v>
      </c>
      <c r="E625" s="167" t="s">
        <v>1381</v>
      </c>
      <c r="F625" s="89" t="s">
        <v>69</v>
      </c>
      <c r="G625" s="90">
        <v>14.46</v>
      </c>
      <c r="H625" s="36"/>
      <c r="I625" s="36"/>
      <c r="J625" s="49">
        <f t="shared" si="112"/>
        <v>0</v>
      </c>
      <c r="K625" s="49">
        <f t="shared" si="113"/>
        <v>0</v>
      </c>
      <c r="L625" s="49">
        <f t="shared" si="114"/>
        <v>0</v>
      </c>
      <c r="M625" s="49">
        <f t="shared" si="115"/>
        <v>0</v>
      </c>
    </row>
    <row r="626" spans="1:13" ht="13.2" x14ac:dyDescent="0.25">
      <c r="A626" s="34" t="s">
        <v>1141</v>
      </c>
      <c r="B626" s="165" t="s">
        <v>1384</v>
      </c>
      <c r="C626" s="166" t="s">
        <v>1384</v>
      </c>
      <c r="D626" s="166" t="s">
        <v>1384</v>
      </c>
      <c r="E626" s="167" t="s">
        <v>1384</v>
      </c>
      <c r="F626" s="89" t="s">
        <v>10</v>
      </c>
      <c r="G626" s="68">
        <v>3.5999999999999997E-2</v>
      </c>
      <c r="H626" s="36"/>
      <c r="I626" s="36"/>
      <c r="J626" s="49">
        <f t="shared" si="112"/>
        <v>0</v>
      </c>
      <c r="K626" s="49">
        <f t="shared" si="113"/>
        <v>0</v>
      </c>
      <c r="L626" s="49">
        <f t="shared" si="114"/>
        <v>0</v>
      </c>
      <c r="M626" s="49">
        <f t="shared" si="115"/>
        <v>0</v>
      </c>
    </row>
    <row r="627" spans="1:13" ht="13.2" x14ac:dyDescent="0.25">
      <c r="A627" s="34" t="s">
        <v>1142</v>
      </c>
      <c r="B627" s="165" t="s">
        <v>1385</v>
      </c>
      <c r="C627" s="166" t="s">
        <v>1385</v>
      </c>
      <c r="D627" s="166" t="s">
        <v>1385</v>
      </c>
      <c r="E627" s="167" t="s">
        <v>1385</v>
      </c>
      <c r="F627" s="89" t="s">
        <v>69</v>
      </c>
      <c r="G627" s="90">
        <v>3.6</v>
      </c>
      <c r="H627" s="36"/>
      <c r="I627" s="36"/>
      <c r="J627" s="49">
        <f t="shared" si="112"/>
        <v>0</v>
      </c>
      <c r="K627" s="49">
        <f t="shared" si="113"/>
        <v>0</v>
      </c>
      <c r="L627" s="49">
        <f t="shared" si="114"/>
        <v>0</v>
      </c>
      <c r="M627" s="49">
        <f t="shared" si="115"/>
        <v>0</v>
      </c>
    </row>
    <row r="628" spans="1:13" ht="13.2" x14ac:dyDescent="0.25">
      <c r="A628" s="34" t="s">
        <v>1143</v>
      </c>
      <c r="B628" s="165" t="s">
        <v>1432</v>
      </c>
      <c r="C628" s="166" t="s">
        <v>1432</v>
      </c>
      <c r="D628" s="166" t="s">
        <v>1432</v>
      </c>
      <c r="E628" s="167" t="s">
        <v>1432</v>
      </c>
      <c r="F628" s="89" t="s">
        <v>10</v>
      </c>
      <c r="G628" s="68">
        <v>0.18859999999999999</v>
      </c>
      <c r="H628" s="36"/>
      <c r="I628" s="36"/>
      <c r="J628" s="49">
        <f t="shared" si="112"/>
        <v>0</v>
      </c>
      <c r="K628" s="49">
        <f t="shared" si="113"/>
        <v>0</v>
      </c>
      <c r="L628" s="49">
        <f t="shared" si="114"/>
        <v>0</v>
      </c>
      <c r="M628" s="49">
        <f t="shared" si="115"/>
        <v>0</v>
      </c>
    </row>
    <row r="629" spans="1:13" ht="13.2" x14ac:dyDescent="0.25">
      <c r="A629" s="34" t="s">
        <v>1144</v>
      </c>
      <c r="B629" s="165" t="s">
        <v>1433</v>
      </c>
      <c r="C629" s="166" t="s">
        <v>1433</v>
      </c>
      <c r="D629" s="166" t="s">
        <v>1433</v>
      </c>
      <c r="E629" s="167" t="s">
        <v>1433</v>
      </c>
      <c r="F629" s="89" t="s">
        <v>69</v>
      </c>
      <c r="G629" s="90">
        <f>18.86</f>
        <v>18.86</v>
      </c>
      <c r="H629" s="36"/>
      <c r="I629" s="36"/>
      <c r="J629" s="49">
        <f t="shared" si="112"/>
        <v>0</v>
      </c>
      <c r="K629" s="49">
        <f t="shared" si="113"/>
        <v>0</v>
      </c>
      <c r="L629" s="49">
        <f t="shared" si="114"/>
        <v>0</v>
      </c>
      <c r="M629" s="49">
        <f t="shared" si="115"/>
        <v>0</v>
      </c>
    </row>
    <row r="630" spans="1:13" ht="13.2" x14ac:dyDescent="0.25">
      <c r="A630" s="34" t="s">
        <v>1145</v>
      </c>
      <c r="B630" s="165" t="s">
        <v>1434</v>
      </c>
      <c r="C630" s="166" t="s">
        <v>1434</v>
      </c>
      <c r="D630" s="166" t="s">
        <v>1434</v>
      </c>
      <c r="E630" s="167" t="s">
        <v>1434</v>
      </c>
      <c r="F630" s="89" t="s">
        <v>10</v>
      </c>
      <c r="G630" s="68">
        <v>4.2000000000000003E-2</v>
      </c>
      <c r="H630" s="36"/>
      <c r="I630" s="36"/>
      <c r="J630" s="49">
        <f t="shared" si="112"/>
        <v>0</v>
      </c>
      <c r="K630" s="49">
        <f t="shared" si="113"/>
        <v>0</v>
      </c>
      <c r="L630" s="49">
        <f t="shared" si="114"/>
        <v>0</v>
      </c>
      <c r="M630" s="49">
        <f t="shared" si="115"/>
        <v>0</v>
      </c>
    </row>
    <row r="631" spans="1:13" ht="13.2" x14ac:dyDescent="0.25">
      <c r="A631" s="34" t="s">
        <v>1146</v>
      </c>
      <c r="B631" s="165" t="s">
        <v>1435</v>
      </c>
      <c r="C631" s="166" t="s">
        <v>1435</v>
      </c>
      <c r="D631" s="166" t="s">
        <v>1435</v>
      </c>
      <c r="E631" s="167" t="s">
        <v>1435</v>
      </c>
      <c r="F631" s="89" t="s">
        <v>69</v>
      </c>
      <c r="G631" s="90">
        <v>4.2</v>
      </c>
      <c r="H631" s="36"/>
      <c r="I631" s="36"/>
      <c r="J631" s="49">
        <f t="shared" si="112"/>
        <v>0</v>
      </c>
      <c r="K631" s="49">
        <f t="shared" si="113"/>
        <v>0</v>
      </c>
      <c r="L631" s="49">
        <f t="shared" si="114"/>
        <v>0</v>
      </c>
      <c r="M631" s="49">
        <f t="shared" si="115"/>
        <v>0</v>
      </c>
    </row>
    <row r="632" spans="1:13" ht="13.2" x14ac:dyDescent="0.25">
      <c r="A632" s="34" t="s">
        <v>1147</v>
      </c>
      <c r="B632" s="165" t="s">
        <v>1388</v>
      </c>
      <c r="C632" s="166" t="s">
        <v>1388</v>
      </c>
      <c r="D632" s="166" t="s">
        <v>1388</v>
      </c>
      <c r="E632" s="167" t="s">
        <v>1388</v>
      </c>
      <c r="F632" s="89" t="s">
        <v>10</v>
      </c>
      <c r="G632" s="68">
        <v>0.16800000000000001</v>
      </c>
      <c r="H632" s="36"/>
      <c r="I632" s="36"/>
      <c r="J632" s="49">
        <f t="shared" si="112"/>
        <v>0</v>
      </c>
      <c r="K632" s="49">
        <f t="shared" si="113"/>
        <v>0</v>
      </c>
      <c r="L632" s="49">
        <f t="shared" si="114"/>
        <v>0</v>
      </c>
      <c r="M632" s="49">
        <f t="shared" si="115"/>
        <v>0</v>
      </c>
    </row>
    <row r="633" spans="1:13" ht="13.2" x14ac:dyDescent="0.25">
      <c r="A633" s="34" t="s">
        <v>1148</v>
      </c>
      <c r="B633" s="165" t="s">
        <v>1389</v>
      </c>
      <c r="C633" s="166" t="s">
        <v>1389</v>
      </c>
      <c r="D633" s="166" t="s">
        <v>1389</v>
      </c>
      <c r="E633" s="167" t="s">
        <v>1389</v>
      </c>
      <c r="F633" s="89" t="s">
        <v>69</v>
      </c>
      <c r="G633" s="90">
        <v>16.8</v>
      </c>
      <c r="H633" s="36"/>
      <c r="I633" s="36"/>
      <c r="J633" s="49">
        <f t="shared" si="112"/>
        <v>0</v>
      </c>
      <c r="K633" s="49">
        <f t="shared" si="113"/>
        <v>0</v>
      </c>
      <c r="L633" s="49">
        <f t="shared" si="114"/>
        <v>0</v>
      </c>
      <c r="M633" s="49">
        <f t="shared" si="115"/>
        <v>0</v>
      </c>
    </row>
    <row r="634" spans="1:13" ht="13.2" x14ac:dyDescent="0.25">
      <c r="A634" s="34" t="s">
        <v>1149</v>
      </c>
      <c r="B634" s="165" t="s">
        <v>1436</v>
      </c>
      <c r="C634" s="166" t="s">
        <v>1436</v>
      </c>
      <c r="D634" s="166" t="s">
        <v>1436</v>
      </c>
      <c r="E634" s="167" t="s">
        <v>1436</v>
      </c>
      <c r="F634" s="89" t="s">
        <v>10</v>
      </c>
      <c r="G634" s="68">
        <v>0.03</v>
      </c>
      <c r="H634" s="36"/>
      <c r="I634" s="36"/>
      <c r="J634" s="49">
        <f t="shared" si="112"/>
        <v>0</v>
      </c>
      <c r="K634" s="49">
        <f t="shared" si="113"/>
        <v>0</v>
      </c>
      <c r="L634" s="49">
        <f t="shared" si="114"/>
        <v>0</v>
      </c>
      <c r="M634" s="49">
        <f t="shared" si="115"/>
        <v>0</v>
      </c>
    </row>
    <row r="635" spans="1:13" ht="13.2" x14ac:dyDescent="0.25">
      <c r="A635" s="34" t="s">
        <v>1150</v>
      </c>
      <c r="B635" s="165" t="s">
        <v>1437</v>
      </c>
      <c r="C635" s="166" t="s">
        <v>1437</v>
      </c>
      <c r="D635" s="166" t="s">
        <v>1437</v>
      </c>
      <c r="E635" s="167" t="s">
        <v>1437</v>
      </c>
      <c r="F635" s="89" t="s">
        <v>69</v>
      </c>
      <c r="G635" s="90">
        <v>3</v>
      </c>
      <c r="H635" s="36"/>
      <c r="I635" s="36"/>
      <c r="J635" s="49">
        <f t="shared" si="112"/>
        <v>0</v>
      </c>
      <c r="K635" s="49">
        <f t="shared" si="113"/>
        <v>0</v>
      </c>
      <c r="L635" s="49">
        <f t="shared" si="114"/>
        <v>0</v>
      </c>
      <c r="M635" s="49">
        <f t="shared" si="115"/>
        <v>0</v>
      </c>
    </row>
    <row r="636" spans="1:13" ht="13.2" x14ac:dyDescent="0.25">
      <c r="A636" s="34" t="s">
        <v>1151</v>
      </c>
      <c r="B636" s="165" t="s">
        <v>1438</v>
      </c>
      <c r="C636" s="166" t="s">
        <v>1438</v>
      </c>
      <c r="D636" s="166" t="s">
        <v>1438</v>
      </c>
      <c r="E636" s="167" t="s">
        <v>1438</v>
      </c>
      <c r="F636" s="89" t="s">
        <v>10</v>
      </c>
      <c r="G636" s="68">
        <v>2.5000000000000001E-2</v>
      </c>
      <c r="H636" s="36"/>
      <c r="I636" s="36"/>
      <c r="J636" s="49">
        <f t="shared" si="112"/>
        <v>0</v>
      </c>
      <c r="K636" s="49">
        <f t="shared" si="113"/>
        <v>0</v>
      </c>
      <c r="L636" s="49">
        <f t="shared" si="114"/>
        <v>0</v>
      </c>
      <c r="M636" s="49">
        <f t="shared" si="115"/>
        <v>0</v>
      </c>
    </row>
    <row r="637" spans="1:13" ht="13.2" x14ac:dyDescent="0.25">
      <c r="A637" s="34" t="s">
        <v>1152</v>
      </c>
      <c r="B637" s="165" t="s">
        <v>1439</v>
      </c>
      <c r="C637" s="166" t="s">
        <v>1439</v>
      </c>
      <c r="D637" s="166" t="s">
        <v>1439</v>
      </c>
      <c r="E637" s="167" t="s">
        <v>1439</v>
      </c>
      <c r="F637" s="89" t="s">
        <v>69</v>
      </c>
      <c r="G637" s="90">
        <f>2.5</f>
        <v>2.5</v>
      </c>
      <c r="H637" s="36"/>
      <c r="I637" s="36"/>
      <c r="J637" s="49">
        <f t="shared" si="112"/>
        <v>0</v>
      </c>
      <c r="K637" s="49">
        <f t="shared" si="113"/>
        <v>0</v>
      </c>
      <c r="L637" s="49">
        <f t="shared" si="114"/>
        <v>0</v>
      </c>
      <c r="M637" s="49">
        <f t="shared" si="115"/>
        <v>0</v>
      </c>
    </row>
    <row r="638" spans="1:13" ht="13.2" x14ac:dyDescent="0.25">
      <c r="A638" s="34" t="s">
        <v>1153</v>
      </c>
      <c r="B638" s="165" t="s">
        <v>1392</v>
      </c>
      <c r="C638" s="166" t="s">
        <v>1392</v>
      </c>
      <c r="D638" s="166" t="s">
        <v>1392</v>
      </c>
      <c r="E638" s="167" t="s">
        <v>1392</v>
      </c>
      <c r="F638" s="89" t="s">
        <v>10</v>
      </c>
      <c r="G638" s="68">
        <v>0.92710000000000004</v>
      </c>
      <c r="H638" s="36"/>
      <c r="I638" s="36"/>
      <c r="J638" s="49">
        <f t="shared" si="112"/>
        <v>0</v>
      </c>
      <c r="K638" s="49">
        <f t="shared" si="113"/>
        <v>0</v>
      </c>
      <c r="L638" s="49">
        <f t="shared" si="114"/>
        <v>0</v>
      </c>
      <c r="M638" s="49">
        <f t="shared" si="115"/>
        <v>0</v>
      </c>
    </row>
    <row r="639" spans="1:13" ht="13.2" x14ac:dyDescent="0.25">
      <c r="A639" s="34" t="s">
        <v>1154</v>
      </c>
      <c r="B639" s="165" t="s">
        <v>1393</v>
      </c>
      <c r="C639" s="166" t="s">
        <v>1393</v>
      </c>
      <c r="D639" s="166" t="s">
        <v>1393</v>
      </c>
      <c r="E639" s="167" t="s">
        <v>1393</v>
      </c>
      <c r="F639" s="89" t="s">
        <v>69</v>
      </c>
      <c r="G639" s="68">
        <v>106.6165</v>
      </c>
      <c r="H639" s="36"/>
      <c r="I639" s="36"/>
      <c r="J639" s="49">
        <f t="shared" si="112"/>
        <v>0</v>
      </c>
      <c r="K639" s="49">
        <f t="shared" si="113"/>
        <v>0</v>
      </c>
      <c r="L639" s="49">
        <f t="shared" si="114"/>
        <v>0</v>
      </c>
      <c r="M639" s="49">
        <f t="shared" si="115"/>
        <v>0</v>
      </c>
    </row>
    <row r="640" spans="1:13" ht="13.2" x14ac:dyDescent="0.25">
      <c r="A640" s="34" t="s">
        <v>1155</v>
      </c>
      <c r="B640" s="165" t="s">
        <v>1440</v>
      </c>
      <c r="C640" s="166" t="s">
        <v>1440</v>
      </c>
      <c r="D640" s="166" t="s">
        <v>1440</v>
      </c>
      <c r="E640" s="167" t="s">
        <v>1440</v>
      </c>
      <c r="F640" s="89" t="s">
        <v>44</v>
      </c>
      <c r="G640" s="90">
        <v>2</v>
      </c>
      <c r="H640" s="36"/>
      <c r="I640" s="36"/>
      <c r="J640" s="49">
        <f t="shared" si="112"/>
        <v>0</v>
      </c>
      <c r="K640" s="49">
        <f t="shared" si="113"/>
        <v>0</v>
      </c>
      <c r="L640" s="49">
        <f t="shared" si="114"/>
        <v>0</v>
      </c>
      <c r="M640" s="49">
        <f t="shared" si="115"/>
        <v>0</v>
      </c>
    </row>
    <row r="641" spans="1:13" ht="13.2" x14ac:dyDescent="0.25">
      <c r="A641" s="34" t="s">
        <v>1156</v>
      </c>
      <c r="B641" s="165" t="s">
        <v>1441</v>
      </c>
      <c r="C641" s="166" t="s">
        <v>1441</v>
      </c>
      <c r="D641" s="166" t="s">
        <v>1441</v>
      </c>
      <c r="E641" s="167" t="s">
        <v>1441</v>
      </c>
      <c r="F641" s="89" t="s">
        <v>44</v>
      </c>
      <c r="G641" s="90">
        <v>2</v>
      </c>
      <c r="H641" s="36"/>
      <c r="I641" s="36"/>
      <c r="J641" s="49">
        <f t="shared" si="112"/>
        <v>0</v>
      </c>
      <c r="K641" s="49">
        <f t="shared" si="113"/>
        <v>0</v>
      </c>
      <c r="L641" s="49">
        <f t="shared" si="114"/>
        <v>0</v>
      </c>
      <c r="M641" s="49">
        <f t="shared" si="115"/>
        <v>0</v>
      </c>
    </row>
    <row r="642" spans="1:13" ht="13.2" x14ac:dyDescent="0.25">
      <c r="A642" s="174" t="s">
        <v>1442</v>
      </c>
      <c r="B642" s="175"/>
      <c r="C642" s="175"/>
      <c r="D642" s="175"/>
      <c r="E642" s="176"/>
      <c r="F642" s="74"/>
      <c r="G642" s="75"/>
      <c r="H642" s="33"/>
      <c r="I642" s="33"/>
      <c r="J642" s="45">
        <f t="shared" si="112"/>
        <v>0</v>
      </c>
      <c r="K642" s="45">
        <f t="shared" si="113"/>
        <v>0</v>
      </c>
      <c r="L642" s="45">
        <f t="shared" si="114"/>
        <v>0</v>
      </c>
      <c r="M642" s="45">
        <f t="shared" si="115"/>
        <v>0</v>
      </c>
    </row>
    <row r="643" spans="1:13" ht="13.2" x14ac:dyDescent="0.25">
      <c r="A643" s="34" t="s">
        <v>1157</v>
      </c>
      <c r="B643" s="165" t="s">
        <v>877</v>
      </c>
      <c r="C643" s="166" t="s">
        <v>877</v>
      </c>
      <c r="D643" s="166" t="s">
        <v>877</v>
      </c>
      <c r="E643" s="167" t="s">
        <v>877</v>
      </c>
      <c r="F643" s="89" t="s">
        <v>44</v>
      </c>
      <c r="G643" s="68">
        <v>26</v>
      </c>
      <c r="H643" s="36"/>
      <c r="I643" s="36"/>
      <c r="J643" s="49">
        <f t="shared" si="112"/>
        <v>0</v>
      </c>
      <c r="K643" s="49">
        <f t="shared" si="113"/>
        <v>0</v>
      </c>
      <c r="L643" s="49">
        <f t="shared" si="114"/>
        <v>0</v>
      </c>
      <c r="M643" s="49">
        <f t="shared" si="115"/>
        <v>0</v>
      </c>
    </row>
    <row r="644" spans="1:13" ht="13.2" x14ac:dyDescent="0.25">
      <c r="A644" s="34" t="s">
        <v>1158</v>
      </c>
      <c r="B644" s="165" t="s">
        <v>1428</v>
      </c>
      <c r="C644" s="166" t="s">
        <v>1428</v>
      </c>
      <c r="D644" s="166" t="s">
        <v>1428</v>
      </c>
      <c r="E644" s="167" t="s">
        <v>1428</v>
      </c>
      <c r="F644" s="89" t="s">
        <v>44</v>
      </c>
      <c r="G644" s="90">
        <v>1</v>
      </c>
      <c r="H644" s="36"/>
      <c r="I644" s="36"/>
      <c r="J644" s="49">
        <f t="shared" si="112"/>
        <v>0</v>
      </c>
      <c r="K644" s="49">
        <f t="shared" si="113"/>
        <v>0</v>
      </c>
      <c r="L644" s="49">
        <f t="shared" si="114"/>
        <v>0</v>
      </c>
      <c r="M644" s="49">
        <f t="shared" si="115"/>
        <v>0</v>
      </c>
    </row>
    <row r="645" spans="1:13" ht="13.2" x14ac:dyDescent="0.25">
      <c r="A645" s="34" t="s">
        <v>1159</v>
      </c>
      <c r="B645" s="165" t="s">
        <v>1375</v>
      </c>
      <c r="C645" s="166" t="s">
        <v>1375</v>
      </c>
      <c r="D645" s="166" t="s">
        <v>1375</v>
      </c>
      <c r="E645" s="167" t="s">
        <v>1375</v>
      </c>
      <c r="F645" s="89" t="s">
        <v>44</v>
      </c>
      <c r="G645" s="90">
        <v>12</v>
      </c>
      <c r="H645" s="36"/>
      <c r="I645" s="36"/>
      <c r="J645" s="49">
        <f t="shared" si="112"/>
        <v>0</v>
      </c>
      <c r="K645" s="49">
        <f t="shared" si="113"/>
        <v>0</v>
      </c>
      <c r="L645" s="49">
        <f t="shared" si="114"/>
        <v>0</v>
      </c>
      <c r="M645" s="49">
        <f t="shared" si="115"/>
        <v>0</v>
      </c>
    </row>
    <row r="646" spans="1:13" ht="13.2" x14ac:dyDescent="0.25">
      <c r="A646" s="34" t="s">
        <v>1160</v>
      </c>
      <c r="B646" s="165" t="s">
        <v>1376</v>
      </c>
      <c r="C646" s="166" t="s">
        <v>1376</v>
      </c>
      <c r="D646" s="166" t="s">
        <v>1376</v>
      </c>
      <c r="E646" s="167" t="s">
        <v>1376</v>
      </c>
      <c r="F646" s="89" t="s">
        <v>44</v>
      </c>
      <c r="G646" s="90">
        <v>12</v>
      </c>
      <c r="H646" s="36"/>
      <c r="I646" s="36"/>
      <c r="J646" s="49">
        <f t="shared" si="112"/>
        <v>0</v>
      </c>
      <c r="K646" s="49">
        <f t="shared" si="113"/>
        <v>0</v>
      </c>
      <c r="L646" s="49">
        <f t="shared" si="114"/>
        <v>0</v>
      </c>
      <c r="M646" s="49">
        <f t="shared" si="115"/>
        <v>0</v>
      </c>
    </row>
    <row r="647" spans="1:13" ht="13.2" x14ac:dyDescent="0.25">
      <c r="A647" s="34" t="s">
        <v>1161</v>
      </c>
      <c r="B647" s="165" t="s">
        <v>1443</v>
      </c>
      <c r="C647" s="166" t="s">
        <v>1443</v>
      </c>
      <c r="D647" s="166" t="s">
        <v>1443</v>
      </c>
      <c r="E647" s="167" t="s">
        <v>1443</v>
      </c>
      <c r="F647" s="89" t="s">
        <v>44</v>
      </c>
      <c r="G647" s="90">
        <v>1</v>
      </c>
      <c r="H647" s="36"/>
      <c r="I647" s="36"/>
      <c r="J647" s="49">
        <f t="shared" si="112"/>
        <v>0</v>
      </c>
      <c r="K647" s="49">
        <f t="shared" si="113"/>
        <v>0</v>
      </c>
      <c r="L647" s="49">
        <f t="shared" si="114"/>
        <v>0</v>
      </c>
      <c r="M647" s="49">
        <f t="shared" si="115"/>
        <v>0</v>
      </c>
    </row>
    <row r="648" spans="1:13" ht="13.2" x14ac:dyDescent="0.25">
      <c r="A648" s="34" t="s">
        <v>1162</v>
      </c>
      <c r="B648" s="165" t="s">
        <v>1377</v>
      </c>
      <c r="C648" s="166" t="s">
        <v>1377</v>
      </c>
      <c r="D648" s="166" t="s">
        <v>1377</v>
      </c>
      <c r="E648" s="167" t="s">
        <v>1377</v>
      </c>
      <c r="F648" s="89" t="s">
        <v>44</v>
      </c>
      <c r="G648" s="90">
        <v>29</v>
      </c>
      <c r="H648" s="36"/>
      <c r="I648" s="36"/>
      <c r="J648" s="49">
        <f t="shared" si="112"/>
        <v>0</v>
      </c>
      <c r="K648" s="49">
        <f t="shared" si="113"/>
        <v>0</v>
      </c>
      <c r="L648" s="49">
        <f t="shared" si="114"/>
        <v>0</v>
      </c>
      <c r="M648" s="49">
        <f t="shared" si="115"/>
        <v>0</v>
      </c>
    </row>
    <row r="649" spans="1:13" ht="13.2" x14ac:dyDescent="0.25">
      <c r="A649" s="34" t="s">
        <v>1163</v>
      </c>
      <c r="B649" s="165" t="s">
        <v>1429</v>
      </c>
      <c r="C649" s="166" t="s">
        <v>1429</v>
      </c>
      <c r="D649" s="166" t="s">
        <v>1429</v>
      </c>
      <c r="E649" s="167" t="s">
        <v>1429</v>
      </c>
      <c r="F649" s="89" t="s">
        <v>44</v>
      </c>
      <c r="G649" s="90">
        <v>1</v>
      </c>
      <c r="H649" s="36"/>
      <c r="I649" s="36"/>
      <c r="J649" s="49">
        <f t="shared" si="112"/>
        <v>0</v>
      </c>
      <c r="K649" s="49">
        <f t="shared" si="113"/>
        <v>0</v>
      </c>
      <c r="L649" s="49">
        <f t="shared" si="114"/>
        <v>0</v>
      </c>
      <c r="M649" s="49">
        <f t="shared" si="115"/>
        <v>0</v>
      </c>
    </row>
    <row r="650" spans="1:13" ht="13.2" x14ac:dyDescent="0.25">
      <c r="A650" s="34" t="s">
        <v>1164</v>
      </c>
      <c r="B650" s="165" t="s">
        <v>1378</v>
      </c>
      <c r="C650" s="166" t="s">
        <v>1378</v>
      </c>
      <c r="D650" s="166" t="s">
        <v>1378</v>
      </c>
      <c r="E650" s="167" t="s">
        <v>1378</v>
      </c>
      <c r="F650" s="89" t="s">
        <v>44</v>
      </c>
      <c r="G650" s="90">
        <v>28</v>
      </c>
      <c r="H650" s="36"/>
      <c r="I650" s="36"/>
      <c r="J650" s="49">
        <f t="shared" si="112"/>
        <v>0</v>
      </c>
      <c r="K650" s="49">
        <f t="shared" si="113"/>
        <v>0</v>
      </c>
      <c r="L650" s="49">
        <f t="shared" si="114"/>
        <v>0</v>
      </c>
      <c r="M650" s="49">
        <f t="shared" si="115"/>
        <v>0</v>
      </c>
    </row>
    <row r="651" spans="1:13" ht="13.2" x14ac:dyDescent="0.25">
      <c r="A651" s="34" t="s">
        <v>1165</v>
      </c>
      <c r="B651" s="165" t="s">
        <v>1444</v>
      </c>
      <c r="C651" s="166" t="s">
        <v>1444</v>
      </c>
      <c r="D651" s="166" t="s">
        <v>1444</v>
      </c>
      <c r="E651" s="167" t="s">
        <v>1444</v>
      </c>
      <c r="F651" s="89" t="s">
        <v>44</v>
      </c>
      <c r="G651" s="90">
        <v>1</v>
      </c>
      <c r="H651" s="36"/>
      <c r="I651" s="36"/>
      <c r="J651" s="49">
        <f t="shared" si="112"/>
        <v>0</v>
      </c>
      <c r="K651" s="49">
        <f t="shared" si="113"/>
        <v>0</v>
      </c>
      <c r="L651" s="49">
        <f t="shared" si="114"/>
        <v>0</v>
      </c>
      <c r="M651" s="49">
        <f t="shared" si="115"/>
        <v>0</v>
      </c>
    </row>
    <row r="652" spans="1:13" ht="13.2" x14ac:dyDescent="0.25">
      <c r="A652" s="34" t="s">
        <v>1166</v>
      </c>
      <c r="B652" s="165" t="s">
        <v>1445</v>
      </c>
      <c r="C652" s="166" t="s">
        <v>1445</v>
      </c>
      <c r="D652" s="166" t="s">
        <v>1445</v>
      </c>
      <c r="E652" s="167" t="s">
        <v>1445</v>
      </c>
      <c r="F652" s="89" t="s">
        <v>44</v>
      </c>
      <c r="G652" s="90">
        <v>1</v>
      </c>
      <c r="H652" s="36"/>
      <c r="I652" s="36"/>
      <c r="J652" s="49">
        <f t="shared" si="112"/>
        <v>0</v>
      </c>
      <c r="K652" s="49">
        <f t="shared" si="113"/>
        <v>0</v>
      </c>
      <c r="L652" s="49">
        <f t="shared" si="114"/>
        <v>0</v>
      </c>
      <c r="M652" s="49">
        <f t="shared" si="115"/>
        <v>0</v>
      </c>
    </row>
    <row r="653" spans="1:13" ht="13.2" x14ac:dyDescent="0.25">
      <c r="A653" s="34" t="s">
        <v>1167</v>
      </c>
      <c r="B653" s="165" t="s">
        <v>1446</v>
      </c>
      <c r="C653" s="166" t="s">
        <v>1446</v>
      </c>
      <c r="D653" s="166" t="s">
        <v>1446</v>
      </c>
      <c r="E653" s="167" t="s">
        <v>1446</v>
      </c>
      <c r="F653" s="89" t="s">
        <v>44</v>
      </c>
      <c r="G653" s="90">
        <v>1</v>
      </c>
      <c r="H653" s="36"/>
      <c r="I653" s="36"/>
      <c r="J653" s="49">
        <f t="shared" si="112"/>
        <v>0</v>
      </c>
      <c r="K653" s="49">
        <f t="shared" si="113"/>
        <v>0</v>
      </c>
      <c r="L653" s="49">
        <f t="shared" si="114"/>
        <v>0</v>
      </c>
      <c r="M653" s="49">
        <f t="shared" si="115"/>
        <v>0</v>
      </c>
    </row>
    <row r="654" spans="1:13" ht="13.2" x14ac:dyDescent="0.25">
      <c r="A654" s="34" t="s">
        <v>1168</v>
      </c>
      <c r="B654" s="165" t="s">
        <v>1447</v>
      </c>
      <c r="C654" s="166" t="s">
        <v>1447</v>
      </c>
      <c r="D654" s="166" t="s">
        <v>1447</v>
      </c>
      <c r="E654" s="167" t="s">
        <v>1447</v>
      </c>
      <c r="F654" s="89" t="s">
        <v>44</v>
      </c>
      <c r="G654" s="68">
        <v>2</v>
      </c>
      <c r="H654" s="36"/>
      <c r="I654" s="36"/>
      <c r="J654" s="49">
        <f t="shared" si="112"/>
        <v>0</v>
      </c>
      <c r="K654" s="49">
        <f t="shared" si="113"/>
        <v>0</v>
      </c>
      <c r="L654" s="49">
        <f t="shared" si="114"/>
        <v>0</v>
      </c>
      <c r="M654" s="49">
        <f t="shared" si="115"/>
        <v>0</v>
      </c>
    </row>
    <row r="655" spans="1:13" ht="13.2" x14ac:dyDescent="0.25">
      <c r="A655" s="34" t="s">
        <v>1169</v>
      </c>
      <c r="B655" s="165" t="s">
        <v>1448</v>
      </c>
      <c r="C655" s="166" t="s">
        <v>1448</v>
      </c>
      <c r="D655" s="166" t="s">
        <v>1448</v>
      </c>
      <c r="E655" s="167" t="s">
        <v>1448</v>
      </c>
      <c r="F655" s="89" t="s">
        <v>44</v>
      </c>
      <c r="G655" s="68">
        <v>2</v>
      </c>
      <c r="H655" s="36"/>
      <c r="I655" s="36"/>
      <c r="J655" s="49">
        <f t="shared" si="112"/>
        <v>0</v>
      </c>
      <c r="K655" s="49">
        <f t="shared" si="113"/>
        <v>0</v>
      </c>
      <c r="L655" s="49">
        <f t="shared" si="114"/>
        <v>0</v>
      </c>
      <c r="M655" s="49">
        <f t="shared" si="115"/>
        <v>0</v>
      </c>
    </row>
    <row r="656" spans="1:13" ht="13.2" x14ac:dyDescent="0.25">
      <c r="A656" s="34" t="s">
        <v>1170</v>
      </c>
      <c r="B656" s="165" t="s">
        <v>1379</v>
      </c>
      <c r="C656" s="166" t="s">
        <v>1379</v>
      </c>
      <c r="D656" s="166" t="s">
        <v>1379</v>
      </c>
      <c r="E656" s="167" t="s">
        <v>1379</v>
      </c>
      <c r="F656" s="89" t="s">
        <v>10</v>
      </c>
      <c r="G656" s="68">
        <v>0.14099999999999999</v>
      </c>
      <c r="H656" s="36"/>
      <c r="I656" s="36"/>
      <c r="J656" s="49">
        <f t="shared" si="112"/>
        <v>0</v>
      </c>
      <c r="K656" s="49">
        <f t="shared" si="113"/>
        <v>0</v>
      </c>
      <c r="L656" s="49">
        <f t="shared" si="114"/>
        <v>0</v>
      </c>
      <c r="M656" s="49">
        <f t="shared" si="115"/>
        <v>0</v>
      </c>
    </row>
    <row r="657" spans="1:13" ht="13.2" x14ac:dyDescent="0.25">
      <c r="A657" s="34" t="s">
        <v>1171</v>
      </c>
      <c r="B657" s="165" t="s">
        <v>1380</v>
      </c>
      <c r="C657" s="166" t="s">
        <v>1380</v>
      </c>
      <c r="D657" s="166" t="s">
        <v>1380</v>
      </c>
      <c r="E657" s="167" t="s">
        <v>1380</v>
      </c>
      <c r="F657" s="89" t="s">
        <v>69</v>
      </c>
      <c r="G657" s="90">
        <v>14.1</v>
      </c>
      <c r="H657" s="36"/>
      <c r="I657" s="36"/>
      <c r="J657" s="49">
        <f t="shared" si="112"/>
        <v>0</v>
      </c>
      <c r="K657" s="49">
        <f t="shared" si="113"/>
        <v>0</v>
      </c>
      <c r="L657" s="49">
        <f t="shared" si="114"/>
        <v>0</v>
      </c>
      <c r="M657" s="49">
        <f t="shared" si="115"/>
        <v>0</v>
      </c>
    </row>
    <row r="658" spans="1:13" ht="13.2" x14ac:dyDescent="0.25">
      <c r="A658" s="34" t="s">
        <v>1172</v>
      </c>
      <c r="B658" s="165" t="s">
        <v>1382</v>
      </c>
      <c r="C658" s="166" t="s">
        <v>1382</v>
      </c>
      <c r="D658" s="166" t="s">
        <v>1382</v>
      </c>
      <c r="E658" s="167" t="s">
        <v>1382</v>
      </c>
      <c r="F658" s="89" t="s">
        <v>10</v>
      </c>
      <c r="G658" s="68">
        <v>0.47299999999999998</v>
      </c>
      <c r="H658" s="36"/>
      <c r="I658" s="36"/>
      <c r="J658" s="49">
        <f t="shared" si="112"/>
        <v>0</v>
      </c>
      <c r="K658" s="49">
        <f t="shared" si="113"/>
        <v>0</v>
      </c>
      <c r="L658" s="49">
        <f t="shared" si="114"/>
        <v>0</v>
      </c>
      <c r="M658" s="49">
        <f t="shared" si="115"/>
        <v>0</v>
      </c>
    </row>
    <row r="659" spans="1:13" ht="13.2" x14ac:dyDescent="0.25">
      <c r="A659" s="34" t="s">
        <v>1173</v>
      </c>
      <c r="B659" s="165" t="s">
        <v>1449</v>
      </c>
      <c r="C659" s="166" t="s">
        <v>1449</v>
      </c>
      <c r="D659" s="166" t="s">
        <v>1449</v>
      </c>
      <c r="E659" s="167" t="s">
        <v>1449</v>
      </c>
      <c r="F659" s="89" t="s">
        <v>10</v>
      </c>
      <c r="G659" s="68">
        <v>0.51700000000000002</v>
      </c>
      <c r="H659" s="36"/>
      <c r="I659" s="36"/>
      <c r="J659" s="49">
        <f t="shared" si="112"/>
        <v>0</v>
      </c>
      <c r="K659" s="49">
        <f t="shared" si="113"/>
        <v>0</v>
      </c>
      <c r="L659" s="49">
        <f t="shared" si="114"/>
        <v>0</v>
      </c>
      <c r="M659" s="49">
        <f t="shared" si="115"/>
        <v>0</v>
      </c>
    </row>
    <row r="660" spans="1:13" ht="13.2" x14ac:dyDescent="0.25">
      <c r="A660" s="34" t="s">
        <v>1174</v>
      </c>
      <c r="B660" s="165" t="s">
        <v>1450</v>
      </c>
      <c r="C660" s="166" t="s">
        <v>1450</v>
      </c>
      <c r="D660" s="166" t="s">
        <v>1450</v>
      </c>
      <c r="E660" s="167" t="s">
        <v>1450</v>
      </c>
      <c r="F660" s="89" t="s">
        <v>10</v>
      </c>
      <c r="G660" s="68">
        <v>0.72099999999999997</v>
      </c>
      <c r="H660" s="36"/>
      <c r="I660" s="36"/>
      <c r="J660" s="49">
        <f t="shared" si="112"/>
        <v>0</v>
      </c>
      <c r="K660" s="49">
        <f t="shared" si="113"/>
        <v>0</v>
      </c>
      <c r="L660" s="49">
        <f t="shared" si="114"/>
        <v>0</v>
      </c>
      <c r="M660" s="49">
        <f t="shared" si="115"/>
        <v>0</v>
      </c>
    </row>
    <row r="661" spans="1:13" ht="13.2" x14ac:dyDescent="0.25">
      <c r="A661" s="34" t="s">
        <v>1175</v>
      </c>
      <c r="B661" s="165" t="s">
        <v>1383</v>
      </c>
      <c r="C661" s="166" t="s">
        <v>1383</v>
      </c>
      <c r="D661" s="166" t="s">
        <v>1383</v>
      </c>
      <c r="E661" s="167" t="s">
        <v>1383</v>
      </c>
      <c r="F661" s="89" t="s">
        <v>69</v>
      </c>
      <c r="G661" s="68">
        <v>171.1</v>
      </c>
      <c r="H661" s="36"/>
      <c r="I661" s="36"/>
      <c r="J661" s="49">
        <f t="shared" si="112"/>
        <v>0</v>
      </c>
      <c r="K661" s="49">
        <f t="shared" si="113"/>
        <v>0</v>
      </c>
      <c r="L661" s="49">
        <f t="shared" si="114"/>
        <v>0</v>
      </c>
      <c r="M661" s="49">
        <f t="shared" si="115"/>
        <v>0</v>
      </c>
    </row>
    <row r="662" spans="1:13" ht="13.2" x14ac:dyDescent="0.25">
      <c r="A662" s="34" t="s">
        <v>1176</v>
      </c>
      <c r="B662" s="165" t="s">
        <v>1384</v>
      </c>
      <c r="C662" s="166" t="s">
        <v>1384</v>
      </c>
      <c r="D662" s="166" t="s">
        <v>1384</v>
      </c>
      <c r="E662" s="167" t="s">
        <v>1384</v>
      </c>
      <c r="F662" s="89" t="s">
        <v>10</v>
      </c>
      <c r="G662" s="68">
        <v>0.24010000000000001</v>
      </c>
      <c r="H662" s="36"/>
      <c r="I662" s="36"/>
      <c r="J662" s="49">
        <f t="shared" si="112"/>
        <v>0</v>
      </c>
      <c r="K662" s="49">
        <f t="shared" si="113"/>
        <v>0</v>
      </c>
      <c r="L662" s="49">
        <f t="shared" si="114"/>
        <v>0</v>
      </c>
      <c r="M662" s="49">
        <f t="shared" si="115"/>
        <v>0</v>
      </c>
    </row>
    <row r="663" spans="1:13" ht="13.2" x14ac:dyDescent="0.25">
      <c r="A663" s="34" t="s">
        <v>1177</v>
      </c>
      <c r="B663" s="165" t="s">
        <v>1385</v>
      </c>
      <c r="C663" s="166" t="s">
        <v>1385</v>
      </c>
      <c r="D663" s="166" t="s">
        <v>1385</v>
      </c>
      <c r="E663" s="167" t="s">
        <v>1385</v>
      </c>
      <c r="F663" s="89" t="s">
        <v>69</v>
      </c>
      <c r="G663" s="68">
        <v>24.01</v>
      </c>
      <c r="H663" s="36"/>
      <c r="I663" s="36"/>
      <c r="J663" s="49">
        <f t="shared" si="112"/>
        <v>0</v>
      </c>
      <c r="K663" s="49">
        <f t="shared" si="113"/>
        <v>0</v>
      </c>
      <c r="L663" s="49">
        <f t="shared" si="114"/>
        <v>0</v>
      </c>
      <c r="M663" s="49">
        <f t="shared" si="115"/>
        <v>0</v>
      </c>
    </row>
    <row r="664" spans="1:13" ht="13.2" x14ac:dyDescent="0.25">
      <c r="A664" s="34" t="s">
        <v>1178</v>
      </c>
      <c r="B664" s="165" t="s">
        <v>1451</v>
      </c>
      <c r="C664" s="166" t="s">
        <v>1451</v>
      </c>
      <c r="D664" s="166" t="s">
        <v>1451</v>
      </c>
      <c r="E664" s="167" t="s">
        <v>1451</v>
      </c>
      <c r="F664" s="89" t="s">
        <v>10</v>
      </c>
      <c r="G664" s="68">
        <v>0.1174</v>
      </c>
      <c r="H664" s="36"/>
      <c r="I664" s="36"/>
      <c r="J664" s="49">
        <f t="shared" si="112"/>
        <v>0</v>
      </c>
      <c r="K664" s="49">
        <f t="shared" si="113"/>
        <v>0</v>
      </c>
      <c r="L664" s="49">
        <f t="shared" si="114"/>
        <v>0</v>
      </c>
      <c r="M664" s="49">
        <f t="shared" si="115"/>
        <v>0</v>
      </c>
    </row>
    <row r="665" spans="1:13" ht="13.2" x14ac:dyDescent="0.25">
      <c r="A665" s="34" t="s">
        <v>1179</v>
      </c>
      <c r="B665" s="165" t="s">
        <v>1433</v>
      </c>
      <c r="C665" s="166" t="s">
        <v>1433</v>
      </c>
      <c r="D665" s="166" t="s">
        <v>1433</v>
      </c>
      <c r="E665" s="167" t="s">
        <v>1433</v>
      </c>
      <c r="F665" s="89" t="s">
        <v>69</v>
      </c>
      <c r="G665" s="90">
        <v>9.9</v>
      </c>
      <c r="H665" s="36"/>
      <c r="I665" s="36"/>
      <c r="J665" s="49">
        <f t="shared" si="112"/>
        <v>0</v>
      </c>
      <c r="K665" s="49">
        <f t="shared" si="113"/>
        <v>0</v>
      </c>
      <c r="L665" s="49">
        <f t="shared" si="114"/>
        <v>0</v>
      </c>
      <c r="M665" s="49">
        <f t="shared" si="115"/>
        <v>0</v>
      </c>
    </row>
    <row r="666" spans="1:13" ht="13.2" x14ac:dyDescent="0.25">
      <c r="A666" s="34" t="s">
        <v>1180</v>
      </c>
      <c r="B666" s="165" t="s">
        <v>1434</v>
      </c>
      <c r="C666" s="166" t="s">
        <v>1434</v>
      </c>
      <c r="D666" s="166" t="s">
        <v>1434</v>
      </c>
      <c r="E666" s="167" t="s">
        <v>1434</v>
      </c>
      <c r="F666" s="89" t="s">
        <v>10</v>
      </c>
      <c r="G666" s="68">
        <v>1.3480000000000001</v>
      </c>
      <c r="H666" s="36"/>
      <c r="I666" s="36"/>
      <c r="J666" s="49">
        <f t="shared" si="112"/>
        <v>0</v>
      </c>
      <c r="K666" s="49">
        <f t="shared" si="113"/>
        <v>0</v>
      </c>
      <c r="L666" s="49">
        <f t="shared" si="114"/>
        <v>0</v>
      </c>
      <c r="M666" s="49">
        <f t="shared" si="115"/>
        <v>0</v>
      </c>
    </row>
    <row r="667" spans="1:13" ht="13.2" x14ac:dyDescent="0.25">
      <c r="A667" s="34" t="s">
        <v>1181</v>
      </c>
      <c r="B667" s="165" t="s">
        <v>1435</v>
      </c>
      <c r="C667" s="166" t="s">
        <v>1435</v>
      </c>
      <c r="D667" s="166" t="s">
        <v>1435</v>
      </c>
      <c r="E667" s="167" t="s">
        <v>1435</v>
      </c>
      <c r="F667" s="89" t="s">
        <v>69</v>
      </c>
      <c r="G667" s="90">
        <v>134.80000000000001</v>
      </c>
      <c r="H667" s="36"/>
      <c r="I667" s="36"/>
      <c r="J667" s="49">
        <f t="shared" si="112"/>
        <v>0</v>
      </c>
      <c r="K667" s="49">
        <f t="shared" si="113"/>
        <v>0</v>
      </c>
      <c r="L667" s="49">
        <f t="shared" si="114"/>
        <v>0</v>
      </c>
      <c r="M667" s="49">
        <f t="shared" si="115"/>
        <v>0</v>
      </c>
    </row>
    <row r="668" spans="1:13" ht="13.2" x14ac:dyDescent="0.25">
      <c r="A668" s="34" t="s">
        <v>1182</v>
      </c>
      <c r="B668" s="165" t="s">
        <v>1388</v>
      </c>
      <c r="C668" s="166" t="s">
        <v>1388</v>
      </c>
      <c r="D668" s="166" t="s">
        <v>1388</v>
      </c>
      <c r="E668" s="167" t="s">
        <v>1388</v>
      </c>
      <c r="F668" s="89" t="s">
        <v>10</v>
      </c>
      <c r="G668" s="68">
        <v>1.6E-2</v>
      </c>
      <c r="H668" s="36"/>
      <c r="I668" s="36"/>
      <c r="J668" s="49">
        <f t="shared" si="112"/>
        <v>0</v>
      </c>
      <c r="K668" s="49">
        <f t="shared" si="113"/>
        <v>0</v>
      </c>
      <c r="L668" s="49">
        <f t="shared" si="114"/>
        <v>0</v>
      </c>
      <c r="M668" s="49">
        <f t="shared" si="115"/>
        <v>0</v>
      </c>
    </row>
    <row r="669" spans="1:13" ht="13.2" x14ac:dyDescent="0.25">
      <c r="A669" s="34" t="s">
        <v>1183</v>
      </c>
      <c r="B669" s="165" t="s">
        <v>1389</v>
      </c>
      <c r="C669" s="166" t="s">
        <v>1389</v>
      </c>
      <c r="D669" s="166" t="s">
        <v>1389</v>
      </c>
      <c r="E669" s="167" t="s">
        <v>1389</v>
      </c>
      <c r="F669" s="89" t="s">
        <v>69</v>
      </c>
      <c r="G669" s="90">
        <v>1.6</v>
      </c>
      <c r="H669" s="36"/>
      <c r="I669" s="36"/>
      <c r="J669" s="49">
        <f t="shared" si="112"/>
        <v>0</v>
      </c>
      <c r="K669" s="49">
        <f t="shared" si="113"/>
        <v>0</v>
      </c>
      <c r="L669" s="49">
        <f t="shared" si="114"/>
        <v>0</v>
      </c>
      <c r="M669" s="49">
        <f t="shared" si="115"/>
        <v>0</v>
      </c>
    </row>
    <row r="670" spans="1:13" ht="13.2" x14ac:dyDescent="0.25">
      <c r="A670" s="34" t="s">
        <v>1184</v>
      </c>
      <c r="B670" s="165" t="s">
        <v>1436</v>
      </c>
      <c r="C670" s="166" t="s">
        <v>1436</v>
      </c>
      <c r="D670" s="166" t="s">
        <v>1436</v>
      </c>
      <c r="E670" s="167" t="s">
        <v>1436</v>
      </c>
      <c r="F670" s="89" t="s">
        <v>10</v>
      </c>
      <c r="G670" s="68">
        <v>0.05</v>
      </c>
      <c r="H670" s="36"/>
      <c r="I670" s="36"/>
      <c r="J670" s="49">
        <f t="shared" si="112"/>
        <v>0</v>
      </c>
      <c r="K670" s="49">
        <f t="shared" si="113"/>
        <v>0</v>
      </c>
      <c r="L670" s="49">
        <f t="shared" si="114"/>
        <v>0</v>
      </c>
      <c r="M670" s="49">
        <f t="shared" si="115"/>
        <v>0</v>
      </c>
    </row>
    <row r="671" spans="1:13" ht="13.2" x14ac:dyDescent="0.25">
      <c r="A671" s="34" t="s">
        <v>1185</v>
      </c>
      <c r="B671" s="165" t="s">
        <v>1437</v>
      </c>
      <c r="C671" s="166" t="s">
        <v>1437</v>
      </c>
      <c r="D671" s="166" t="s">
        <v>1437</v>
      </c>
      <c r="E671" s="167" t="s">
        <v>1437</v>
      </c>
      <c r="F671" s="89" t="s">
        <v>69</v>
      </c>
      <c r="G671" s="90">
        <f>5</f>
        <v>5</v>
      </c>
      <c r="H671" s="36"/>
      <c r="I671" s="36"/>
      <c r="J671" s="49">
        <f t="shared" si="112"/>
        <v>0</v>
      </c>
      <c r="K671" s="49">
        <f t="shared" si="113"/>
        <v>0</v>
      </c>
      <c r="L671" s="49">
        <f t="shared" si="114"/>
        <v>0</v>
      </c>
      <c r="M671" s="49">
        <f t="shared" si="115"/>
        <v>0</v>
      </c>
    </row>
    <row r="672" spans="1:13" ht="13.2" x14ac:dyDescent="0.25">
      <c r="A672" s="34" t="s">
        <v>1186</v>
      </c>
      <c r="B672" s="165" t="s">
        <v>1381</v>
      </c>
      <c r="C672" s="166" t="s">
        <v>1381</v>
      </c>
      <c r="D672" s="166" t="s">
        <v>1381</v>
      </c>
      <c r="E672" s="167" t="s">
        <v>1381</v>
      </c>
      <c r="F672" s="89" t="s">
        <v>69</v>
      </c>
      <c r="G672" s="90">
        <v>18.71</v>
      </c>
      <c r="H672" s="36"/>
      <c r="I672" s="36"/>
      <c r="J672" s="49">
        <f t="shared" si="112"/>
        <v>0</v>
      </c>
      <c r="K672" s="49">
        <f t="shared" si="113"/>
        <v>0</v>
      </c>
      <c r="L672" s="49">
        <f t="shared" si="114"/>
        <v>0</v>
      </c>
      <c r="M672" s="49">
        <f t="shared" si="115"/>
        <v>0</v>
      </c>
    </row>
    <row r="673" spans="1:13" ht="13.2" x14ac:dyDescent="0.25">
      <c r="A673" s="34" t="s">
        <v>1187</v>
      </c>
      <c r="B673" s="165" t="s">
        <v>1438</v>
      </c>
      <c r="C673" s="166" t="s">
        <v>1438</v>
      </c>
      <c r="D673" s="166" t="s">
        <v>1438</v>
      </c>
      <c r="E673" s="167" t="s">
        <v>1438</v>
      </c>
      <c r="F673" s="89" t="s">
        <v>10</v>
      </c>
      <c r="G673" s="90"/>
      <c r="H673" s="36"/>
      <c r="I673" s="36"/>
      <c r="J673" s="49">
        <f t="shared" si="112"/>
        <v>0</v>
      </c>
      <c r="K673" s="49">
        <f t="shared" si="113"/>
        <v>0</v>
      </c>
      <c r="L673" s="49">
        <f t="shared" si="114"/>
        <v>0</v>
      </c>
      <c r="M673" s="49">
        <f t="shared" si="115"/>
        <v>0</v>
      </c>
    </row>
    <row r="674" spans="1:13" ht="13.2" x14ac:dyDescent="0.25">
      <c r="A674" s="34" t="s">
        <v>1188</v>
      </c>
      <c r="B674" s="165" t="s">
        <v>1439</v>
      </c>
      <c r="C674" s="166" t="s">
        <v>1439</v>
      </c>
      <c r="D674" s="166" t="s">
        <v>1439</v>
      </c>
      <c r="E674" s="167" t="s">
        <v>1439</v>
      </c>
      <c r="F674" s="89" t="s">
        <v>69</v>
      </c>
      <c r="G674" s="90"/>
      <c r="H674" s="36"/>
      <c r="I674" s="36"/>
      <c r="J674" s="49">
        <f t="shared" si="112"/>
        <v>0</v>
      </c>
      <c r="K674" s="49">
        <f t="shared" si="113"/>
        <v>0</v>
      </c>
      <c r="L674" s="49">
        <f t="shared" si="114"/>
        <v>0</v>
      </c>
      <c r="M674" s="49">
        <f t="shared" si="115"/>
        <v>0</v>
      </c>
    </row>
    <row r="675" spans="1:13" ht="13.2" x14ac:dyDescent="0.25">
      <c r="A675" s="34" t="s">
        <v>1189</v>
      </c>
      <c r="B675" s="165" t="s">
        <v>1392</v>
      </c>
      <c r="C675" s="166" t="s">
        <v>1392</v>
      </c>
      <c r="D675" s="166" t="s">
        <v>1392</v>
      </c>
      <c r="E675" s="167" t="s">
        <v>1392</v>
      </c>
      <c r="F675" s="89" t="s">
        <v>10</v>
      </c>
      <c r="G675" s="68">
        <v>3.044</v>
      </c>
      <c r="H675" s="36"/>
      <c r="I675" s="36"/>
      <c r="J675" s="49">
        <f t="shared" si="112"/>
        <v>0</v>
      </c>
      <c r="K675" s="49">
        <f t="shared" si="113"/>
        <v>0</v>
      </c>
      <c r="L675" s="49">
        <f t="shared" si="114"/>
        <v>0</v>
      </c>
      <c r="M675" s="49">
        <f t="shared" si="115"/>
        <v>0</v>
      </c>
    </row>
    <row r="676" spans="1:13" ht="13.2" x14ac:dyDescent="0.25">
      <c r="A676" s="34" t="s">
        <v>1190</v>
      </c>
      <c r="B676" s="165" t="s">
        <v>1393</v>
      </c>
      <c r="C676" s="166" t="s">
        <v>1393</v>
      </c>
      <c r="D676" s="166" t="s">
        <v>1393</v>
      </c>
      <c r="E676" s="167" t="s">
        <v>1393</v>
      </c>
      <c r="F676" s="89" t="s">
        <v>69</v>
      </c>
      <c r="G676" s="68">
        <v>350.06</v>
      </c>
      <c r="H676" s="36"/>
      <c r="I676" s="36"/>
      <c r="J676" s="49">
        <f t="shared" si="112"/>
        <v>0</v>
      </c>
      <c r="K676" s="49">
        <f t="shared" si="113"/>
        <v>0</v>
      </c>
      <c r="L676" s="49">
        <f t="shared" si="114"/>
        <v>0</v>
      </c>
      <c r="M676" s="49">
        <f t="shared" si="115"/>
        <v>0</v>
      </c>
    </row>
    <row r="677" spans="1:13" ht="13.2" x14ac:dyDescent="0.25">
      <c r="A677" s="174" t="s">
        <v>1452</v>
      </c>
      <c r="B677" s="175"/>
      <c r="C677" s="175"/>
      <c r="D677" s="175"/>
      <c r="E677" s="176"/>
      <c r="F677" s="74"/>
      <c r="G677" s="75"/>
      <c r="H677" s="33"/>
      <c r="I677" s="33"/>
      <c r="J677" s="45">
        <f t="shared" si="112"/>
        <v>0</v>
      </c>
      <c r="K677" s="45">
        <f t="shared" si="113"/>
        <v>0</v>
      </c>
      <c r="L677" s="45">
        <f t="shared" si="114"/>
        <v>0</v>
      </c>
      <c r="M677" s="45">
        <f t="shared" si="115"/>
        <v>0</v>
      </c>
    </row>
    <row r="678" spans="1:13" ht="13.2" x14ac:dyDescent="0.25">
      <c r="A678" s="34" t="s">
        <v>1191</v>
      </c>
      <c r="B678" s="165" t="s">
        <v>1453</v>
      </c>
      <c r="C678" s="166" t="s">
        <v>1453</v>
      </c>
      <c r="D678" s="166" t="s">
        <v>1453</v>
      </c>
      <c r="E678" s="167" t="s">
        <v>1453</v>
      </c>
      <c r="F678" s="89" t="s">
        <v>44</v>
      </c>
      <c r="G678" s="90">
        <v>3</v>
      </c>
      <c r="H678" s="36"/>
      <c r="I678" s="36"/>
      <c r="J678" s="49">
        <f t="shared" si="112"/>
        <v>0</v>
      </c>
      <c r="K678" s="49">
        <f t="shared" si="113"/>
        <v>0</v>
      </c>
      <c r="L678" s="49">
        <f t="shared" si="114"/>
        <v>0</v>
      </c>
      <c r="M678" s="49">
        <f t="shared" si="115"/>
        <v>0</v>
      </c>
    </row>
    <row r="679" spans="1:13" ht="13.2" x14ac:dyDescent="0.25">
      <c r="A679" s="34" t="s">
        <v>1192</v>
      </c>
      <c r="B679" s="165" t="s">
        <v>1441</v>
      </c>
      <c r="C679" s="166" t="s">
        <v>1441</v>
      </c>
      <c r="D679" s="166" t="s">
        <v>1441</v>
      </c>
      <c r="E679" s="167" t="s">
        <v>1441</v>
      </c>
      <c r="F679" s="89" t="s">
        <v>44</v>
      </c>
      <c r="G679" s="90">
        <v>3</v>
      </c>
      <c r="H679" s="36"/>
      <c r="I679" s="36"/>
      <c r="J679" s="49">
        <f t="shared" si="112"/>
        <v>0</v>
      </c>
      <c r="K679" s="49">
        <f t="shared" si="113"/>
        <v>0</v>
      </c>
      <c r="L679" s="49">
        <f t="shared" si="114"/>
        <v>0</v>
      </c>
      <c r="M679" s="49">
        <f t="shared" si="115"/>
        <v>0</v>
      </c>
    </row>
    <row r="680" spans="1:13" ht="13.2" x14ac:dyDescent="0.25">
      <c r="A680" s="34" t="s">
        <v>1193</v>
      </c>
      <c r="B680" s="165" t="s">
        <v>1377</v>
      </c>
      <c r="C680" s="166" t="s">
        <v>1377</v>
      </c>
      <c r="D680" s="166" t="s">
        <v>1377</v>
      </c>
      <c r="E680" s="167" t="s">
        <v>1377</v>
      </c>
      <c r="F680" s="89" t="s">
        <v>44</v>
      </c>
      <c r="G680" s="68">
        <v>8</v>
      </c>
      <c r="H680" s="36"/>
      <c r="I680" s="36"/>
      <c r="J680" s="49">
        <f t="shared" si="112"/>
        <v>0</v>
      </c>
      <c r="K680" s="49">
        <f t="shared" si="113"/>
        <v>0</v>
      </c>
      <c r="L680" s="49">
        <f t="shared" si="114"/>
        <v>0</v>
      </c>
      <c r="M680" s="49">
        <f t="shared" si="115"/>
        <v>0</v>
      </c>
    </row>
    <row r="681" spans="1:13" ht="13.2" x14ac:dyDescent="0.25">
      <c r="A681" s="34" t="s">
        <v>1194</v>
      </c>
      <c r="B681" s="165" t="s">
        <v>1454</v>
      </c>
      <c r="C681" s="166" t="s">
        <v>1454</v>
      </c>
      <c r="D681" s="166" t="s">
        <v>1454</v>
      </c>
      <c r="E681" s="167" t="s">
        <v>1454</v>
      </c>
      <c r="F681" s="89" t="s">
        <v>44</v>
      </c>
      <c r="G681" s="90">
        <v>8</v>
      </c>
      <c r="H681" s="36"/>
      <c r="I681" s="36"/>
      <c r="J681" s="49">
        <f t="shared" si="112"/>
        <v>0</v>
      </c>
      <c r="K681" s="49">
        <f t="shared" si="113"/>
        <v>0</v>
      </c>
      <c r="L681" s="49">
        <f t="shared" si="114"/>
        <v>0</v>
      </c>
      <c r="M681" s="49">
        <f t="shared" si="115"/>
        <v>0</v>
      </c>
    </row>
    <row r="682" spans="1:13" ht="13.2" x14ac:dyDescent="0.25">
      <c r="A682" s="34" t="s">
        <v>1195</v>
      </c>
      <c r="B682" s="165" t="s">
        <v>1444</v>
      </c>
      <c r="C682" s="166" t="s">
        <v>1444</v>
      </c>
      <c r="D682" s="166" t="s">
        <v>1444</v>
      </c>
      <c r="E682" s="167" t="s">
        <v>1444</v>
      </c>
      <c r="F682" s="89" t="s">
        <v>44</v>
      </c>
      <c r="G682" s="90">
        <v>1</v>
      </c>
      <c r="H682" s="36"/>
      <c r="I682" s="36"/>
      <c r="J682" s="49">
        <f t="shared" si="112"/>
        <v>0</v>
      </c>
      <c r="K682" s="49">
        <f t="shared" si="113"/>
        <v>0</v>
      </c>
      <c r="L682" s="49">
        <f t="shared" si="114"/>
        <v>0</v>
      </c>
      <c r="M682" s="49">
        <f t="shared" si="115"/>
        <v>0</v>
      </c>
    </row>
    <row r="683" spans="1:13" ht="13.2" x14ac:dyDescent="0.25">
      <c r="A683" s="34" t="s">
        <v>1196</v>
      </c>
      <c r="B683" s="165" t="s">
        <v>1455</v>
      </c>
      <c r="C683" s="166" t="s">
        <v>1455</v>
      </c>
      <c r="D683" s="166" t="s">
        <v>1455</v>
      </c>
      <c r="E683" s="167" t="s">
        <v>1455</v>
      </c>
      <c r="F683" s="89" t="s">
        <v>44</v>
      </c>
      <c r="G683" s="90">
        <v>1</v>
      </c>
      <c r="H683" s="36"/>
      <c r="I683" s="36"/>
      <c r="J683" s="49">
        <f t="shared" si="112"/>
        <v>0</v>
      </c>
      <c r="K683" s="49">
        <f t="shared" si="113"/>
        <v>0</v>
      </c>
      <c r="L683" s="49">
        <f t="shared" si="114"/>
        <v>0</v>
      </c>
      <c r="M683" s="49">
        <f t="shared" si="115"/>
        <v>0</v>
      </c>
    </row>
    <row r="684" spans="1:13" ht="13.2" x14ac:dyDescent="0.25">
      <c r="A684" s="34" t="s">
        <v>1197</v>
      </c>
      <c r="B684" s="165" t="s">
        <v>1456</v>
      </c>
      <c r="C684" s="166" t="s">
        <v>1456</v>
      </c>
      <c r="D684" s="166" t="s">
        <v>1456</v>
      </c>
      <c r="E684" s="167" t="s">
        <v>1456</v>
      </c>
      <c r="F684" s="89" t="s">
        <v>44</v>
      </c>
      <c r="G684" s="90">
        <v>1</v>
      </c>
      <c r="H684" s="36"/>
      <c r="I684" s="36"/>
      <c r="J684" s="49">
        <f t="shared" si="112"/>
        <v>0</v>
      </c>
      <c r="K684" s="49">
        <f t="shared" si="113"/>
        <v>0</v>
      </c>
      <c r="L684" s="49">
        <f t="shared" si="114"/>
        <v>0</v>
      </c>
      <c r="M684" s="49">
        <f t="shared" si="115"/>
        <v>0</v>
      </c>
    </row>
    <row r="685" spans="1:13" ht="13.2" x14ac:dyDescent="0.25">
      <c r="A685" s="34" t="s">
        <v>1198</v>
      </c>
      <c r="B685" s="165" t="s">
        <v>1457</v>
      </c>
      <c r="C685" s="166" t="s">
        <v>1457</v>
      </c>
      <c r="D685" s="166" t="s">
        <v>1457</v>
      </c>
      <c r="E685" s="167" t="s">
        <v>1457</v>
      </c>
      <c r="F685" s="89" t="s">
        <v>44</v>
      </c>
      <c r="G685" s="90">
        <v>1</v>
      </c>
      <c r="H685" s="36"/>
      <c r="I685" s="36"/>
      <c r="J685" s="49">
        <f t="shared" si="112"/>
        <v>0</v>
      </c>
      <c r="K685" s="49">
        <f t="shared" si="113"/>
        <v>0</v>
      </c>
      <c r="L685" s="49">
        <f t="shared" si="114"/>
        <v>0</v>
      </c>
      <c r="M685" s="49">
        <f t="shared" si="115"/>
        <v>0</v>
      </c>
    </row>
    <row r="686" spans="1:13" ht="13.2" x14ac:dyDescent="0.25">
      <c r="A686" s="34" t="s">
        <v>1199</v>
      </c>
      <c r="B686" s="165" t="s">
        <v>1382</v>
      </c>
      <c r="C686" s="166" t="s">
        <v>1382</v>
      </c>
      <c r="D686" s="166" t="s">
        <v>1382</v>
      </c>
      <c r="E686" s="167" t="s">
        <v>1382</v>
      </c>
      <c r="F686" s="89" t="s">
        <v>10</v>
      </c>
      <c r="G686" s="68">
        <v>0.109</v>
      </c>
      <c r="H686" s="36"/>
      <c r="I686" s="36"/>
      <c r="J686" s="49">
        <f t="shared" ref="J686:J749" si="116">H686+I686</f>
        <v>0</v>
      </c>
      <c r="K686" s="49">
        <f t="shared" ref="K686:K749" si="117">G686*H686</f>
        <v>0</v>
      </c>
      <c r="L686" s="49">
        <f t="shared" ref="L686:L749" si="118">G686*I686</f>
        <v>0</v>
      </c>
      <c r="M686" s="49">
        <f t="shared" ref="M686:M749" si="119">K686+L686</f>
        <v>0</v>
      </c>
    </row>
    <row r="687" spans="1:13" ht="13.2" x14ac:dyDescent="0.25">
      <c r="A687" s="34" t="s">
        <v>1200</v>
      </c>
      <c r="B687" s="165" t="s">
        <v>1449</v>
      </c>
      <c r="C687" s="166" t="s">
        <v>1449</v>
      </c>
      <c r="D687" s="166" t="s">
        <v>1449</v>
      </c>
      <c r="E687" s="167" t="s">
        <v>1449</v>
      </c>
      <c r="F687" s="89" t="s">
        <v>10</v>
      </c>
      <c r="G687" s="68">
        <v>1.95</v>
      </c>
      <c r="H687" s="36"/>
      <c r="I687" s="36"/>
      <c r="J687" s="49">
        <f t="shared" si="116"/>
        <v>0</v>
      </c>
      <c r="K687" s="49">
        <f t="shared" si="117"/>
        <v>0</v>
      </c>
      <c r="L687" s="49">
        <f t="shared" si="118"/>
        <v>0</v>
      </c>
      <c r="M687" s="49">
        <f t="shared" si="119"/>
        <v>0</v>
      </c>
    </row>
    <row r="688" spans="1:13" ht="13.2" x14ac:dyDescent="0.25">
      <c r="A688" s="34" t="s">
        <v>1201</v>
      </c>
      <c r="B688" s="165" t="s">
        <v>1383</v>
      </c>
      <c r="C688" s="166" t="s">
        <v>1383</v>
      </c>
      <c r="D688" s="166" t="s">
        <v>1383</v>
      </c>
      <c r="E688" s="167" t="s">
        <v>1383</v>
      </c>
      <c r="F688" s="89" t="s">
        <v>69</v>
      </c>
      <c r="G688" s="68">
        <v>205.9</v>
      </c>
      <c r="H688" s="36"/>
      <c r="I688" s="36"/>
      <c r="J688" s="49">
        <f t="shared" si="116"/>
        <v>0</v>
      </c>
      <c r="K688" s="49">
        <f t="shared" si="117"/>
        <v>0</v>
      </c>
      <c r="L688" s="49">
        <f t="shared" si="118"/>
        <v>0</v>
      </c>
      <c r="M688" s="49">
        <f t="shared" si="119"/>
        <v>0</v>
      </c>
    </row>
    <row r="689" spans="1:13" ht="13.2" x14ac:dyDescent="0.25">
      <c r="A689" s="34" t="s">
        <v>1202</v>
      </c>
      <c r="B689" s="165" t="s">
        <v>1451</v>
      </c>
      <c r="C689" s="166" t="s">
        <v>1451</v>
      </c>
      <c r="D689" s="166" t="s">
        <v>1451</v>
      </c>
      <c r="E689" s="167" t="s">
        <v>1451</v>
      </c>
      <c r="F689" s="89" t="s">
        <v>10</v>
      </c>
      <c r="G689" s="68">
        <v>0.9173</v>
      </c>
      <c r="H689" s="36"/>
      <c r="I689" s="36"/>
      <c r="J689" s="49">
        <f t="shared" si="116"/>
        <v>0</v>
      </c>
      <c r="K689" s="49">
        <f t="shared" si="117"/>
        <v>0</v>
      </c>
      <c r="L689" s="49">
        <f t="shared" si="118"/>
        <v>0</v>
      </c>
      <c r="M689" s="49">
        <f t="shared" si="119"/>
        <v>0</v>
      </c>
    </row>
    <row r="690" spans="1:13" ht="13.2" x14ac:dyDescent="0.25">
      <c r="A690" s="34" t="s">
        <v>1203</v>
      </c>
      <c r="B690" s="165" t="s">
        <v>1458</v>
      </c>
      <c r="C690" s="166" t="s">
        <v>1458</v>
      </c>
      <c r="D690" s="166" t="s">
        <v>1458</v>
      </c>
      <c r="E690" s="167" t="s">
        <v>1458</v>
      </c>
      <c r="F690" s="89" t="s">
        <v>69</v>
      </c>
      <c r="G690" s="90">
        <v>77.23</v>
      </c>
      <c r="H690" s="36"/>
      <c r="I690" s="36"/>
      <c r="J690" s="49">
        <f t="shared" si="116"/>
        <v>0</v>
      </c>
      <c r="K690" s="49">
        <f t="shared" si="117"/>
        <v>0</v>
      </c>
      <c r="L690" s="49">
        <f t="shared" si="118"/>
        <v>0</v>
      </c>
      <c r="M690" s="49">
        <f t="shared" si="119"/>
        <v>0</v>
      </c>
    </row>
    <row r="691" spans="1:13" ht="13.2" x14ac:dyDescent="0.25">
      <c r="A691" s="34" t="s">
        <v>1204</v>
      </c>
      <c r="B691" s="165" t="s">
        <v>1381</v>
      </c>
      <c r="C691" s="166" t="s">
        <v>1381</v>
      </c>
      <c r="D691" s="166" t="s">
        <v>1381</v>
      </c>
      <c r="E691" s="167" t="s">
        <v>1381</v>
      </c>
      <c r="F691" s="89" t="s">
        <v>69</v>
      </c>
      <c r="G691" s="90">
        <v>14.5</v>
      </c>
      <c r="H691" s="36"/>
      <c r="I691" s="36"/>
      <c r="J691" s="49">
        <f t="shared" si="116"/>
        <v>0</v>
      </c>
      <c r="K691" s="49">
        <f t="shared" si="117"/>
        <v>0</v>
      </c>
      <c r="L691" s="49">
        <f t="shared" si="118"/>
        <v>0</v>
      </c>
      <c r="M691" s="49">
        <f t="shared" si="119"/>
        <v>0</v>
      </c>
    </row>
    <row r="692" spans="1:13" ht="13.2" x14ac:dyDescent="0.25">
      <c r="A692" s="34" t="s">
        <v>1205</v>
      </c>
      <c r="B692" s="165" t="s">
        <v>1459</v>
      </c>
      <c r="C692" s="166" t="s">
        <v>1459</v>
      </c>
      <c r="D692" s="166" t="s">
        <v>1459</v>
      </c>
      <c r="E692" s="167" t="s">
        <v>1459</v>
      </c>
      <c r="F692" s="89" t="s">
        <v>10</v>
      </c>
      <c r="G692" s="68">
        <v>1.4999999999999999E-2</v>
      </c>
      <c r="H692" s="36"/>
      <c r="I692" s="36"/>
      <c r="J692" s="49">
        <f t="shared" si="116"/>
        <v>0</v>
      </c>
      <c r="K692" s="49">
        <f t="shared" si="117"/>
        <v>0</v>
      </c>
      <c r="L692" s="49">
        <f t="shared" si="118"/>
        <v>0</v>
      </c>
      <c r="M692" s="49">
        <f t="shared" si="119"/>
        <v>0</v>
      </c>
    </row>
    <row r="693" spans="1:13" ht="13.2" x14ac:dyDescent="0.25">
      <c r="A693" s="34" t="s">
        <v>1206</v>
      </c>
      <c r="B693" s="165" t="s">
        <v>1460</v>
      </c>
      <c r="C693" s="166" t="s">
        <v>1460</v>
      </c>
      <c r="D693" s="166" t="s">
        <v>1460</v>
      </c>
      <c r="E693" s="167" t="s">
        <v>1460</v>
      </c>
      <c r="F693" s="89" t="s">
        <v>69</v>
      </c>
      <c r="G693" s="90">
        <v>1.5</v>
      </c>
      <c r="H693" s="36"/>
      <c r="I693" s="36"/>
      <c r="J693" s="49">
        <f t="shared" si="116"/>
        <v>0</v>
      </c>
      <c r="K693" s="49">
        <f t="shared" si="117"/>
        <v>0</v>
      </c>
      <c r="L693" s="49">
        <f t="shared" si="118"/>
        <v>0</v>
      </c>
      <c r="M693" s="49">
        <f t="shared" si="119"/>
        <v>0</v>
      </c>
    </row>
    <row r="694" spans="1:13" ht="13.2" x14ac:dyDescent="0.25">
      <c r="A694" s="34" t="s">
        <v>1207</v>
      </c>
      <c r="B694" s="165" t="s">
        <v>1388</v>
      </c>
      <c r="C694" s="166" t="s">
        <v>1388</v>
      </c>
      <c r="D694" s="166" t="s">
        <v>1388</v>
      </c>
      <c r="E694" s="167" t="s">
        <v>1388</v>
      </c>
      <c r="F694" s="89" t="s">
        <v>10</v>
      </c>
      <c r="G694" s="68">
        <v>4.7E-2</v>
      </c>
      <c r="H694" s="36"/>
      <c r="I694" s="36"/>
      <c r="J694" s="49">
        <f t="shared" si="116"/>
        <v>0</v>
      </c>
      <c r="K694" s="49">
        <f t="shared" si="117"/>
        <v>0</v>
      </c>
      <c r="L694" s="49">
        <f t="shared" si="118"/>
        <v>0</v>
      </c>
      <c r="M694" s="49">
        <f t="shared" si="119"/>
        <v>0</v>
      </c>
    </row>
    <row r="695" spans="1:13" ht="13.2" x14ac:dyDescent="0.25">
      <c r="A695" s="34" t="s">
        <v>1208</v>
      </c>
      <c r="B695" s="165" t="s">
        <v>1389</v>
      </c>
      <c r="C695" s="166" t="s">
        <v>1389</v>
      </c>
      <c r="D695" s="166" t="s">
        <v>1389</v>
      </c>
      <c r="E695" s="167" t="s">
        <v>1389</v>
      </c>
      <c r="F695" s="89" t="s">
        <v>69</v>
      </c>
      <c r="G695" s="90">
        <v>4.7</v>
      </c>
      <c r="H695" s="36"/>
      <c r="I695" s="36"/>
      <c r="J695" s="49">
        <f t="shared" si="116"/>
        <v>0</v>
      </c>
      <c r="K695" s="49">
        <f t="shared" si="117"/>
        <v>0</v>
      </c>
      <c r="L695" s="49">
        <f t="shared" si="118"/>
        <v>0</v>
      </c>
      <c r="M695" s="49">
        <f t="shared" si="119"/>
        <v>0</v>
      </c>
    </row>
    <row r="696" spans="1:13" ht="13.2" x14ac:dyDescent="0.25">
      <c r="A696" s="34" t="s">
        <v>1209</v>
      </c>
      <c r="B696" s="165" t="s">
        <v>1395</v>
      </c>
      <c r="C696" s="166" t="s">
        <v>1395</v>
      </c>
      <c r="D696" s="166" t="s">
        <v>1395</v>
      </c>
      <c r="E696" s="167" t="s">
        <v>1395</v>
      </c>
      <c r="F696" s="89" t="s">
        <v>44</v>
      </c>
      <c r="G696" s="90">
        <v>1</v>
      </c>
      <c r="H696" s="36"/>
      <c r="I696" s="36"/>
      <c r="J696" s="49">
        <f t="shared" si="116"/>
        <v>0</v>
      </c>
      <c r="K696" s="49">
        <f t="shared" si="117"/>
        <v>0</v>
      </c>
      <c r="L696" s="49">
        <f t="shared" si="118"/>
        <v>0</v>
      </c>
      <c r="M696" s="49">
        <f t="shared" si="119"/>
        <v>0</v>
      </c>
    </row>
    <row r="697" spans="1:13" ht="13.2" x14ac:dyDescent="0.25">
      <c r="A697" s="34" t="s">
        <v>1210</v>
      </c>
      <c r="B697" s="165" t="s">
        <v>1461</v>
      </c>
      <c r="C697" s="166" t="s">
        <v>1461</v>
      </c>
      <c r="D697" s="166" t="s">
        <v>1461</v>
      </c>
      <c r="E697" s="167" t="s">
        <v>1461</v>
      </c>
      <c r="F697" s="89" t="s">
        <v>44</v>
      </c>
      <c r="G697" s="90">
        <v>1</v>
      </c>
      <c r="H697" s="36"/>
      <c r="I697" s="36"/>
      <c r="J697" s="49">
        <f t="shared" si="116"/>
        <v>0</v>
      </c>
      <c r="K697" s="49">
        <f t="shared" si="117"/>
        <v>0</v>
      </c>
      <c r="L697" s="49">
        <f t="shared" si="118"/>
        <v>0</v>
      </c>
      <c r="M697" s="49">
        <f t="shared" si="119"/>
        <v>0</v>
      </c>
    </row>
    <row r="698" spans="1:13" ht="13.2" x14ac:dyDescent="0.25">
      <c r="A698" s="34" t="s">
        <v>1211</v>
      </c>
      <c r="B698" s="165" t="s">
        <v>1462</v>
      </c>
      <c r="C698" s="166" t="s">
        <v>1462</v>
      </c>
      <c r="D698" s="166" t="s">
        <v>1462</v>
      </c>
      <c r="E698" s="167" t="s">
        <v>1462</v>
      </c>
      <c r="F698" s="89" t="s">
        <v>44</v>
      </c>
      <c r="G698" s="90">
        <v>2</v>
      </c>
      <c r="H698" s="36"/>
      <c r="I698" s="36"/>
      <c r="J698" s="49">
        <f t="shared" si="116"/>
        <v>0</v>
      </c>
      <c r="K698" s="49">
        <f t="shared" si="117"/>
        <v>0</v>
      </c>
      <c r="L698" s="49">
        <f t="shared" si="118"/>
        <v>0</v>
      </c>
      <c r="M698" s="49">
        <f t="shared" si="119"/>
        <v>0</v>
      </c>
    </row>
    <row r="699" spans="1:13" ht="13.2" x14ac:dyDescent="0.25">
      <c r="A699" s="34" t="s">
        <v>1212</v>
      </c>
      <c r="B699" s="165" t="s">
        <v>1463</v>
      </c>
      <c r="C699" s="166" t="s">
        <v>1463</v>
      </c>
      <c r="D699" s="166" t="s">
        <v>1463</v>
      </c>
      <c r="E699" s="167" t="s">
        <v>1463</v>
      </c>
      <c r="F699" s="89" t="s">
        <v>44</v>
      </c>
      <c r="G699" s="90">
        <v>1</v>
      </c>
      <c r="H699" s="36"/>
      <c r="I699" s="36"/>
      <c r="J699" s="49">
        <f t="shared" si="116"/>
        <v>0</v>
      </c>
      <c r="K699" s="49">
        <f t="shared" si="117"/>
        <v>0</v>
      </c>
      <c r="L699" s="49">
        <f t="shared" si="118"/>
        <v>0</v>
      </c>
      <c r="M699" s="49">
        <f t="shared" si="119"/>
        <v>0</v>
      </c>
    </row>
    <row r="700" spans="1:13" ht="13.2" x14ac:dyDescent="0.25">
      <c r="A700" s="34" t="s">
        <v>1213</v>
      </c>
      <c r="B700" s="165" t="s">
        <v>1398</v>
      </c>
      <c r="C700" s="166" t="s">
        <v>1398</v>
      </c>
      <c r="D700" s="166" t="s">
        <v>1398</v>
      </c>
      <c r="E700" s="167" t="s">
        <v>1398</v>
      </c>
      <c r="F700" s="89" t="s">
        <v>44</v>
      </c>
      <c r="G700" s="90">
        <v>2</v>
      </c>
      <c r="H700" s="36"/>
      <c r="I700" s="36"/>
      <c r="J700" s="49">
        <f t="shared" si="116"/>
        <v>0</v>
      </c>
      <c r="K700" s="49">
        <f t="shared" si="117"/>
        <v>0</v>
      </c>
      <c r="L700" s="49">
        <f t="shared" si="118"/>
        <v>0</v>
      </c>
      <c r="M700" s="49">
        <f t="shared" si="119"/>
        <v>0</v>
      </c>
    </row>
    <row r="701" spans="1:13" ht="13.2" x14ac:dyDescent="0.25">
      <c r="A701" s="34" t="s">
        <v>1214</v>
      </c>
      <c r="B701" s="165" t="s">
        <v>1399</v>
      </c>
      <c r="C701" s="166" t="s">
        <v>1399</v>
      </c>
      <c r="D701" s="166" t="s">
        <v>1399</v>
      </c>
      <c r="E701" s="167" t="s">
        <v>1399</v>
      </c>
      <c r="F701" s="89" t="s">
        <v>44</v>
      </c>
      <c r="G701" s="68">
        <v>2</v>
      </c>
      <c r="H701" s="36"/>
      <c r="I701" s="36"/>
      <c r="J701" s="49">
        <f t="shared" si="116"/>
        <v>0</v>
      </c>
      <c r="K701" s="49">
        <f t="shared" si="117"/>
        <v>0</v>
      </c>
      <c r="L701" s="49">
        <f t="shared" si="118"/>
        <v>0</v>
      </c>
      <c r="M701" s="49">
        <f t="shared" si="119"/>
        <v>0</v>
      </c>
    </row>
    <row r="702" spans="1:13" ht="13.2" x14ac:dyDescent="0.25">
      <c r="A702" s="34" t="s">
        <v>1215</v>
      </c>
      <c r="B702" s="165" t="s">
        <v>1402</v>
      </c>
      <c r="C702" s="166" t="s">
        <v>1402</v>
      </c>
      <c r="D702" s="166" t="s">
        <v>1402</v>
      </c>
      <c r="E702" s="167" t="s">
        <v>1402</v>
      </c>
      <c r="F702" s="89" t="s">
        <v>44</v>
      </c>
      <c r="G702" s="90">
        <f>1</f>
        <v>1</v>
      </c>
      <c r="H702" s="36"/>
      <c r="I702" s="36"/>
      <c r="J702" s="49">
        <f t="shared" si="116"/>
        <v>0</v>
      </c>
      <c r="K702" s="49">
        <f t="shared" si="117"/>
        <v>0</v>
      </c>
      <c r="L702" s="49">
        <f t="shared" si="118"/>
        <v>0</v>
      </c>
      <c r="M702" s="49">
        <f t="shared" si="119"/>
        <v>0</v>
      </c>
    </row>
    <row r="703" spans="1:13" ht="13.2" x14ac:dyDescent="0.25">
      <c r="A703" s="34" t="s">
        <v>1216</v>
      </c>
      <c r="B703" s="165" t="s">
        <v>1403</v>
      </c>
      <c r="C703" s="166" t="s">
        <v>1403</v>
      </c>
      <c r="D703" s="166" t="s">
        <v>1403</v>
      </c>
      <c r="E703" s="167" t="s">
        <v>1403</v>
      </c>
      <c r="F703" s="89" t="s">
        <v>44</v>
      </c>
      <c r="G703" s="90">
        <v>1</v>
      </c>
      <c r="H703" s="36"/>
      <c r="I703" s="36"/>
      <c r="J703" s="49">
        <f t="shared" si="116"/>
        <v>0</v>
      </c>
      <c r="K703" s="49">
        <f t="shared" si="117"/>
        <v>0</v>
      </c>
      <c r="L703" s="49">
        <f t="shared" si="118"/>
        <v>0</v>
      </c>
      <c r="M703" s="49">
        <f t="shared" si="119"/>
        <v>0</v>
      </c>
    </row>
    <row r="704" spans="1:13" ht="13.2" x14ac:dyDescent="0.25">
      <c r="A704" s="174" t="s">
        <v>1464</v>
      </c>
      <c r="B704" s="175"/>
      <c r="C704" s="175"/>
      <c r="D704" s="175"/>
      <c r="E704" s="176"/>
      <c r="F704" s="74"/>
      <c r="G704" s="75"/>
      <c r="H704" s="33"/>
      <c r="I704" s="33"/>
      <c r="J704" s="45">
        <f t="shared" si="116"/>
        <v>0</v>
      </c>
      <c r="K704" s="45">
        <f t="shared" si="117"/>
        <v>0</v>
      </c>
      <c r="L704" s="45">
        <f t="shared" si="118"/>
        <v>0</v>
      </c>
      <c r="M704" s="45">
        <f t="shared" si="119"/>
        <v>0</v>
      </c>
    </row>
    <row r="705" spans="1:13" ht="13.2" x14ac:dyDescent="0.25">
      <c r="A705" s="34" t="s">
        <v>1217</v>
      </c>
      <c r="B705" s="165" t="s">
        <v>1465</v>
      </c>
      <c r="C705" s="166" t="s">
        <v>1465</v>
      </c>
      <c r="D705" s="166" t="s">
        <v>1465</v>
      </c>
      <c r="E705" s="167" t="s">
        <v>1465</v>
      </c>
      <c r="F705" s="89" t="s">
        <v>44</v>
      </c>
      <c r="G705" s="90">
        <v>1</v>
      </c>
      <c r="H705" s="36"/>
      <c r="I705" s="36"/>
      <c r="J705" s="49">
        <f t="shared" si="116"/>
        <v>0</v>
      </c>
      <c r="K705" s="49">
        <f t="shared" si="117"/>
        <v>0</v>
      </c>
      <c r="L705" s="49">
        <f t="shared" si="118"/>
        <v>0</v>
      </c>
      <c r="M705" s="49">
        <f t="shared" si="119"/>
        <v>0</v>
      </c>
    </row>
    <row r="706" spans="1:13" ht="13.2" x14ac:dyDescent="0.25">
      <c r="A706" s="34" t="s">
        <v>1218</v>
      </c>
      <c r="B706" s="165" t="s">
        <v>1466</v>
      </c>
      <c r="C706" s="166" t="s">
        <v>1466</v>
      </c>
      <c r="D706" s="166" t="s">
        <v>1466</v>
      </c>
      <c r="E706" s="167" t="s">
        <v>1466</v>
      </c>
      <c r="F706" s="89" t="s">
        <v>44</v>
      </c>
      <c r="G706" s="90">
        <v>1</v>
      </c>
      <c r="H706" s="36"/>
      <c r="I706" s="36"/>
      <c r="J706" s="49">
        <f t="shared" si="116"/>
        <v>0</v>
      </c>
      <c r="K706" s="49">
        <f t="shared" si="117"/>
        <v>0</v>
      </c>
      <c r="L706" s="49">
        <f t="shared" si="118"/>
        <v>0</v>
      </c>
      <c r="M706" s="49">
        <f t="shared" si="119"/>
        <v>0</v>
      </c>
    </row>
    <row r="707" spans="1:13" ht="13.2" x14ac:dyDescent="0.25">
      <c r="A707" s="34" t="s">
        <v>1219</v>
      </c>
      <c r="B707" s="165" t="s">
        <v>877</v>
      </c>
      <c r="C707" s="166" t="s">
        <v>877</v>
      </c>
      <c r="D707" s="166" t="s">
        <v>877</v>
      </c>
      <c r="E707" s="167" t="s">
        <v>877</v>
      </c>
      <c r="F707" s="89" t="s">
        <v>44</v>
      </c>
      <c r="G707" s="90">
        <v>1</v>
      </c>
      <c r="H707" s="36"/>
      <c r="I707" s="36"/>
      <c r="J707" s="49">
        <f t="shared" si="116"/>
        <v>0</v>
      </c>
      <c r="K707" s="49">
        <f t="shared" si="117"/>
        <v>0</v>
      </c>
      <c r="L707" s="49">
        <f t="shared" si="118"/>
        <v>0</v>
      </c>
      <c r="M707" s="49">
        <f t="shared" si="119"/>
        <v>0</v>
      </c>
    </row>
    <row r="708" spans="1:13" ht="13.2" x14ac:dyDescent="0.25">
      <c r="A708" s="34" t="s">
        <v>1220</v>
      </c>
      <c r="B708" s="165" t="s">
        <v>1467</v>
      </c>
      <c r="C708" s="166" t="s">
        <v>1467</v>
      </c>
      <c r="D708" s="166" t="s">
        <v>1467</v>
      </c>
      <c r="E708" s="167" t="s">
        <v>1467</v>
      </c>
      <c r="F708" s="89" t="s">
        <v>44</v>
      </c>
      <c r="G708" s="90">
        <v>1</v>
      </c>
      <c r="H708" s="36"/>
      <c r="I708" s="36"/>
      <c r="J708" s="49">
        <f t="shared" si="116"/>
        <v>0</v>
      </c>
      <c r="K708" s="49">
        <f t="shared" si="117"/>
        <v>0</v>
      </c>
      <c r="L708" s="49">
        <f t="shared" si="118"/>
        <v>0</v>
      </c>
      <c r="M708" s="49">
        <f t="shared" si="119"/>
        <v>0</v>
      </c>
    </row>
    <row r="709" spans="1:13" ht="13.2" x14ac:dyDescent="0.25">
      <c r="A709" s="34" t="s">
        <v>1221</v>
      </c>
      <c r="B709" s="165" t="s">
        <v>1392</v>
      </c>
      <c r="C709" s="166" t="s">
        <v>1392</v>
      </c>
      <c r="D709" s="166" t="s">
        <v>1392</v>
      </c>
      <c r="E709" s="167" t="s">
        <v>1392</v>
      </c>
      <c r="F709" s="89" t="s">
        <v>10</v>
      </c>
      <c r="G709" s="68">
        <v>3.35</v>
      </c>
      <c r="H709" s="36"/>
      <c r="I709" s="36"/>
      <c r="J709" s="49">
        <f t="shared" si="116"/>
        <v>0</v>
      </c>
      <c r="K709" s="49">
        <f t="shared" si="117"/>
        <v>0</v>
      </c>
      <c r="L709" s="49">
        <f t="shared" si="118"/>
        <v>0</v>
      </c>
      <c r="M709" s="49">
        <f t="shared" si="119"/>
        <v>0</v>
      </c>
    </row>
    <row r="710" spans="1:13" ht="13.2" x14ac:dyDescent="0.25">
      <c r="A710" s="34" t="s">
        <v>1222</v>
      </c>
      <c r="B710" s="165" t="s">
        <v>1393</v>
      </c>
      <c r="C710" s="166" t="s">
        <v>1393</v>
      </c>
      <c r="D710" s="166" t="s">
        <v>1393</v>
      </c>
      <c r="E710" s="167" t="s">
        <v>1393</v>
      </c>
      <c r="F710" s="89" t="s">
        <v>69</v>
      </c>
      <c r="G710" s="68">
        <v>385.25</v>
      </c>
      <c r="H710" s="36"/>
      <c r="I710" s="36"/>
      <c r="J710" s="49">
        <f t="shared" si="116"/>
        <v>0</v>
      </c>
      <c r="K710" s="49">
        <f t="shared" si="117"/>
        <v>0</v>
      </c>
      <c r="L710" s="49">
        <f t="shared" si="118"/>
        <v>0</v>
      </c>
      <c r="M710" s="49">
        <f t="shared" si="119"/>
        <v>0</v>
      </c>
    </row>
    <row r="711" spans="1:13" ht="13.2" x14ac:dyDescent="0.25">
      <c r="A711" s="174" t="s">
        <v>1468</v>
      </c>
      <c r="B711" s="175"/>
      <c r="C711" s="175"/>
      <c r="D711" s="175"/>
      <c r="E711" s="176"/>
      <c r="F711" s="74"/>
      <c r="G711" s="75"/>
      <c r="H711" s="33"/>
      <c r="I711" s="33"/>
      <c r="J711" s="45">
        <f t="shared" si="116"/>
        <v>0</v>
      </c>
      <c r="K711" s="45">
        <f t="shared" si="117"/>
        <v>0</v>
      </c>
      <c r="L711" s="45">
        <f t="shared" si="118"/>
        <v>0</v>
      </c>
      <c r="M711" s="45">
        <f t="shared" si="119"/>
        <v>0</v>
      </c>
    </row>
    <row r="712" spans="1:13" ht="13.2" x14ac:dyDescent="0.25">
      <c r="A712" s="34" t="s">
        <v>1223</v>
      </c>
      <c r="B712" s="165" t="s">
        <v>877</v>
      </c>
      <c r="C712" s="166" t="s">
        <v>877</v>
      </c>
      <c r="D712" s="166" t="s">
        <v>877</v>
      </c>
      <c r="E712" s="167" t="s">
        <v>877</v>
      </c>
      <c r="F712" s="89" t="s">
        <v>44</v>
      </c>
      <c r="G712" s="90">
        <v>14</v>
      </c>
      <c r="H712" s="36"/>
      <c r="I712" s="36"/>
      <c r="J712" s="49">
        <f t="shared" si="116"/>
        <v>0</v>
      </c>
      <c r="K712" s="49">
        <f t="shared" si="117"/>
        <v>0</v>
      </c>
      <c r="L712" s="49">
        <f t="shared" si="118"/>
        <v>0</v>
      </c>
      <c r="M712" s="49">
        <f t="shared" si="119"/>
        <v>0</v>
      </c>
    </row>
    <row r="713" spans="1:13" ht="13.2" x14ac:dyDescent="0.25">
      <c r="A713" s="34" t="s">
        <v>1224</v>
      </c>
      <c r="B713" s="165" t="s">
        <v>1376</v>
      </c>
      <c r="C713" s="166" t="s">
        <v>1376</v>
      </c>
      <c r="D713" s="166" t="s">
        <v>1376</v>
      </c>
      <c r="E713" s="167" t="s">
        <v>1376</v>
      </c>
      <c r="F713" s="89" t="s">
        <v>44</v>
      </c>
      <c r="G713" s="90">
        <v>9</v>
      </c>
      <c r="H713" s="36"/>
      <c r="I713" s="36"/>
      <c r="J713" s="49">
        <f t="shared" si="116"/>
        <v>0</v>
      </c>
      <c r="K713" s="49">
        <f t="shared" si="117"/>
        <v>0</v>
      </c>
      <c r="L713" s="49">
        <f t="shared" si="118"/>
        <v>0</v>
      </c>
      <c r="M713" s="49">
        <f t="shared" si="119"/>
        <v>0</v>
      </c>
    </row>
    <row r="714" spans="1:13" ht="13.2" x14ac:dyDescent="0.25">
      <c r="A714" s="34" t="s">
        <v>1225</v>
      </c>
      <c r="B714" s="165" t="s">
        <v>1443</v>
      </c>
      <c r="C714" s="166" t="s">
        <v>1443</v>
      </c>
      <c r="D714" s="166" t="s">
        <v>1443</v>
      </c>
      <c r="E714" s="167" t="s">
        <v>1443</v>
      </c>
      <c r="F714" s="89" t="s">
        <v>44</v>
      </c>
      <c r="G714" s="90">
        <v>1</v>
      </c>
      <c r="H714" s="36"/>
      <c r="I714" s="36"/>
      <c r="J714" s="49">
        <f t="shared" si="116"/>
        <v>0</v>
      </c>
      <c r="K714" s="49">
        <f t="shared" si="117"/>
        <v>0</v>
      </c>
      <c r="L714" s="49">
        <f t="shared" si="118"/>
        <v>0</v>
      </c>
      <c r="M714" s="49">
        <f t="shared" si="119"/>
        <v>0</v>
      </c>
    </row>
    <row r="715" spans="1:13" ht="13.2" x14ac:dyDescent="0.25">
      <c r="A715" s="34" t="s">
        <v>1226</v>
      </c>
      <c r="B715" s="165" t="s">
        <v>1469</v>
      </c>
      <c r="C715" s="166" t="s">
        <v>1469</v>
      </c>
      <c r="D715" s="166" t="s">
        <v>1469</v>
      </c>
      <c r="E715" s="167" t="s">
        <v>1469</v>
      </c>
      <c r="F715" s="89" t="s">
        <v>44</v>
      </c>
      <c r="G715" s="90">
        <v>1</v>
      </c>
      <c r="H715" s="36"/>
      <c r="I715" s="36"/>
      <c r="J715" s="49">
        <f t="shared" si="116"/>
        <v>0</v>
      </c>
      <c r="K715" s="49">
        <f t="shared" si="117"/>
        <v>0</v>
      </c>
      <c r="L715" s="49">
        <f t="shared" si="118"/>
        <v>0</v>
      </c>
      <c r="M715" s="49">
        <f t="shared" si="119"/>
        <v>0</v>
      </c>
    </row>
    <row r="716" spans="1:13" ht="13.2" x14ac:dyDescent="0.25">
      <c r="A716" s="34" t="s">
        <v>1227</v>
      </c>
      <c r="B716" s="165" t="s">
        <v>1470</v>
      </c>
      <c r="C716" s="166" t="s">
        <v>1470</v>
      </c>
      <c r="D716" s="166" t="s">
        <v>1470</v>
      </c>
      <c r="E716" s="167" t="s">
        <v>1470</v>
      </c>
      <c r="F716" s="89" t="s">
        <v>44</v>
      </c>
      <c r="G716" s="90">
        <v>1</v>
      </c>
      <c r="H716" s="36"/>
      <c r="I716" s="36"/>
      <c r="J716" s="49">
        <f t="shared" si="116"/>
        <v>0</v>
      </c>
      <c r="K716" s="49">
        <f t="shared" si="117"/>
        <v>0</v>
      </c>
      <c r="L716" s="49">
        <f t="shared" si="118"/>
        <v>0</v>
      </c>
      <c r="M716" s="49">
        <f t="shared" si="119"/>
        <v>0</v>
      </c>
    </row>
    <row r="717" spans="1:13" ht="13.2" x14ac:dyDescent="0.25">
      <c r="A717" s="34" t="s">
        <v>1228</v>
      </c>
      <c r="B717" s="165" t="s">
        <v>1471</v>
      </c>
      <c r="C717" s="166" t="s">
        <v>1471</v>
      </c>
      <c r="D717" s="166" t="s">
        <v>1471</v>
      </c>
      <c r="E717" s="167" t="s">
        <v>1471</v>
      </c>
      <c r="F717" s="89" t="s">
        <v>44</v>
      </c>
      <c r="G717" s="90">
        <v>2</v>
      </c>
      <c r="H717" s="36"/>
      <c r="I717" s="36"/>
      <c r="J717" s="49">
        <f t="shared" si="116"/>
        <v>0</v>
      </c>
      <c r="K717" s="49">
        <f t="shared" si="117"/>
        <v>0</v>
      </c>
      <c r="L717" s="49">
        <f t="shared" si="118"/>
        <v>0</v>
      </c>
      <c r="M717" s="49">
        <f t="shared" si="119"/>
        <v>0</v>
      </c>
    </row>
    <row r="718" spans="1:13" ht="13.2" x14ac:dyDescent="0.25">
      <c r="A718" s="34" t="s">
        <v>1229</v>
      </c>
      <c r="B718" s="165" t="s">
        <v>1377</v>
      </c>
      <c r="C718" s="166" t="s">
        <v>1377</v>
      </c>
      <c r="D718" s="166" t="s">
        <v>1377</v>
      </c>
      <c r="E718" s="167" t="s">
        <v>1377</v>
      </c>
      <c r="F718" s="89" t="s">
        <v>44</v>
      </c>
      <c r="G718" s="90">
        <v>10</v>
      </c>
      <c r="H718" s="36"/>
      <c r="I718" s="36"/>
      <c r="J718" s="49">
        <f t="shared" si="116"/>
        <v>0</v>
      </c>
      <c r="K718" s="49">
        <f t="shared" si="117"/>
        <v>0</v>
      </c>
      <c r="L718" s="49">
        <f t="shared" si="118"/>
        <v>0</v>
      </c>
      <c r="M718" s="49">
        <f t="shared" si="119"/>
        <v>0</v>
      </c>
    </row>
    <row r="719" spans="1:13" ht="13.2" x14ac:dyDescent="0.25">
      <c r="A719" s="34" t="s">
        <v>1230</v>
      </c>
      <c r="B719" s="165" t="s">
        <v>1378</v>
      </c>
      <c r="C719" s="166" t="s">
        <v>1378</v>
      </c>
      <c r="D719" s="166" t="s">
        <v>1378</v>
      </c>
      <c r="E719" s="167" t="s">
        <v>1378</v>
      </c>
      <c r="F719" s="89" t="s">
        <v>44</v>
      </c>
      <c r="G719" s="90">
        <v>10</v>
      </c>
      <c r="H719" s="36"/>
      <c r="I719" s="36"/>
      <c r="J719" s="49">
        <f t="shared" si="116"/>
        <v>0</v>
      </c>
      <c r="K719" s="49">
        <f t="shared" si="117"/>
        <v>0</v>
      </c>
      <c r="L719" s="49">
        <f t="shared" si="118"/>
        <v>0</v>
      </c>
      <c r="M719" s="49">
        <f t="shared" si="119"/>
        <v>0</v>
      </c>
    </row>
    <row r="720" spans="1:13" ht="13.2" x14ac:dyDescent="0.25">
      <c r="A720" s="34" t="s">
        <v>1231</v>
      </c>
      <c r="B720" s="165" t="s">
        <v>1447</v>
      </c>
      <c r="C720" s="166" t="s">
        <v>1447</v>
      </c>
      <c r="D720" s="166" t="s">
        <v>1447</v>
      </c>
      <c r="E720" s="167" t="s">
        <v>1447</v>
      </c>
      <c r="F720" s="89" t="s">
        <v>44</v>
      </c>
      <c r="G720" s="90">
        <v>4</v>
      </c>
      <c r="H720" s="36"/>
      <c r="I720" s="36"/>
      <c r="J720" s="49">
        <f t="shared" si="116"/>
        <v>0</v>
      </c>
      <c r="K720" s="49">
        <f t="shared" si="117"/>
        <v>0</v>
      </c>
      <c r="L720" s="49">
        <f t="shared" si="118"/>
        <v>0</v>
      </c>
      <c r="M720" s="49">
        <f t="shared" si="119"/>
        <v>0</v>
      </c>
    </row>
    <row r="721" spans="1:13" ht="13.2" x14ac:dyDescent="0.25">
      <c r="A721" s="34" t="s">
        <v>1232</v>
      </c>
      <c r="B721" s="165" t="s">
        <v>1430</v>
      </c>
      <c r="C721" s="166" t="s">
        <v>1430</v>
      </c>
      <c r="D721" s="166" t="s">
        <v>1430</v>
      </c>
      <c r="E721" s="167" t="s">
        <v>1430</v>
      </c>
      <c r="F721" s="89" t="s">
        <v>44</v>
      </c>
      <c r="G721" s="90">
        <v>4</v>
      </c>
      <c r="H721" s="36"/>
      <c r="I721" s="36"/>
      <c r="J721" s="49">
        <f t="shared" si="116"/>
        <v>0</v>
      </c>
      <c r="K721" s="49">
        <f t="shared" si="117"/>
        <v>0</v>
      </c>
      <c r="L721" s="49">
        <f t="shared" si="118"/>
        <v>0</v>
      </c>
      <c r="M721" s="49">
        <f t="shared" si="119"/>
        <v>0</v>
      </c>
    </row>
    <row r="722" spans="1:13" ht="13.2" x14ac:dyDescent="0.25">
      <c r="A722" s="34" t="s">
        <v>1233</v>
      </c>
      <c r="B722" s="165" t="s">
        <v>1379</v>
      </c>
      <c r="C722" s="166" t="s">
        <v>1379</v>
      </c>
      <c r="D722" s="166" t="s">
        <v>1379</v>
      </c>
      <c r="E722" s="167" t="s">
        <v>1379</v>
      </c>
      <c r="F722" s="89" t="s">
        <v>10</v>
      </c>
      <c r="G722" s="68">
        <v>0.34699999999999998</v>
      </c>
      <c r="H722" s="36"/>
      <c r="I722" s="36"/>
      <c r="J722" s="49">
        <f t="shared" si="116"/>
        <v>0</v>
      </c>
      <c r="K722" s="49">
        <f t="shared" si="117"/>
        <v>0</v>
      </c>
      <c r="L722" s="49">
        <f t="shared" si="118"/>
        <v>0</v>
      </c>
      <c r="M722" s="49">
        <f t="shared" si="119"/>
        <v>0</v>
      </c>
    </row>
    <row r="723" spans="1:13" ht="13.2" x14ac:dyDescent="0.25">
      <c r="A723" s="34" t="s">
        <v>1234</v>
      </c>
      <c r="B723" s="165" t="s">
        <v>1380</v>
      </c>
      <c r="C723" s="166" t="s">
        <v>1380</v>
      </c>
      <c r="D723" s="166" t="s">
        <v>1380</v>
      </c>
      <c r="E723" s="167" t="s">
        <v>1380</v>
      </c>
      <c r="F723" s="89" t="s">
        <v>69</v>
      </c>
      <c r="G723" s="90">
        <v>34.700000000000003</v>
      </c>
      <c r="H723" s="36"/>
      <c r="I723" s="36"/>
      <c r="J723" s="49">
        <f t="shared" si="116"/>
        <v>0</v>
      </c>
      <c r="K723" s="49">
        <f t="shared" si="117"/>
        <v>0</v>
      </c>
      <c r="L723" s="49">
        <f t="shared" si="118"/>
        <v>0</v>
      </c>
      <c r="M723" s="49">
        <f t="shared" si="119"/>
        <v>0</v>
      </c>
    </row>
    <row r="724" spans="1:13" ht="13.2" x14ac:dyDescent="0.25">
      <c r="A724" s="34" t="s">
        <v>1235</v>
      </c>
      <c r="B724" s="165" t="s">
        <v>1382</v>
      </c>
      <c r="C724" s="166" t="s">
        <v>1382</v>
      </c>
      <c r="D724" s="166" t="s">
        <v>1382</v>
      </c>
      <c r="E724" s="167" t="s">
        <v>1382</v>
      </c>
      <c r="F724" s="89" t="s">
        <v>10</v>
      </c>
      <c r="G724" s="68">
        <v>0.317</v>
      </c>
      <c r="H724" s="36"/>
      <c r="I724" s="36"/>
      <c r="J724" s="49">
        <f t="shared" si="116"/>
        <v>0</v>
      </c>
      <c r="K724" s="49">
        <f t="shared" si="117"/>
        <v>0</v>
      </c>
      <c r="L724" s="49">
        <f t="shared" si="118"/>
        <v>0</v>
      </c>
      <c r="M724" s="49">
        <f t="shared" si="119"/>
        <v>0</v>
      </c>
    </row>
    <row r="725" spans="1:13" ht="13.2" x14ac:dyDescent="0.25">
      <c r="A725" s="34" t="s">
        <v>1236</v>
      </c>
      <c r="B725" s="165" t="s">
        <v>1449</v>
      </c>
      <c r="C725" s="166" t="s">
        <v>1449</v>
      </c>
      <c r="D725" s="166" t="s">
        <v>1449</v>
      </c>
      <c r="E725" s="167" t="s">
        <v>1449</v>
      </c>
      <c r="F725" s="89" t="s">
        <v>10</v>
      </c>
      <c r="G725" s="68">
        <v>1.2889999999999999</v>
      </c>
      <c r="H725" s="36"/>
      <c r="I725" s="36"/>
      <c r="J725" s="49">
        <f t="shared" si="116"/>
        <v>0</v>
      </c>
      <c r="K725" s="49">
        <f t="shared" si="117"/>
        <v>0</v>
      </c>
      <c r="L725" s="49">
        <f t="shared" si="118"/>
        <v>0</v>
      </c>
      <c r="M725" s="49">
        <f t="shared" si="119"/>
        <v>0</v>
      </c>
    </row>
    <row r="726" spans="1:13" ht="13.2" x14ac:dyDescent="0.25">
      <c r="A726" s="34" t="s">
        <v>1237</v>
      </c>
      <c r="B726" s="165" t="s">
        <v>1450</v>
      </c>
      <c r="C726" s="166" t="s">
        <v>1450</v>
      </c>
      <c r="D726" s="166" t="s">
        <v>1450</v>
      </c>
      <c r="E726" s="167" t="s">
        <v>1450</v>
      </c>
      <c r="F726" s="89" t="s">
        <v>10</v>
      </c>
      <c r="G726" s="68"/>
      <c r="H726" s="36"/>
      <c r="I726" s="36"/>
      <c r="J726" s="49">
        <f t="shared" si="116"/>
        <v>0</v>
      </c>
      <c r="K726" s="49">
        <f t="shared" si="117"/>
        <v>0</v>
      </c>
      <c r="L726" s="49">
        <f t="shared" si="118"/>
        <v>0</v>
      </c>
      <c r="M726" s="49">
        <f t="shared" si="119"/>
        <v>0</v>
      </c>
    </row>
    <row r="727" spans="1:13" ht="13.2" x14ac:dyDescent="0.25">
      <c r="A727" s="34" t="s">
        <v>1238</v>
      </c>
      <c r="B727" s="165" t="s">
        <v>1383</v>
      </c>
      <c r="C727" s="166" t="s">
        <v>1383</v>
      </c>
      <c r="D727" s="166" t="s">
        <v>1383</v>
      </c>
      <c r="E727" s="167" t="s">
        <v>1383</v>
      </c>
      <c r="F727" s="89" t="s">
        <v>69</v>
      </c>
      <c r="G727" s="68">
        <v>160.6</v>
      </c>
      <c r="H727" s="36"/>
      <c r="I727" s="36"/>
      <c r="J727" s="49">
        <f t="shared" si="116"/>
        <v>0</v>
      </c>
      <c r="K727" s="49">
        <f t="shared" si="117"/>
        <v>0</v>
      </c>
      <c r="L727" s="49">
        <f t="shared" si="118"/>
        <v>0</v>
      </c>
      <c r="M727" s="49">
        <f t="shared" si="119"/>
        <v>0</v>
      </c>
    </row>
    <row r="728" spans="1:13" ht="13.2" x14ac:dyDescent="0.25">
      <c r="A728" s="34" t="s">
        <v>1239</v>
      </c>
      <c r="B728" s="165" t="s">
        <v>1384</v>
      </c>
      <c r="C728" s="166" t="s">
        <v>1384</v>
      </c>
      <c r="D728" s="166" t="s">
        <v>1384</v>
      </c>
      <c r="E728" s="167" t="s">
        <v>1384</v>
      </c>
      <c r="F728" s="89" t="s">
        <v>10</v>
      </c>
      <c r="G728" s="68">
        <v>2.4E-2</v>
      </c>
      <c r="H728" s="36"/>
      <c r="I728" s="36"/>
      <c r="J728" s="49">
        <f t="shared" si="116"/>
        <v>0</v>
      </c>
      <c r="K728" s="49">
        <f t="shared" si="117"/>
        <v>0</v>
      </c>
      <c r="L728" s="49">
        <f t="shared" si="118"/>
        <v>0</v>
      </c>
      <c r="M728" s="49">
        <f t="shared" si="119"/>
        <v>0</v>
      </c>
    </row>
    <row r="729" spans="1:13" ht="13.2" x14ac:dyDescent="0.25">
      <c r="A729" s="34" t="s">
        <v>1240</v>
      </c>
      <c r="B729" s="165" t="s">
        <v>1385</v>
      </c>
      <c r="C729" s="166" t="s">
        <v>1385</v>
      </c>
      <c r="D729" s="166" t="s">
        <v>1385</v>
      </c>
      <c r="E729" s="167" t="s">
        <v>1385</v>
      </c>
      <c r="F729" s="89" t="s">
        <v>69</v>
      </c>
      <c r="G729" s="90">
        <f>2.4</f>
        <v>2.4</v>
      </c>
      <c r="H729" s="36"/>
      <c r="I729" s="36"/>
      <c r="J729" s="49">
        <f t="shared" si="116"/>
        <v>0</v>
      </c>
      <c r="K729" s="49">
        <f t="shared" si="117"/>
        <v>0</v>
      </c>
      <c r="L729" s="49">
        <f t="shared" si="118"/>
        <v>0</v>
      </c>
      <c r="M729" s="49">
        <f t="shared" si="119"/>
        <v>0</v>
      </c>
    </row>
    <row r="730" spans="1:13" ht="13.2" x14ac:dyDescent="0.25">
      <c r="A730" s="34" t="s">
        <v>1241</v>
      </c>
      <c r="B730" s="165" t="s">
        <v>1386</v>
      </c>
      <c r="C730" s="166" t="s">
        <v>1386</v>
      </c>
      <c r="D730" s="166" t="s">
        <v>1386</v>
      </c>
      <c r="E730" s="167" t="s">
        <v>1386</v>
      </c>
      <c r="F730" s="89" t="s">
        <v>10</v>
      </c>
      <c r="G730" s="68">
        <v>0.3246</v>
      </c>
      <c r="H730" s="36"/>
      <c r="I730" s="36"/>
      <c r="J730" s="49">
        <f t="shared" si="116"/>
        <v>0</v>
      </c>
      <c r="K730" s="49">
        <f t="shared" si="117"/>
        <v>0</v>
      </c>
      <c r="L730" s="49">
        <f t="shared" si="118"/>
        <v>0</v>
      </c>
      <c r="M730" s="49">
        <f t="shared" si="119"/>
        <v>0</v>
      </c>
    </row>
    <row r="731" spans="1:13" ht="13.2" x14ac:dyDescent="0.25">
      <c r="A731" s="34" t="s">
        <v>1242</v>
      </c>
      <c r="B731" s="165" t="s">
        <v>1387</v>
      </c>
      <c r="C731" s="166" t="s">
        <v>1387</v>
      </c>
      <c r="D731" s="166" t="s">
        <v>1387</v>
      </c>
      <c r="E731" s="167" t="s">
        <v>1387</v>
      </c>
      <c r="F731" s="89" t="s">
        <v>69</v>
      </c>
      <c r="G731" s="90">
        <v>23.56</v>
      </c>
      <c r="H731" s="36"/>
      <c r="I731" s="36"/>
      <c r="J731" s="49">
        <f t="shared" si="116"/>
        <v>0</v>
      </c>
      <c r="K731" s="49">
        <f t="shared" si="117"/>
        <v>0</v>
      </c>
      <c r="L731" s="49">
        <f t="shared" si="118"/>
        <v>0</v>
      </c>
      <c r="M731" s="49">
        <f t="shared" si="119"/>
        <v>0</v>
      </c>
    </row>
    <row r="732" spans="1:13" ht="13.2" x14ac:dyDescent="0.25">
      <c r="A732" s="34" t="s">
        <v>1243</v>
      </c>
      <c r="B732" s="165" t="s">
        <v>1389</v>
      </c>
      <c r="C732" s="166" t="s">
        <v>1389</v>
      </c>
      <c r="D732" s="166" t="s">
        <v>1389</v>
      </c>
      <c r="E732" s="167" t="s">
        <v>1389</v>
      </c>
      <c r="F732" s="89" t="s">
        <v>69</v>
      </c>
      <c r="G732" s="90">
        <v>8.1999999999999993</v>
      </c>
      <c r="H732" s="36"/>
      <c r="I732" s="36"/>
      <c r="J732" s="49">
        <f t="shared" si="116"/>
        <v>0</v>
      </c>
      <c r="K732" s="49">
        <f t="shared" si="117"/>
        <v>0</v>
      </c>
      <c r="L732" s="49">
        <f t="shared" si="118"/>
        <v>0</v>
      </c>
      <c r="M732" s="49">
        <f t="shared" si="119"/>
        <v>0</v>
      </c>
    </row>
    <row r="733" spans="1:13" ht="13.2" x14ac:dyDescent="0.25">
      <c r="A733" s="34" t="s">
        <v>1244</v>
      </c>
      <c r="B733" s="165" t="s">
        <v>1381</v>
      </c>
      <c r="C733" s="166" t="s">
        <v>1381</v>
      </c>
      <c r="D733" s="166" t="s">
        <v>1381</v>
      </c>
      <c r="E733" s="167" t="s">
        <v>1381</v>
      </c>
      <c r="F733" s="89" t="s">
        <v>69</v>
      </c>
      <c r="G733" s="90">
        <v>8.9</v>
      </c>
      <c r="H733" s="36"/>
      <c r="I733" s="36"/>
      <c r="J733" s="49">
        <f t="shared" si="116"/>
        <v>0</v>
      </c>
      <c r="K733" s="49">
        <f t="shared" si="117"/>
        <v>0</v>
      </c>
      <c r="L733" s="49">
        <f t="shared" si="118"/>
        <v>0</v>
      </c>
      <c r="M733" s="49">
        <f t="shared" si="119"/>
        <v>0</v>
      </c>
    </row>
    <row r="734" spans="1:13" ht="13.2" x14ac:dyDescent="0.25">
      <c r="A734" s="34" t="s">
        <v>1245</v>
      </c>
      <c r="B734" s="165" t="s">
        <v>1388</v>
      </c>
      <c r="C734" s="166" t="s">
        <v>1388</v>
      </c>
      <c r="D734" s="166" t="s">
        <v>1388</v>
      </c>
      <c r="E734" s="167" t="s">
        <v>1388</v>
      </c>
      <c r="F734" s="89" t="s">
        <v>10</v>
      </c>
      <c r="G734" s="68">
        <v>0.14399999999999999</v>
      </c>
      <c r="H734" s="36"/>
      <c r="I734" s="36"/>
      <c r="J734" s="49">
        <f t="shared" si="116"/>
        <v>0</v>
      </c>
      <c r="K734" s="49">
        <f t="shared" si="117"/>
        <v>0</v>
      </c>
      <c r="L734" s="49">
        <f t="shared" si="118"/>
        <v>0</v>
      </c>
      <c r="M734" s="49">
        <f t="shared" si="119"/>
        <v>0</v>
      </c>
    </row>
    <row r="735" spans="1:13" ht="13.2" x14ac:dyDescent="0.25">
      <c r="A735" s="34" t="s">
        <v>1246</v>
      </c>
      <c r="B735" s="165" t="s">
        <v>1389</v>
      </c>
      <c r="C735" s="166" t="s">
        <v>1389</v>
      </c>
      <c r="D735" s="166" t="s">
        <v>1389</v>
      </c>
      <c r="E735" s="167" t="s">
        <v>1389</v>
      </c>
      <c r="F735" s="89" t="s">
        <v>69</v>
      </c>
      <c r="G735" s="90">
        <v>14.4</v>
      </c>
      <c r="H735" s="36"/>
      <c r="I735" s="36"/>
      <c r="J735" s="49">
        <f t="shared" si="116"/>
        <v>0</v>
      </c>
      <c r="K735" s="49">
        <f t="shared" si="117"/>
        <v>0</v>
      </c>
      <c r="L735" s="49">
        <f t="shared" si="118"/>
        <v>0</v>
      </c>
      <c r="M735" s="49">
        <f t="shared" si="119"/>
        <v>0</v>
      </c>
    </row>
    <row r="736" spans="1:13" ht="13.2" x14ac:dyDescent="0.25">
      <c r="A736" s="34" t="s">
        <v>1247</v>
      </c>
      <c r="B736" s="165" t="s">
        <v>1436</v>
      </c>
      <c r="C736" s="166" t="s">
        <v>1436</v>
      </c>
      <c r="D736" s="166" t="s">
        <v>1436</v>
      </c>
      <c r="E736" s="167" t="s">
        <v>1436</v>
      </c>
      <c r="F736" s="89" t="s">
        <v>10</v>
      </c>
      <c r="G736" s="68">
        <v>6.3E-2</v>
      </c>
      <c r="H736" s="36"/>
      <c r="I736" s="36"/>
      <c r="J736" s="49">
        <f t="shared" si="116"/>
        <v>0</v>
      </c>
      <c r="K736" s="49">
        <f t="shared" si="117"/>
        <v>0</v>
      </c>
      <c r="L736" s="49">
        <f t="shared" si="118"/>
        <v>0</v>
      </c>
      <c r="M736" s="49">
        <f t="shared" si="119"/>
        <v>0</v>
      </c>
    </row>
    <row r="737" spans="1:13" ht="13.2" x14ac:dyDescent="0.25">
      <c r="A737" s="34" t="s">
        <v>1248</v>
      </c>
      <c r="B737" s="165" t="s">
        <v>1472</v>
      </c>
      <c r="C737" s="166" t="s">
        <v>1472</v>
      </c>
      <c r="D737" s="166" t="s">
        <v>1472</v>
      </c>
      <c r="E737" s="167" t="s">
        <v>1472</v>
      </c>
      <c r="F737" s="89" t="s">
        <v>69</v>
      </c>
      <c r="G737" s="90">
        <v>6.3</v>
      </c>
      <c r="H737" s="36"/>
      <c r="I737" s="36"/>
      <c r="J737" s="49">
        <f t="shared" si="116"/>
        <v>0</v>
      </c>
      <c r="K737" s="49">
        <f t="shared" si="117"/>
        <v>0</v>
      </c>
      <c r="L737" s="49">
        <f t="shared" si="118"/>
        <v>0</v>
      </c>
      <c r="M737" s="49">
        <f t="shared" si="119"/>
        <v>0</v>
      </c>
    </row>
    <row r="738" spans="1:13" ht="13.2" x14ac:dyDescent="0.25">
      <c r="A738" s="34" t="s">
        <v>1249</v>
      </c>
      <c r="B738" s="165" t="s">
        <v>1473</v>
      </c>
      <c r="C738" s="166" t="s">
        <v>1473</v>
      </c>
      <c r="D738" s="166" t="s">
        <v>1473</v>
      </c>
      <c r="E738" s="167" t="s">
        <v>1473</v>
      </c>
      <c r="F738" s="89" t="s">
        <v>816</v>
      </c>
      <c r="G738" s="90">
        <v>1</v>
      </c>
      <c r="H738" s="36"/>
      <c r="I738" s="36"/>
      <c r="J738" s="49">
        <f t="shared" si="116"/>
        <v>0</v>
      </c>
      <c r="K738" s="49">
        <f t="shared" si="117"/>
        <v>0</v>
      </c>
      <c r="L738" s="49">
        <f t="shared" si="118"/>
        <v>0</v>
      </c>
      <c r="M738" s="49">
        <f t="shared" si="119"/>
        <v>0</v>
      </c>
    </row>
    <row r="739" spans="1:13" ht="13.2" x14ac:dyDescent="0.25">
      <c r="A739" s="34" t="s">
        <v>1250</v>
      </c>
      <c r="B739" s="165" t="s">
        <v>1392</v>
      </c>
      <c r="C739" s="166" t="s">
        <v>1392</v>
      </c>
      <c r="D739" s="166" t="s">
        <v>1392</v>
      </c>
      <c r="E739" s="167" t="s">
        <v>1392</v>
      </c>
      <c r="F739" s="89" t="s">
        <v>10</v>
      </c>
      <c r="G739" s="68">
        <v>2.2829999999999999</v>
      </c>
      <c r="H739" s="36"/>
      <c r="I739" s="36"/>
      <c r="J739" s="49">
        <f t="shared" si="116"/>
        <v>0</v>
      </c>
      <c r="K739" s="49">
        <f t="shared" si="117"/>
        <v>0</v>
      </c>
      <c r="L739" s="49">
        <f t="shared" si="118"/>
        <v>0</v>
      </c>
      <c r="M739" s="49">
        <f t="shared" si="119"/>
        <v>0</v>
      </c>
    </row>
    <row r="740" spans="1:13" ht="13.2" x14ac:dyDescent="0.25">
      <c r="A740" s="34" t="s">
        <v>1251</v>
      </c>
      <c r="B740" s="165" t="s">
        <v>1393</v>
      </c>
      <c r="C740" s="166" t="s">
        <v>1393</v>
      </c>
      <c r="D740" s="166" t="s">
        <v>1393</v>
      </c>
      <c r="E740" s="167" t="s">
        <v>1393</v>
      </c>
      <c r="F740" s="89" t="s">
        <v>69</v>
      </c>
      <c r="G740" s="68">
        <v>262.54500000000002</v>
      </c>
      <c r="H740" s="36"/>
      <c r="I740" s="36"/>
      <c r="J740" s="49">
        <f t="shared" si="116"/>
        <v>0</v>
      </c>
      <c r="K740" s="49">
        <f t="shared" si="117"/>
        <v>0</v>
      </c>
      <c r="L740" s="49">
        <f t="shared" si="118"/>
        <v>0</v>
      </c>
      <c r="M740" s="49">
        <f t="shared" si="119"/>
        <v>0</v>
      </c>
    </row>
    <row r="741" spans="1:13" ht="13.2" x14ac:dyDescent="0.25">
      <c r="A741" s="34" t="s">
        <v>1252</v>
      </c>
      <c r="B741" s="165" t="s">
        <v>1395</v>
      </c>
      <c r="C741" s="166" t="s">
        <v>1395</v>
      </c>
      <c r="D741" s="166" t="s">
        <v>1395</v>
      </c>
      <c r="E741" s="167" t="s">
        <v>1395</v>
      </c>
      <c r="F741" s="89" t="s">
        <v>44</v>
      </c>
      <c r="G741" s="68">
        <v>1</v>
      </c>
      <c r="H741" s="36"/>
      <c r="I741" s="36"/>
      <c r="J741" s="49">
        <f t="shared" si="116"/>
        <v>0</v>
      </c>
      <c r="K741" s="49">
        <f t="shared" si="117"/>
        <v>0</v>
      </c>
      <c r="L741" s="49">
        <f t="shared" si="118"/>
        <v>0</v>
      </c>
      <c r="M741" s="49">
        <f t="shared" si="119"/>
        <v>0</v>
      </c>
    </row>
    <row r="742" spans="1:13" ht="13.2" x14ac:dyDescent="0.25">
      <c r="A742" s="34" t="s">
        <v>1253</v>
      </c>
      <c r="B742" s="165" t="s">
        <v>1462</v>
      </c>
      <c r="C742" s="166" t="s">
        <v>1462</v>
      </c>
      <c r="D742" s="166" t="s">
        <v>1462</v>
      </c>
      <c r="E742" s="167" t="s">
        <v>1462</v>
      </c>
      <c r="F742" s="89" t="s">
        <v>44</v>
      </c>
      <c r="G742" s="68">
        <v>1</v>
      </c>
      <c r="H742" s="36"/>
      <c r="I742" s="36"/>
      <c r="J742" s="49">
        <f t="shared" si="116"/>
        <v>0</v>
      </c>
      <c r="K742" s="49">
        <f t="shared" si="117"/>
        <v>0</v>
      </c>
      <c r="L742" s="49">
        <f t="shared" si="118"/>
        <v>0</v>
      </c>
      <c r="M742" s="49">
        <f t="shared" si="119"/>
        <v>0</v>
      </c>
    </row>
    <row r="743" spans="1:13" ht="13.2" x14ac:dyDescent="0.25">
      <c r="A743" s="34" t="s">
        <v>1254</v>
      </c>
      <c r="B743" s="165" t="s">
        <v>1463</v>
      </c>
      <c r="C743" s="166" t="s">
        <v>1463</v>
      </c>
      <c r="D743" s="166" t="s">
        <v>1463</v>
      </c>
      <c r="E743" s="167" t="s">
        <v>1463</v>
      </c>
      <c r="F743" s="89" t="s">
        <v>44</v>
      </c>
      <c r="G743" s="68">
        <v>1</v>
      </c>
      <c r="H743" s="36"/>
      <c r="I743" s="36"/>
      <c r="J743" s="49">
        <f t="shared" si="116"/>
        <v>0</v>
      </c>
      <c r="K743" s="49">
        <f t="shared" si="117"/>
        <v>0</v>
      </c>
      <c r="L743" s="49">
        <f t="shared" si="118"/>
        <v>0</v>
      </c>
      <c r="M743" s="49">
        <f t="shared" si="119"/>
        <v>0</v>
      </c>
    </row>
    <row r="744" spans="1:13" ht="13.2" x14ac:dyDescent="0.25">
      <c r="A744" s="34" t="s">
        <v>1255</v>
      </c>
      <c r="B744" s="165" t="s">
        <v>1461</v>
      </c>
      <c r="C744" s="166" t="s">
        <v>1461</v>
      </c>
      <c r="D744" s="166" t="s">
        <v>1461</v>
      </c>
      <c r="E744" s="167" t="s">
        <v>1461</v>
      </c>
      <c r="F744" s="89" t="s">
        <v>44</v>
      </c>
      <c r="G744" s="68">
        <v>1</v>
      </c>
      <c r="H744" s="36"/>
      <c r="I744" s="36"/>
      <c r="J744" s="49">
        <f t="shared" si="116"/>
        <v>0</v>
      </c>
      <c r="K744" s="49">
        <f t="shared" si="117"/>
        <v>0</v>
      </c>
      <c r="L744" s="49">
        <f t="shared" si="118"/>
        <v>0</v>
      </c>
      <c r="M744" s="49">
        <f t="shared" si="119"/>
        <v>0</v>
      </c>
    </row>
    <row r="745" spans="1:13" ht="13.2" x14ac:dyDescent="0.25">
      <c r="A745" s="34" t="s">
        <v>1256</v>
      </c>
      <c r="B745" s="165" t="s">
        <v>1403</v>
      </c>
      <c r="C745" s="166" t="s">
        <v>1403</v>
      </c>
      <c r="D745" s="166" t="s">
        <v>1403</v>
      </c>
      <c r="E745" s="167" t="s">
        <v>1403</v>
      </c>
      <c r="F745" s="89" t="s">
        <v>44</v>
      </c>
      <c r="G745" s="68">
        <v>1</v>
      </c>
      <c r="H745" s="36"/>
      <c r="I745" s="36"/>
      <c r="J745" s="49">
        <f t="shared" si="116"/>
        <v>0</v>
      </c>
      <c r="K745" s="49">
        <f t="shared" si="117"/>
        <v>0</v>
      </c>
      <c r="L745" s="49">
        <f t="shared" si="118"/>
        <v>0</v>
      </c>
      <c r="M745" s="49">
        <f t="shared" si="119"/>
        <v>0</v>
      </c>
    </row>
    <row r="746" spans="1:13" ht="13.2" x14ac:dyDescent="0.25">
      <c r="A746" s="177" t="s">
        <v>1474</v>
      </c>
      <c r="B746" s="178"/>
      <c r="C746" s="178"/>
      <c r="D746" s="178"/>
      <c r="E746" s="179"/>
      <c r="F746" s="74"/>
      <c r="G746" s="75"/>
      <c r="H746" s="33"/>
      <c r="I746" s="33"/>
      <c r="J746" s="45">
        <f t="shared" si="116"/>
        <v>0</v>
      </c>
      <c r="K746" s="45">
        <f t="shared" si="117"/>
        <v>0</v>
      </c>
      <c r="L746" s="45">
        <f t="shared" si="118"/>
        <v>0</v>
      </c>
      <c r="M746" s="45">
        <f t="shared" si="119"/>
        <v>0</v>
      </c>
    </row>
    <row r="747" spans="1:13" ht="13.2" x14ac:dyDescent="0.25">
      <c r="A747" s="34" t="s">
        <v>1257</v>
      </c>
      <c r="B747" s="165" t="s">
        <v>1405</v>
      </c>
      <c r="C747" s="166" t="s">
        <v>1405</v>
      </c>
      <c r="D747" s="166" t="s">
        <v>1405</v>
      </c>
      <c r="E747" s="167" t="s">
        <v>1405</v>
      </c>
      <c r="F747" s="89" t="s">
        <v>1408</v>
      </c>
      <c r="G747" s="90">
        <v>1</v>
      </c>
      <c r="H747" s="36"/>
      <c r="I747" s="36"/>
      <c r="J747" s="49">
        <f t="shared" si="116"/>
        <v>0</v>
      </c>
      <c r="K747" s="49">
        <f t="shared" si="117"/>
        <v>0</v>
      </c>
      <c r="L747" s="49">
        <f t="shared" si="118"/>
        <v>0</v>
      </c>
      <c r="M747" s="49">
        <f t="shared" si="119"/>
        <v>0</v>
      </c>
    </row>
    <row r="748" spans="1:13" ht="13.2" x14ac:dyDescent="0.25">
      <c r="A748" s="34" t="s">
        <v>1258</v>
      </c>
      <c r="B748" s="165" t="s">
        <v>1475</v>
      </c>
      <c r="C748" s="166" t="s">
        <v>1475</v>
      </c>
      <c r="D748" s="166" t="s">
        <v>1475</v>
      </c>
      <c r="E748" s="167" t="s">
        <v>1475</v>
      </c>
      <c r="F748" s="89" t="s">
        <v>44</v>
      </c>
      <c r="G748" s="90">
        <v>1</v>
      </c>
      <c r="H748" s="36"/>
      <c r="I748" s="36"/>
      <c r="J748" s="49">
        <f t="shared" si="116"/>
        <v>0</v>
      </c>
      <c r="K748" s="49">
        <f t="shared" si="117"/>
        <v>0</v>
      </c>
      <c r="L748" s="49">
        <f t="shared" si="118"/>
        <v>0</v>
      </c>
      <c r="M748" s="49">
        <f t="shared" si="119"/>
        <v>0</v>
      </c>
    </row>
    <row r="749" spans="1:13" ht="13.2" x14ac:dyDescent="0.25">
      <c r="A749" s="34" t="s">
        <v>1259</v>
      </c>
      <c r="B749" s="165" t="s">
        <v>877</v>
      </c>
      <c r="C749" s="166" t="s">
        <v>877</v>
      </c>
      <c r="D749" s="166" t="s">
        <v>877</v>
      </c>
      <c r="E749" s="167" t="s">
        <v>877</v>
      </c>
      <c r="F749" s="89" t="s">
        <v>44</v>
      </c>
      <c r="G749" s="90">
        <v>1</v>
      </c>
      <c r="H749" s="36"/>
      <c r="I749" s="36"/>
      <c r="J749" s="49">
        <f t="shared" si="116"/>
        <v>0</v>
      </c>
      <c r="K749" s="49">
        <f t="shared" si="117"/>
        <v>0</v>
      </c>
      <c r="L749" s="49">
        <f t="shared" si="118"/>
        <v>0</v>
      </c>
      <c r="M749" s="49">
        <f t="shared" si="119"/>
        <v>0</v>
      </c>
    </row>
    <row r="750" spans="1:13" ht="13.2" x14ac:dyDescent="0.25">
      <c r="A750" s="34" t="s">
        <v>1260</v>
      </c>
      <c r="B750" s="165" t="s">
        <v>1467</v>
      </c>
      <c r="C750" s="166" t="s">
        <v>1467</v>
      </c>
      <c r="D750" s="166" t="s">
        <v>1467</v>
      </c>
      <c r="E750" s="167" t="s">
        <v>1467</v>
      </c>
      <c r="F750" s="89" t="s">
        <v>44</v>
      </c>
      <c r="G750" s="90">
        <v>1</v>
      </c>
      <c r="H750" s="36"/>
      <c r="I750" s="36"/>
      <c r="J750" s="49">
        <f t="shared" ref="J750:J813" si="120">H750+I750</f>
        <v>0</v>
      </c>
      <c r="K750" s="49">
        <f t="shared" ref="K750:K813" si="121">G750*H750</f>
        <v>0</v>
      </c>
      <c r="L750" s="49">
        <f t="shared" ref="L750:L813" si="122">G750*I750</f>
        <v>0</v>
      </c>
      <c r="M750" s="49">
        <f t="shared" ref="M750:M813" si="123">K750+L750</f>
        <v>0</v>
      </c>
    </row>
    <row r="751" spans="1:13" ht="13.2" x14ac:dyDescent="0.25">
      <c r="A751" s="177" t="s">
        <v>1493</v>
      </c>
      <c r="B751" s="178"/>
      <c r="C751" s="178"/>
      <c r="D751" s="178"/>
      <c r="E751" s="179"/>
      <c r="F751" s="74"/>
      <c r="G751" s="75"/>
      <c r="H751" s="33"/>
      <c r="I751" s="33"/>
      <c r="J751" s="45">
        <f t="shared" si="120"/>
        <v>0</v>
      </c>
      <c r="K751" s="45">
        <f t="shared" si="121"/>
        <v>0</v>
      </c>
      <c r="L751" s="45">
        <f t="shared" si="122"/>
        <v>0</v>
      </c>
      <c r="M751" s="45">
        <f t="shared" si="123"/>
        <v>0</v>
      </c>
    </row>
    <row r="752" spans="1:13" ht="13.2" x14ac:dyDescent="0.25">
      <c r="A752" s="34" t="s">
        <v>1261</v>
      </c>
      <c r="B752" s="165" t="s">
        <v>877</v>
      </c>
      <c r="C752" s="166" t="s">
        <v>877</v>
      </c>
      <c r="D752" s="166" t="s">
        <v>877</v>
      </c>
      <c r="E752" s="167" t="s">
        <v>877</v>
      </c>
      <c r="F752" s="89" t="s">
        <v>44</v>
      </c>
      <c r="G752" s="68">
        <v>15</v>
      </c>
      <c r="H752" s="36"/>
      <c r="I752" s="36"/>
      <c r="J752" s="49">
        <f t="shared" si="120"/>
        <v>0</v>
      </c>
      <c r="K752" s="49">
        <f t="shared" si="121"/>
        <v>0</v>
      </c>
      <c r="L752" s="49">
        <f t="shared" si="122"/>
        <v>0</v>
      </c>
      <c r="M752" s="49">
        <f t="shared" si="123"/>
        <v>0</v>
      </c>
    </row>
    <row r="753" spans="1:13" ht="13.2" x14ac:dyDescent="0.25">
      <c r="A753" s="34" t="s">
        <v>1262</v>
      </c>
      <c r="B753" s="165" t="s">
        <v>1477</v>
      </c>
      <c r="C753" s="166" t="s">
        <v>1477</v>
      </c>
      <c r="D753" s="166" t="s">
        <v>1477</v>
      </c>
      <c r="E753" s="167" t="s">
        <v>1477</v>
      </c>
      <c r="F753" s="89" t="s">
        <v>44</v>
      </c>
      <c r="G753" s="90">
        <v>2</v>
      </c>
      <c r="H753" s="36"/>
      <c r="I753" s="36"/>
      <c r="J753" s="49">
        <f t="shared" si="120"/>
        <v>0</v>
      </c>
      <c r="K753" s="49">
        <f t="shared" si="121"/>
        <v>0</v>
      </c>
      <c r="L753" s="49">
        <f t="shared" si="122"/>
        <v>0</v>
      </c>
      <c r="M753" s="49">
        <f t="shared" si="123"/>
        <v>0</v>
      </c>
    </row>
    <row r="754" spans="1:13" ht="13.2" x14ac:dyDescent="0.25">
      <c r="A754" s="34" t="s">
        <v>1263</v>
      </c>
      <c r="B754" s="165" t="s">
        <v>1375</v>
      </c>
      <c r="C754" s="166" t="s">
        <v>1375</v>
      </c>
      <c r="D754" s="166" t="s">
        <v>1375</v>
      </c>
      <c r="E754" s="167" t="s">
        <v>1375</v>
      </c>
      <c r="F754" s="89" t="s">
        <v>44</v>
      </c>
      <c r="G754" s="90">
        <v>10</v>
      </c>
      <c r="H754" s="36"/>
      <c r="I754" s="36"/>
      <c r="J754" s="49">
        <f t="shared" si="120"/>
        <v>0</v>
      </c>
      <c r="K754" s="49">
        <f t="shared" si="121"/>
        <v>0</v>
      </c>
      <c r="L754" s="49">
        <f t="shared" si="122"/>
        <v>0</v>
      </c>
      <c r="M754" s="49">
        <f t="shared" si="123"/>
        <v>0</v>
      </c>
    </row>
    <row r="755" spans="1:13" ht="13.2" x14ac:dyDescent="0.25">
      <c r="A755" s="34" t="s">
        <v>1264</v>
      </c>
      <c r="B755" s="165" t="s">
        <v>1478</v>
      </c>
      <c r="C755" s="166" t="s">
        <v>1478</v>
      </c>
      <c r="D755" s="166" t="s">
        <v>1478</v>
      </c>
      <c r="E755" s="167" t="s">
        <v>1478</v>
      </c>
      <c r="F755" s="89" t="s">
        <v>44</v>
      </c>
      <c r="G755" s="90">
        <v>1</v>
      </c>
      <c r="H755" s="36"/>
      <c r="I755" s="36"/>
      <c r="J755" s="49">
        <f t="shared" si="120"/>
        <v>0</v>
      </c>
      <c r="K755" s="49">
        <f t="shared" si="121"/>
        <v>0</v>
      </c>
      <c r="L755" s="49">
        <f t="shared" si="122"/>
        <v>0</v>
      </c>
      <c r="M755" s="49">
        <f t="shared" si="123"/>
        <v>0</v>
      </c>
    </row>
    <row r="756" spans="1:13" ht="13.2" x14ac:dyDescent="0.25">
      <c r="A756" s="34" t="s">
        <v>1265</v>
      </c>
      <c r="B756" s="165" t="s">
        <v>1470</v>
      </c>
      <c r="C756" s="166" t="s">
        <v>1470</v>
      </c>
      <c r="D756" s="166" t="s">
        <v>1470</v>
      </c>
      <c r="E756" s="167" t="s">
        <v>1470</v>
      </c>
      <c r="F756" s="89" t="s">
        <v>44</v>
      </c>
      <c r="G756" s="90">
        <v>1</v>
      </c>
      <c r="H756" s="36"/>
      <c r="I756" s="36"/>
      <c r="J756" s="49">
        <f t="shared" si="120"/>
        <v>0</v>
      </c>
      <c r="K756" s="49">
        <f t="shared" si="121"/>
        <v>0</v>
      </c>
      <c r="L756" s="49">
        <f t="shared" si="122"/>
        <v>0</v>
      </c>
      <c r="M756" s="49">
        <f t="shared" si="123"/>
        <v>0</v>
      </c>
    </row>
    <row r="757" spans="1:13" ht="13.2" x14ac:dyDescent="0.25">
      <c r="A757" s="34" t="s">
        <v>1266</v>
      </c>
      <c r="B757" s="165" t="s">
        <v>1471</v>
      </c>
      <c r="C757" s="166" t="s">
        <v>1471</v>
      </c>
      <c r="D757" s="166" t="s">
        <v>1471</v>
      </c>
      <c r="E757" s="167" t="s">
        <v>1471</v>
      </c>
      <c r="F757" s="89" t="s">
        <v>44</v>
      </c>
      <c r="G757" s="90">
        <v>1</v>
      </c>
      <c r="H757" s="36"/>
      <c r="I757" s="36"/>
      <c r="J757" s="49">
        <f t="shared" si="120"/>
        <v>0</v>
      </c>
      <c r="K757" s="49">
        <f t="shared" si="121"/>
        <v>0</v>
      </c>
      <c r="L757" s="49">
        <f t="shared" si="122"/>
        <v>0</v>
      </c>
      <c r="M757" s="49">
        <f t="shared" si="123"/>
        <v>0</v>
      </c>
    </row>
    <row r="758" spans="1:13" ht="13.2" x14ac:dyDescent="0.25">
      <c r="A758" s="34" t="s">
        <v>1267</v>
      </c>
      <c r="B758" s="165" t="s">
        <v>1479</v>
      </c>
      <c r="C758" s="166" t="s">
        <v>1479</v>
      </c>
      <c r="D758" s="166" t="s">
        <v>1479</v>
      </c>
      <c r="E758" s="167" t="s">
        <v>1479</v>
      </c>
      <c r="F758" s="89" t="s">
        <v>44</v>
      </c>
      <c r="G758" s="90">
        <v>10</v>
      </c>
      <c r="H758" s="36"/>
      <c r="I758" s="36"/>
      <c r="J758" s="49">
        <f t="shared" si="120"/>
        <v>0</v>
      </c>
      <c r="K758" s="49">
        <f t="shared" si="121"/>
        <v>0</v>
      </c>
      <c r="L758" s="49">
        <f t="shared" si="122"/>
        <v>0</v>
      </c>
      <c r="M758" s="49">
        <f t="shared" si="123"/>
        <v>0</v>
      </c>
    </row>
    <row r="759" spans="1:13" ht="13.2" x14ac:dyDescent="0.25">
      <c r="A759" s="34" t="s">
        <v>1268</v>
      </c>
      <c r="B759" s="165" t="s">
        <v>1480</v>
      </c>
      <c r="C759" s="166" t="s">
        <v>1480</v>
      </c>
      <c r="D759" s="166" t="s">
        <v>1480</v>
      </c>
      <c r="E759" s="167" t="s">
        <v>1480</v>
      </c>
      <c r="F759" s="89" t="s">
        <v>44</v>
      </c>
      <c r="G759" s="90">
        <v>10</v>
      </c>
      <c r="H759" s="36"/>
      <c r="I759" s="36"/>
      <c r="J759" s="49">
        <f t="shared" si="120"/>
        <v>0</v>
      </c>
      <c r="K759" s="49">
        <f t="shared" si="121"/>
        <v>0</v>
      </c>
      <c r="L759" s="49">
        <f t="shared" si="122"/>
        <v>0</v>
      </c>
      <c r="M759" s="49">
        <f t="shared" si="123"/>
        <v>0</v>
      </c>
    </row>
    <row r="760" spans="1:13" ht="13.2" x14ac:dyDescent="0.25">
      <c r="A760" s="34" t="s">
        <v>1269</v>
      </c>
      <c r="B760" s="165" t="s">
        <v>1377</v>
      </c>
      <c r="C760" s="166" t="s">
        <v>1377</v>
      </c>
      <c r="D760" s="166" t="s">
        <v>1377</v>
      </c>
      <c r="E760" s="167" t="s">
        <v>1377</v>
      </c>
      <c r="F760" s="89" t="s">
        <v>44</v>
      </c>
      <c r="G760" s="68">
        <v>34</v>
      </c>
      <c r="H760" s="36"/>
      <c r="I760" s="36"/>
      <c r="J760" s="49">
        <f t="shared" si="120"/>
        <v>0</v>
      </c>
      <c r="K760" s="49">
        <f t="shared" si="121"/>
        <v>0</v>
      </c>
      <c r="L760" s="49">
        <f t="shared" si="122"/>
        <v>0</v>
      </c>
      <c r="M760" s="49">
        <f t="shared" si="123"/>
        <v>0</v>
      </c>
    </row>
    <row r="761" spans="1:13" ht="13.2" x14ac:dyDescent="0.25">
      <c r="A761" s="34" t="s">
        <v>1270</v>
      </c>
      <c r="B761" s="165" t="s">
        <v>1481</v>
      </c>
      <c r="C761" s="166" t="s">
        <v>1481</v>
      </c>
      <c r="D761" s="166" t="s">
        <v>1481</v>
      </c>
      <c r="E761" s="167" t="s">
        <v>1481</v>
      </c>
      <c r="F761" s="89" t="s">
        <v>44</v>
      </c>
      <c r="G761" s="90">
        <v>1</v>
      </c>
      <c r="H761" s="36"/>
      <c r="I761" s="36"/>
      <c r="J761" s="49">
        <f t="shared" si="120"/>
        <v>0</v>
      </c>
      <c r="K761" s="49">
        <f t="shared" si="121"/>
        <v>0</v>
      </c>
      <c r="L761" s="49">
        <f t="shared" si="122"/>
        <v>0</v>
      </c>
      <c r="M761" s="49">
        <f t="shared" si="123"/>
        <v>0</v>
      </c>
    </row>
    <row r="762" spans="1:13" ht="13.2" x14ac:dyDescent="0.25">
      <c r="A762" s="34" t="s">
        <v>1271</v>
      </c>
      <c r="B762" s="165" t="s">
        <v>1482</v>
      </c>
      <c r="C762" s="166" t="s">
        <v>1482</v>
      </c>
      <c r="D762" s="166" t="s">
        <v>1482</v>
      </c>
      <c r="E762" s="167" t="s">
        <v>1482</v>
      </c>
      <c r="F762" s="89" t="s">
        <v>44</v>
      </c>
      <c r="G762" s="90">
        <v>1</v>
      </c>
      <c r="H762" s="36"/>
      <c r="I762" s="36"/>
      <c r="J762" s="49">
        <f t="shared" si="120"/>
        <v>0</v>
      </c>
      <c r="K762" s="49">
        <f t="shared" si="121"/>
        <v>0</v>
      </c>
      <c r="L762" s="49">
        <f t="shared" si="122"/>
        <v>0</v>
      </c>
      <c r="M762" s="49">
        <f t="shared" si="123"/>
        <v>0</v>
      </c>
    </row>
    <row r="763" spans="1:13" ht="13.2" x14ac:dyDescent="0.25">
      <c r="A763" s="34" t="s">
        <v>1272</v>
      </c>
      <c r="B763" s="165" t="s">
        <v>1429</v>
      </c>
      <c r="C763" s="166" t="s">
        <v>1429</v>
      </c>
      <c r="D763" s="166" t="s">
        <v>1429</v>
      </c>
      <c r="E763" s="167" t="s">
        <v>1429</v>
      </c>
      <c r="F763" s="89" t="s">
        <v>44</v>
      </c>
      <c r="G763" s="90">
        <v>2</v>
      </c>
      <c r="H763" s="36"/>
      <c r="I763" s="36"/>
      <c r="J763" s="49">
        <f t="shared" si="120"/>
        <v>0</v>
      </c>
      <c r="K763" s="49">
        <f t="shared" si="121"/>
        <v>0</v>
      </c>
      <c r="L763" s="49">
        <f t="shared" si="122"/>
        <v>0</v>
      </c>
      <c r="M763" s="49">
        <f t="shared" si="123"/>
        <v>0</v>
      </c>
    </row>
    <row r="764" spans="1:13" ht="13.2" x14ac:dyDescent="0.25">
      <c r="A764" s="34" t="s">
        <v>1273</v>
      </c>
      <c r="B764" s="165" t="s">
        <v>1378</v>
      </c>
      <c r="C764" s="166" t="s">
        <v>1378</v>
      </c>
      <c r="D764" s="166" t="s">
        <v>1378</v>
      </c>
      <c r="E764" s="167" t="s">
        <v>1378</v>
      </c>
      <c r="F764" s="89" t="s">
        <v>44</v>
      </c>
      <c r="G764" s="90">
        <v>20</v>
      </c>
      <c r="H764" s="36"/>
      <c r="I764" s="36"/>
      <c r="J764" s="49">
        <f t="shared" si="120"/>
        <v>0</v>
      </c>
      <c r="K764" s="49">
        <f t="shared" si="121"/>
        <v>0</v>
      </c>
      <c r="L764" s="49">
        <f t="shared" si="122"/>
        <v>0</v>
      </c>
      <c r="M764" s="49">
        <f t="shared" si="123"/>
        <v>0</v>
      </c>
    </row>
    <row r="765" spans="1:13" ht="13.2" x14ac:dyDescent="0.25">
      <c r="A765" s="34" t="s">
        <v>1274</v>
      </c>
      <c r="B765" s="165" t="s">
        <v>1481</v>
      </c>
      <c r="C765" s="166" t="s">
        <v>1481</v>
      </c>
      <c r="D765" s="166" t="s">
        <v>1481</v>
      </c>
      <c r="E765" s="167" t="s">
        <v>1481</v>
      </c>
      <c r="F765" s="89" t="s">
        <v>44</v>
      </c>
      <c r="G765" s="90">
        <v>1</v>
      </c>
      <c r="H765" s="36"/>
      <c r="I765" s="36"/>
      <c r="J765" s="49">
        <f t="shared" si="120"/>
        <v>0</v>
      </c>
      <c r="K765" s="49">
        <f t="shared" si="121"/>
        <v>0</v>
      </c>
      <c r="L765" s="49">
        <f t="shared" si="122"/>
        <v>0</v>
      </c>
      <c r="M765" s="49">
        <f t="shared" si="123"/>
        <v>0</v>
      </c>
    </row>
    <row r="766" spans="1:13" ht="13.2" x14ac:dyDescent="0.25">
      <c r="A766" s="34" t="s">
        <v>1275</v>
      </c>
      <c r="B766" s="165" t="s">
        <v>1482</v>
      </c>
      <c r="C766" s="166" t="s">
        <v>1482</v>
      </c>
      <c r="D766" s="166" t="s">
        <v>1482</v>
      </c>
      <c r="E766" s="167" t="s">
        <v>1482</v>
      </c>
      <c r="F766" s="89" t="s">
        <v>44</v>
      </c>
      <c r="G766" s="90">
        <v>1</v>
      </c>
      <c r="H766" s="36"/>
      <c r="I766" s="36"/>
      <c r="J766" s="49">
        <f t="shared" si="120"/>
        <v>0</v>
      </c>
      <c r="K766" s="49">
        <f t="shared" si="121"/>
        <v>0</v>
      </c>
      <c r="L766" s="49">
        <f t="shared" si="122"/>
        <v>0</v>
      </c>
      <c r="M766" s="49">
        <f t="shared" si="123"/>
        <v>0</v>
      </c>
    </row>
    <row r="767" spans="1:13" ht="13.2" x14ac:dyDescent="0.25">
      <c r="A767" s="34" t="s">
        <v>1276</v>
      </c>
      <c r="B767" s="165" t="s">
        <v>1429</v>
      </c>
      <c r="C767" s="166" t="s">
        <v>1429</v>
      </c>
      <c r="D767" s="166" t="s">
        <v>1429</v>
      </c>
      <c r="E767" s="167" t="s">
        <v>1429</v>
      </c>
      <c r="F767" s="89" t="s">
        <v>44</v>
      </c>
      <c r="G767" s="90">
        <v>2</v>
      </c>
      <c r="H767" s="36"/>
      <c r="I767" s="36"/>
      <c r="J767" s="49">
        <f t="shared" si="120"/>
        <v>0</v>
      </c>
      <c r="K767" s="49">
        <f t="shared" si="121"/>
        <v>0</v>
      </c>
      <c r="L767" s="49">
        <f t="shared" si="122"/>
        <v>0</v>
      </c>
      <c r="M767" s="49">
        <f t="shared" si="123"/>
        <v>0</v>
      </c>
    </row>
    <row r="768" spans="1:13" ht="13.2" x14ac:dyDescent="0.25">
      <c r="A768" s="34" t="s">
        <v>1277</v>
      </c>
      <c r="B768" s="165" t="s">
        <v>1444</v>
      </c>
      <c r="C768" s="166" t="s">
        <v>1444</v>
      </c>
      <c r="D768" s="166" t="s">
        <v>1444</v>
      </c>
      <c r="E768" s="167" t="s">
        <v>1444</v>
      </c>
      <c r="F768" s="89" t="s">
        <v>44</v>
      </c>
      <c r="G768" s="90">
        <v>3</v>
      </c>
      <c r="H768" s="36"/>
      <c r="I768" s="36"/>
      <c r="J768" s="49">
        <f t="shared" si="120"/>
        <v>0</v>
      </c>
      <c r="K768" s="49">
        <f t="shared" si="121"/>
        <v>0</v>
      </c>
      <c r="L768" s="49">
        <f t="shared" si="122"/>
        <v>0</v>
      </c>
      <c r="M768" s="49">
        <f t="shared" si="123"/>
        <v>0</v>
      </c>
    </row>
    <row r="769" spans="1:13" ht="13.2" x14ac:dyDescent="0.25">
      <c r="A769" s="34" t="s">
        <v>1278</v>
      </c>
      <c r="B769" s="165" t="s">
        <v>1430</v>
      </c>
      <c r="C769" s="166" t="s">
        <v>1430</v>
      </c>
      <c r="D769" s="166" t="s">
        <v>1430</v>
      </c>
      <c r="E769" s="167" t="s">
        <v>1430</v>
      </c>
      <c r="F769" s="89" t="s">
        <v>44</v>
      </c>
      <c r="G769" s="90">
        <v>3</v>
      </c>
      <c r="H769" s="36"/>
      <c r="I769" s="36"/>
      <c r="J769" s="49">
        <f t="shared" si="120"/>
        <v>0</v>
      </c>
      <c r="K769" s="49">
        <f t="shared" si="121"/>
        <v>0</v>
      </c>
      <c r="L769" s="49">
        <f t="shared" si="122"/>
        <v>0</v>
      </c>
      <c r="M769" s="49">
        <f t="shared" si="123"/>
        <v>0</v>
      </c>
    </row>
    <row r="770" spans="1:13" ht="13.2" x14ac:dyDescent="0.25">
      <c r="A770" s="34" t="s">
        <v>1279</v>
      </c>
      <c r="B770" s="165" t="s">
        <v>1446</v>
      </c>
      <c r="C770" s="166" t="s">
        <v>1446</v>
      </c>
      <c r="D770" s="166" t="s">
        <v>1446</v>
      </c>
      <c r="E770" s="167" t="s">
        <v>1446</v>
      </c>
      <c r="F770" s="89" t="s">
        <v>44</v>
      </c>
      <c r="G770" s="90">
        <v>3</v>
      </c>
      <c r="H770" s="36"/>
      <c r="I770" s="36"/>
      <c r="J770" s="49">
        <f t="shared" si="120"/>
        <v>0</v>
      </c>
      <c r="K770" s="49">
        <f t="shared" si="121"/>
        <v>0</v>
      </c>
      <c r="L770" s="49">
        <f t="shared" si="122"/>
        <v>0</v>
      </c>
      <c r="M770" s="49">
        <f t="shared" si="123"/>
        <v>0</v>
      </c>
    </row>
    <row r="771" spans="1:13" ht="13.2" x14ac:dyDescent="0.25">
      <c r="A771" s="34" t="s">
        <v>1280</v>
      </c>
      <c r="B771" s="165" t="s">
        <v>1431</v>
      </c>
      <c r="C771" s="166" t="s">
        <v>1431</v>
      </c>
      <c r="D771" s="166" t="s">
        <v>1431</v>
      </c>
      <c r="E771" s="167" t="s">
        <v>1431</v>
      </c>
      <c r="F771" s="89" t="s">
        <v>44</v>
      </c>
      <c r="G771" s="90">
        <v>3</v>
      </c>
      <c r="H771" s="36"/>
      <c r="I771" s="36"/>
      <c r="J771" s="49">
        <f t="shared" si="120"/>
        <v>0</v>
      </c>
      <c r="K771" s="49">
        <f t="shared" si="121"/>
        <v>0</v>
      </c>
      <c r="L771" s="49">
        <f t="shared" si="122"/>
        <v>0</v>
      </c>
      <c r="M771" s="49">
        <f t="shared" si="123"/>
        <v>0</v>
      </c>
    </row>
    <row r="772" spans="1:13" ht="13.2" x14ac:dyDescent="0.25">
      <c r="A772" s="34" t="s">
        <v>1281</v>
      </c>
      <c r="B772" s="165" t="s">
        <v>1447</v>
      </c>
      <c r="C772" s="166" t="s">
        <v>1447</v>
      </c>
      <c r="D772" s="166" t="s">
        <v>1447</v>
      </c>
      <c r="E772" s="167" t="s">
        <v>1447</v>
      </c>
      <c r="F772" s="89" t="s">
        <v>44</v>
      </c>
      <c r="G772" s="90">
        <v>2</v>
      </c>
      <c r="H772" s="36"/>
      <c r="I772" s="36"/>
      <c r="J772" s="49">
        <f t="shared" si="120"/>
        <v>0</v>
      </c>
      <c r="K772" s="49">
        <f t="shared" si="121"/>
        <v>0</v>
      </c>
      <c r="L772" s="49">
        <f t="shared" si="122"/>
        <v>0</v>
      </c>
      <c r="M772" s="49">
        <f t="shared" si="123"/>
        <v>0</v>
      </c>
    </row>
    <row r="773" spans="1:13" ht="13.2" x14ac:dyDescent="0.25">
      <c r="A773" s="34" t="s">
        <v>1282</v>
      </c>
      <c r="B773" s="165" t="s">
        <v>1483</v>
      </c>
      <c r="C773" s="166" t="s">
        <v>1483</v>
      </c>
      <c r="D773" s="166" t="s">
        <v>1483</v>
      </c>
      <c r="E773" s="167" t="s">
        <v>1483</v>
      </c>
      <c r="F773" s="89" t="s">
        <v>44</v>
      </c>
      <c r="G773" s="90">
        <v>1</v>
      </c>
      <c r="H773" s="36"/>
      <c r="I773" s="36"/>
      <c r="J773" s="49">
        <f t="shared" si="120"/>
        <v>0</v>
      </c>
      <c r="K773" s="49">
        <f t="shared" si="121"/>
        <v>0</v>
      </c>
      <c r="L773" s="49">
        <f t="shared" si="122"/>
        <v>0</v>
      </c>
      <c r="M773" s="49">
        <f t="shared" si="123"/>
        <v>0</v>
      </c>
    </row>
    <row r="774" spans="1:13" ht="13.2" x14ac:dyDescent="0.25">
      <c r="A774" s="34" t="s">
        <v>1283</v>
      </c>
      <c r="B774" s="165" t="s">
        <v>1448</v>
      </c>
      <c r="C774" s="166" t="s">
        <v>1448</v>
      </c>
      <c r="D774" s="166" t="s">
        <v>1448</v>
      </c>
      <c r="E774" s="167" t="s">
        <v>1448</v>
      </c>
      <c r="F774" s="89" t="s">
        <v>44</v>
      </c>
      <c r="G774" s="90">
        <v>1</v>
      </c>
      <c r="H774" s="36"/>
      <c r="I774" s="36"/>
      <c r="J774" s="49">
        <f t="shared" si="120"/>
        <v>0</v>
      </c>
      <c r="K774" s="49">
        <f t="shared" si="121"/>
        <v>0</v>
      </c>
      <c r="L774" s="49">
        <f t="shared" si="122"/>
        <v>0</v>
      </c>
      <c r="M774" s="49">
        <f t="shared" si="123"/>
        <v>0</v>
      </c>
    </row>
    <row r="775" spans="1:13" ht="13.2" x14ac:dyDescent="0.25">
      <c r="A775" s="34" t="s">
        <v>1284</v>
      </c>
      <c r="B775" s="165" t="s">
        <v>1379</v>
      </c>
      <c r="C775" s="166" t="s">
        <v>1379</v>
      </c>
      <c r="D775" s="166" t="s">
        <v>1379</v>
      </c>
      <c r="E775" s="167" t="s">
        <v>1379</v>
      </c>
      <c r="F775" s="89" t="s">
        <v>10</v>
      </c>
      <c r="G775" s="68">
        <v>0.23899999999999999</v>
      </c>
      <c r="H775" s="36"/>
      <c r="I775" s="36"/>
      <c r="J775" s="49">
        <f t="shared" si="120"/>
        <v>0</v>
      </c>
      <c r="K775" s="49">
        <f t="shared" si="121"/>
        <v>0</v>
      </c>
      <c r="L775" s="49">
        <f t="shared" si="122"/>
        <v>0</v>
      </c>
      <c r="M775" s="49">
        <f t="shared" si="123"/>
        <v>0</v>
      </c>
    </row>
    <row r="776" spans="1:13" ht="13.2" x14ac:dyDescent="0.25">
      <c r="A776" s="34" t="s">
        <v>1285</v>
      </c>
      <c r="B776" s="165" t="s">
        <v>1380</v>
      </c>
      <c r="C776" s="166" t="s">
        <v>1380</v>
      </c>
      <c r="D776" s="166" t="s">
        <v>1380</v>
      </c>
      <c r="E776" s="167" t="s">
        <v>1380</v>
      </c>
      <c r="F776" s="89" t="s">
        <v>69</v>
      </c>
      <c r="G776" s="90">
        <v>23.9</v>
      </c>
      <c r="H776" s="36"/>
      <c r="I776" s="36"/>
      <c r="J776" s="49">
        <f t="shared" si="120"/>
        <v>0</v>
      </c>
      <c r="K776" s="49">
        <f t="shared" si="121"/>
        <v>0</v>
      </c>
      <c r="L776" s="49">
        <f t="shared" si="122"/>
        <v>0</v>
      </c>
      <c r="M776" s="49">
        <f t="shared" si="123"/>
        <v>0</v>
      </c>
    </row>
    <row r="777" spans="1:13" ht="13.2" x14ac:dyDescent="0.25">
      <c r="A777" s="34" t="s">
        <v>1286</v>
      </c>
      <c r="B777" s="165" t="s">
        <v>1382</v>
      </c>
      <c r="C777" s="166" t="s">
        <v>1382</v>
      </c>
      <c r="D777" s="166" t="s">
        <v>1382</v>
      </c>
      <c r="E777" s="167" t="s">
        <v>1382</v>
      </c>
      <c r="F777" s="89" t="s">
        <v>10</v>
      </c>
      <c r="G777" s="68">
        <v>0.23899999999999999</v>
      </c>
      <c r="H777" s="36"/>
      <c r="I777" s="36"/>
      <c r="J777" s="49">
        <f t="shared" si="120"/>
        <v>0</v>
      </c>
      <c r="K777" s="49">
        <f t="shared" si="121"/>
        <v>0</v>
      </c>
      <c r="L777" s="49">
        <f t="shared" si="122"/>
        <v>0</v>
      </c>
      <c r="M777" s="49">
        <f t="shared" si="123"/>
        <v>0</v>
      </c>
    </row>
    <row r="778" spans="1:13" ht="13.2" x14ac:dyDescent="0.25">
      <c r="A778" s="34" t="s">
        <v>1287</v>
      </c>
      <c r="B778" s="165" t="s">
        <v>1449</v>
      </c>
      <c r="C778" s="166" t="s">
        <v>1449</v>
      </c>
      <c r="D778" s="166" t="s">
        <v>1449</v>
      </c>
      <c r="E778" s="167" t="s">
        <v>1449</v>
      </c>
      <c r="F778" s="89" t="s">
        <v>10</v>
      </c>
      <c r="G778" s="68">
        <v>0.255</v>
      </c>
      <c r="H778" s="36"/>
      <c r="I778" s="36"/>
      <c r="J778" s="49">
        <f t="shared" si="120"/>
        <v>0</v>
      </c>
      <c r="K778" s="49">
        <f t="shared" si="121"/>
        <v>0</v>
      </c>
      <c r="L778" s="49">
        <f t="shared" si="122"/>
        <v>0</v>
      </c>
      <c r="M778" s="49">
        <f t="shared" si="123"/>
        <v>0</v>
      </c>
    </row>
    <row r="779" spans="1:13" ht="13.2" x14ac:dyDescent="0.25">
      <c r="A779" s="34" t="s">
        <v>1288</v>
      </c>
      <c r="B779" s="165" t="s">
        <v>1450</v>
      </c>
      <c r="C779" s="166" t="s">
        <v>1450</v>
      </c>
      <c r="D779" s="166" t="s">
        <v>1450</v>
      </c>
      <c r="E779" s="167" t="s">
        <v>1450</v>
      </c>
      <c r="F779" s="89" t="s">
        <v>10</v>
      </c>
      <c r="G779" s="68">
        <v>1.52</v>
      </c>
      <c r="H779" s="36"/>
      <c r="I779" s="36"/>
      <c r="J779" s="49">
        <f t="shared" si="120"/>
        <v>0</v>
      </c>
      <c r="K779" s="49">
        <f t="shared" si="121"/>
        <v>0</v>
      </c>
      <c r="L779" s="49">
        <f t="shared" si="122"/>
        <v>0</v>
      </c>
      <c r="M779" s="49">
        <f t="shared" si="123"/>
        <v>0</v>
      </c>
    </row>
    <row r="780" spans="1:13" ht="13.2" x14ac:dyDescent="0.25">
      <c r="A780" s="34" t="s">
        <v>1289</v>
      </c>
      <c r="B780" s="165" t="s">
        <v>1383</v>
      </c>
      <c r="C780" s="166" t="s">
        <v>1383</v>
      </c>
      <c r="D780" s="166" t="s">
        <v>1383</v>
      </c>
      <c r="E780" s="167" t="s">
        <v>1383</v>
      </c>
      <c r="F780" s="89" t="s">
        <v>69</v>
      </c>
      <c r="G780" s="68">
        <v>201.4</v>
      </c>
      <c r="H780" s="36"/>
      <c r="I780" s="36"/>
      <c r="J780" s="49">
        <f t="shared" si="120"/>
        <v>0</v>
      </c>
      <c r="K780" s="49">
        <f t="shared" si="121"/>
        <v>0</v>
      </c>
      <c r="L780" s="49">
        <f t="shared" si="122"/>
        <v>0</v>
      </c>
      <c r="M780" s="49">
        <f t="shared" si="123"/>
        <v>0</v>
      </c>
    </row>
    <row r="781" spans="1:13" ht="13.2" x14ac:dyDescent="0.25">
      <c r="A781" s="34" t="s">
        <v>1290</v>
      </c>
      <c r="B781" s="165" t="s">
        <v>1384</v>
      </c>
      <c r="C781" s="166" t="s">
        <v>1384</v>
      </c>
      <c r="D781" s="166" t="s">
        <v>1384</v>
      </c>
      <c r="E781" s="167" t="s">
        <v>1384</v>
      </c>
      <c r="F781" s="89" t="s">
        <v>10</v>
      </c>
      <c r="G781" s="68">
        <v>1.6E-2</v>
      </c>
      <c r="H781" s="36"/>
      <c r="I781" s="36"/>
      <c r="J781" s="49">
        <f t="shared" si="120"/>
        <v>0</v>
      </c>
      <c r="K781" s="49">
        <f t="shared" si="121"/>
        <v>0</v>
      </c>
      <c r="L781" s="49">
        <f t="shared" si="122"/>
        <v>0</v>
      </c>
      <c r="M781" s="49">
        <f t="shared" si="123"/>
        <v>0</v>
      </c>
    </row>
    <row r="782" spans="1:13" ht="13.2" x14ac:dyDescent="0.25">
      <c r="A782" s="34" t="s">
        <v>1291</v>
      </c>
      <c r="B782" s="165" t="s">
        <v>1385</v>
      </c>
      <c r="C782" s="166" t="s">
        <v>1385</v>
      </c>
      <c r="D782" s="166" t="s">
        <v>1385</v>
      </c>
      <c r="E782" s="167" t="s">
        <v>1385</v>
      </c>
      <c r="F782" s="89" t="s">
        <v>69</v>
      </c>
      <c r="G782" s="90">
        <v>1.6</v>
      </c>
      <c r="H782" s="36"/>
      <c r="I782" s="36"/>
      <c r="J782" s="49">
        <f t="shared" si="120"/>
        <v>0</v>
      </c>
      <c r="K782" s="49">
        <f t="shared" si="121"/>
        <v>0</v>
      </c>
      <c r="L782" s="49">
        <f t="shared" si="122"/>
        <v>0</v>
      </c>
      <c r="M782" s="49">
        <f t="shared" si="123"/>
        <v>0</v>
      </c>
    </row>
    <row r="783" spans="1:13" ht="13.2" x14ac:dyDescent="0.25">
      <c r="A783" s="34" t="s">
        <v>1292</v>
      </c>
      <c r="B783" s="165" t="s">
        <v>1451</v>
      </c>
      <c r="C783" s="166" t="s">
        <v>1451</v>
      </c>
      <c r="D783" s="166" t="s">
        <v>1451</v>
      </c>
      <c r="E783" s="167" t="s">
        <v>1451</v>
      </c>
      <c r="F783" s="89" t="s">
        <v>10</v>
      </c>
      <c r="G783" s="68">
        <v>1.7275</v>
      </c>
      <c r="H783" s="36"/>
      <c r="I783" s="36"/>
      <c r="J783" s="49">
        <f t="shared" si="120"/>
        <v>0</v>
      </c>
      <c r="K783" s="49">
        <f t="shared" si="121"/>
        <v>0</v>
      </c>
      <c r="L783" s="49">
        <f t="shared" si="122"/>
        <v>0</v>
      </c>
      <c r="M783" s="49">
        <f t="shared" si="123"/>
        <v>0</v>
      </c>
    </row>
    <row r="784" spans="1:13" ht="13.2" x14ac:dyDescent="0.25">
      <c r="A784" s="34" t="s">
        <v>1293</v>
      </c>
      <c r="B784" s="165" t="s">
        <v>1433</v>
      </c>
      <c r="C784" s="166" t="s">
        <v>1433</v>
      </c>
      <c r="D784" s="166" t="s">
        <v>1433</v>
      </c>
      <c r="E784" s="167" t="s">
        <v>1433</v>
      </c>
      <c r="F784" s="89" t="s">
        <v>69</v>
      </c>
      <c r="G784" s="90">
        <v>32.729999999999997</v>
      </c>
      <c r="H784" s="36"/>
      <c r="I784" s="36"/>
      <c r="J784" s="49">
        <f t="shared" si="120"/>
        <v>0</v>
      </c>
      <c r="K784" s="49">
        <f t="shared" si="121"/>
        <v>0</v>
      </c>
      <c r="L784" s="49">
        <f t="shared" si="122"/>
        <v>0</v>
      </c>
      <c r="M784" s="49">
        <f t="shared" si="123"/>
        <v>0</v>
      </c>
    </row>
    <row r="785" spans="1:13" ht="13.2" x14ac:dyDescent="0.25">
      <c r="A785" s="34" t="s">
        <v>1294</v>
      </c>
      <c r="B785" s="165" t="s">
        <v>1381</v>
      </c>
      <c r="C785" s="166" t="s">
        <v>1381</v>
      </c>
      <c r="D785" s="166" t="s">
        <v>1381</v>
      </c>
      <c r="E785" s="167" t="s">
        <v>1381</v>
      </c>
      <c r="F785" s="89" t="s">
        <v>69</v>
      </c>
      <c r="G785" s="90">
        <v>140.02000000000001</v>
      </c>
      <c r="H785" s="36"/>
      <c r="I785" s="36"/>
      <c r="J785" s="49">
        <f t="shared" si="120"/>
        <v>0</v>
      </c>
      <c r="K785" s="49">
        <f t="shared" si="121"/>
        <v>0</v>
      </c>
      <c r="L785" s="49">
        <f t="shared" si="122"/>
        <v>0</v>
      </c>
      <c r="M785" s="49">
        <f t="shared" si="123"/>
        <v>0</v>
      </c>
    </row>
    <row r="786" spans="1:13" ht="13.2" x14ac:dyDescent="0.25">
      <c r="A786" s="34" t="s">
        <v>1295</v>
      </c>
      <c r="B786" s="165" t="s">
        <v>1434</v>
      </c>
      <c r="C786" s="166" t="s">
        <v>1434</v>
      </c>
      <c r="D786" s="166" t="s">
        <v>1434</v>
      </c>
      <c r="E786" s="167" t="s">
        <v>1434</v>
      </c>
      <c r="F786" s="89" t="s">
        <v>10</v>
      </c>
      <c r="G786" s="68">
        <v>0.27600000000000002</v>
      </c>
      <c r="H786" s="36"/>
      <c r="I786" s="36"/>
      <c r="J786" s="49">
        <f t="shared" si="120"/>
        <v>0</v>
      </c>
      <c r="K786" s="49">
        <f t="shared" si="121"/>
        <v>0</v>
      </c>
      <c r="L786" s="49">
        <f t="shared" si="122"/>
        <v>0</v>
      </c>
      <c r="M786" s="49">
        <f t="shared" si="123"/>
        <v>0</v>
      </c>
    </row>
    <row r="787" spans="1:13" ht="13.2" x14ac:dyDescent="0.25">
      <c r="A787" s="34" t="s">
        <v>1296</v>
      </c>
      <c r="B787" s="165" t="s">
        <v>1435</v>
      </c>
      <c r="C787" s="166" t="s">
        <v>1435</v>
      </c>
      <c r="D787" s="166" t="s">
        <v>1435</v>
      </c>
      <c r="E787" s="167" t="s">
        <v>1435</v>
      </c>
      <c r="F787" s="89" t="s">
        <v>69</v>
      </c>
      <c r="G787" s="90">
        <v>27.6</v>
      </c>
      <c r="H787" s="36"/>
      <c r="I787" s="36"/>
      <c r="J787" s="49">
        <f t="shared" si="120"/>
        <v>0</v>
      </c>
      <c r="K787" s="49">
        <f t="shared" si="121"/>
        <v>0</v>
      </c>
      <c r="L787" s="49">
        <f t="shared" si="122"/>
        <v>0</v>
      </c>
      <c r="M787" s="49">
        <f t="shared" si="123"/>
        <v>0</v>
      </c>
    </row>
    <row r="788" spans="1:13" ht="13.2" x14ac:dyDescent="0.25">
      <c r="A788" s="34" t="s">
        <v>1297</v>
      </c>
      <c r="B788" s="165" t="s">
        <v>1388</v>
      </c>
      <c r="C788" s="166" t="s">
        <v>1388</v>
      </c>
      <c r="D788" s="166" t="s">
        <v>1388</v>
      </c>
      <c r="E788" s="167" t="s">
        <v>1388</v>
      </c>
      <c r="F788" s="89" t="s">
        <v>10</v>
      </c>
      <c r="G788" s="68">
        <v>6.3E-2</v>
      </c>
      <c r="H788" s="36"/>
      <c r="I788" s="36"/>
      <c r="J788" s="49">
        <f t="shared" si="120"/>
        <v>0</v>
      </c>
      <c r="K788" s="49">
        <f t="shared" si="121"/>
        <v>0</v>
      </c>
      <c r="L788" s="49">
        <f t="shared" si="122"/>
        <v>0</v>
      </c>
      <c r="M788" s="49">
        <f t="shared" si="123"/>
        <v>0</v>
      </c>
    </row>
    <row r="789" spans="1:13" ht="13.2" x14ac:dyDescent="0.25">
      <c r="A789" s="34" t="s">
        <v>1298</v>
      </c>
      <c r="B789" s="165" t="s">
        <v>1436</v>
      </c>
      <c r="C789" s="166" t="s">
        <v>1436</v>
      </c>
      <c r="D789" s="166" t="s">
        <v>1436</v>
      </c>
      <c r="E789" s="167" t="s">
        <v>1436</v>
      </c>
      <c r="F789" s="89" t="s">
        <v>10</v>
      </c>
      <c r="G789" s="68">
        <v>4.2000000000000003E-2</v>
      </c>
      <c r="H789" s="36"/>
      <c r="I789" s="36"/>
      <c r="J789" s="49">
        <f t="shared" si="120"/>
        <v>0</v>
      </c>
      <c r="K789" s="49">
        <f t="shared" si="121"/>
        <v>0</v>
      </c>
      <c r="L789" s="49">
        <f t="shared" si="122"/>
        <v>0</v>
      </c>
      <c r="M789" s="49">
        <f t="shared" si="123"/>
        <v>0</v>
      </c>
    </row>
    <row r="790" spans="1:13" ht="13.2" x14ac:dyDescent="0.25">
      <c r="A790" s="34" t="s">
        <v>1299</v>
      </c>
      <c r="B790" s="165" t="s">
        <v>1438</v>
      </c>
      <c r="C790" s="166" t="s">
        <v>1438</v>
      </c>
      <c r="D790" s="166" t="s">
        <v>1438</v>
      </c>
      <c r="E790" s="167" t="s">
        <v>1438</v>
      </c>
      <c r="F790" s="89" t="s">
        <v>10</v>
      </c>
      <c r="G790" s="68">
        <v>0.126</v>
      </c>
      <c r="H790" s="36"/>
      <c r="I790" s="36"/>
      <c r="J790" s="49">
        <f t="shared" si="120"/>
        <v>0</v>
      </c>
      <c r="K790" s="49">
        <f t="shared" si="121"/>
        <v>0</v>
      </c>
      <c r="L790" s="49">
        <f t="shared" si="122"/>
        <v>0</v>
      </c>
      <c r="M790" s="49">
        <f t="shared" si="123"/>
        <v>0</v>
      </c>
    </row>
    <row r="791" spans="1:13" ht="13.2" x14ac:dyDescent="0.25">
      <c r="A791" s="34" t="s">
        <v>1300</v>
      </c>
      <c r="B791" s="165" t="s">
        <v>1437</v>
      </c>
      <c r="C791" s="166" t="s">
        <v>1437</v>
      </c>
      <c r="D791" s="166" t="s">
        <v>1437</v>
      </c>
      <c r="E791" s="167" t="s">
        <v>1437</v>
      </c>
      <c r="F791" s="89" t="s">
        <v>69</v>
      </c>
      <c r="G791" s="68">
        <v>16.8</v>
      </c>
      <c r="H791" s="36"/>
      <c r="I791" s="36"/>
      <c r="J791" s="49">
        <f t="shared" si="120"/>
        <v>0</v>
      </c>
      <c r="K791" s="49">
        <f t="shared" si="121"/>
        <v>0</v>
      </c>
      <c r="L791" s="49">
        <f t="shared" si="122"/>
        <v>0</v>
      </c>
      <c r="M791" s="49">
        <f t="shared" si="123"/>
        <v>0</v>
      </c>
    </row>
    <row r="792" spans="1:13" ht="13.2" x14ac:dyDescent="0.25">
      <c r="A792" s="34" t="s">
        <v>1301</v>
      </c>
      <c r="B792" s="165" t="s">
        <v>1484</v>
      </c>
      <c r="C792" s="166" t="s">
        <v>1484</v>
      </c>
      <c r="D792" s="166" t="s">
        <v>1484</v>
      </c>
      <c r="E792" s="167" t="s">
        <v>1484</v>
      </c>
      <c r="F792" s="89" t="s">
        <v>10</v>
      </c>
      <c r="G792" s="68">
        <v>8.8999999999999996E-2</v>
      </c>
      <c r="H792" s="36"/>
      <c r="I792" s="36"/>
      <c r="J792" s="49">
        <f t="shared" si="120"/>
        <v>0</v>
      </c>
      <c r="K792" s="49">
        <f t="shared" si="121"/>
        <v>0</v>
      </c>
      <c r="L792" s="49">
        <f t="shared" si="122"/>
        <v>0</v>
      </c>
      <c r="M792" s="49">
        <f t="shared" si="123"/>
        <v>0</v>
      </c>
    </row>
    <row r="793" spans="1:13" ht="13.2" x14ac:dyDescent="0.25">
      <c r="A793" s="34" t="s">
        <v>1302</v>
      </c>
      <c r="B793" s="165" t="s">
        <v>1485</v>
      </c>
      <c r="C793" s="166" t="s">
        <v>1485</v>
      </c>
      <c r="D793" s="166" t="s">
        <v>1485</v>
      </c>
      <c r="E793" s="167" t="s">
        <v>1485</v>
      </c>
      <c r="F793" s="89" t="s">
        <v>69</v>
      </c>
      <c r="G793" s="90">
        <v>8.9</v>
      </c>
      <c r="H793" s="36"/>
      <c r="I793" s="36"/>
      <c r="J793" s="49">
        <f t="shared" si="120"/>
        <v>0</v>
      </c>
      <c r="K793" s="49">
        <f t="shared" si="121"/>
        <v>0</v>
      </c>
      <c r="L793" s="49">
        <f t="shared" si="122"/>
        <v>0</v>
      </c>
      <c r="M793" s="49">
        <f t="shared" si="123"/>
        <v>0</v>
      </c>
    </row>
    <row r="794" spans="1:13" ht="13.2" x14ac:dyDescent="0.25">
      <c r="A794" s="34" t="s">
        <v>1303</v>
      </c>
      <c r="B794" s="165" t="s">
        <v>1392</v>
      </c>
      <c r="C794" s="166" t="s">
        <v>1392</v>
      </c>
      <c r="D794" s="166" t="s">
        <v>1392</v>
      </c>
      <c r="E794" s="167" t="s">
        <v>1392</v>
      </c>
      <c r="F794" s="89" t="s">
        <v>10</v>
      </c>
      <c r="G794" s="68">
        <v>4.41</v>
      </c>
      <c r="H794" s="36"/>
      <c r="I794" s="36"/>
      <c r="J794" s="49">
        <f t="shared" si="120"/>
        <v>0</v>
      </c>
      <c r="K794" s="49">
        <f t="shared" si="121"/>
        <v>0</v>
      </c>
      <c r="L794" s="49">
        <f t="shared" si="122"/>
        <v>0</v>
      </c>
      <c r="M794" s="49">
        <f t="shared" si="123"/>
        <v>0</v>
      </c>
    </row>
    <row r="795" spans="1:13" ht="13.2" x14ac:dyDescent="0.25">
      <c r="A795" s="34" t="s">
        <v>1304</v>
      </c>
      <c r="B795" s="165" t="s">
        <v>1393</v>
      </c>
      <c r="C795" s="166" t="s">
        <v>1393</v>
      </c>
      <c r="D795" s="166" t="s">
        <v>1393</v>
      </c>
      <c r="E795" s="167" t="s">
        <v>1393</v>
      </c>
      <c r="F795" s="89" t="s">
        <v>69</v>
      </c>
      <c r="G795" s="68">
        <v>507.15</v>
      </c>
      <c r="H795" s="36"/>
      <c r="I795" s="36"/>
      <c r="J795" s="49">
        <f t="shared" si="120"/>
        <v>0</v>
      </c>
      <c r="K795" s="49">
        <f t="shared" si="121"/>
        <v>0</v>
      </c>
      <c r="L795" s="49">
        <f t="shared" si="122"/>
        <v>0</v>
      </c>
      <c r="M795" s="49">
        <f t="shared" si="123"/>
        <v>0</v>
      </c>
    </row>
    <row r="796" spans="1:13" ht="13.2" x14ac:dyDescent="0.25">
      <c r="A796" s="34" t="s">
        <v>1305</v>
      </c>
      <c r="B796" s="165" t="s">
        <v>1486</v>
      </c>
      <c r="C796" s="166" t="s">
        <v>1486</v>
      </c>
      <c r="D796" s="166" t="s">
        <v>1486</v>
      </c>
      <c r="E796" s="167" t="s">
        <v>1486</v>
      </c>
      <c r="F796" s="89" t="s">
        <v>44</v>
      </c>
      <c r="G796" s="90">
        <v>1</v>
      </c>
      <c r="H796" s="36"/>
      <c r="I796" s="36"/>
      <c r="J796" s="49">
        <f t="shared" si="120"/>
        <v>0</v>
      </c>
      <c r="K796" s="49">
        <f t="shared" si="121"/>
        <v>0</v>
      </c>
      <c r="L796" s="49">
        <f t="shared" si="122"/>
        <v>0</v>
      </c>
      <c r="M796" s="49">
        <f t="shared" si="123"/>
        <v>0</v>
      </c>
    </row>
    <row r="797" spans="1:13" ht="13.2" x14ac:dyDescent="0.25">
      <c r="A797" s="34" t="s">
        <v>1306</v>
      </c>
      <c r="B797" s="165" t="s">
        <v>1487</v>
      </c>
      <c r="C797" s="166" t="s">
        <v>1487</v>
      </c>
      <c r="D797" s="166" t="s">
        <v>1487</v>
      </c>
      <c r="E797" s="167" t="s">
        <v>1487</v>
      </c>
      <c r="F797" s="89" t="s">
        <v>816</v>
      </c>
      <c r="G797" s="90">
        <v>1</v>
      </c>
      <c r="H797" s="36"/>
      <c r="I797" s="36"/>
      <c r="J797" s="49">
        <f t="shared" si="120"/>
        <v>0</v>
      </c>
      <c r="K797" s="49">
        <f t="shared" si="121"/>
        <v>0</v>
      </c>
      <c r="L797" s="49">
        <f t="shared" si="122"/>
        <v>0</v>
      </c>
      <c r="M797" s="49">
        <f t="shared" si="123"/>
        <v>0</v>
      </c>
    </row>
    <row r="798" spans="1:13" ht="13.2" x14ac:dyDescent="0.25">
      <c r="A798" s="34" t="s">
        <v>1307</v>
      </c>
      <c r="B798" s="165" t="s">
        <v>1488</v>
      </c>
      <c r="C798" s="166" t="s">
        <v>1488</v>
      </c>
      <c r="D798" s="166" t="s">
        <v>1488</v>
      </c>
      <c r="E798" s="167" t="s">
        <v>1488</v>
      </c>
      <c r="F798" s="89" t="s">
        <v>69</v>
      </c>
      <c r="G798" s="68">
        <v>0.15</v>
      </c>
      <c r="H798" s="36"/>
      <c r="I798" s="36"/>
      <c r="J798" s="49">
        <f t="shared" si="120"/>
        <v>0</v>
      </c>
      <c r="K798" s="49">
        <f t="shared" si="121"/>
        <v>0</v>
      </c>
      <c r="L798" s="49">
        <f t="shared" si="122"/>
        <v>0</v>
      </c>
      <c r="M798" s="49">
        <f t="shared" si="123"/>
        <v>0</v>
      </c>
    </row>
    <row r="799" spans="1:13" ht="13.2" x14ac:dyDescent="0.25">
      <c r="A799" s="34" t="s">
        <v>1308</v>
      </c>
      <c r="B799" s="165" t="s">
        <v>1397</v>
      </c>
      <c r="C799" s="166" t="s">
        <v>1397</v>
      </c>
      <c r="D799" s="166" t="s">
        <v>1397</v>
      </c>
      <c r="E799" s="167" t="s">
        <v>1397</v>
      </c>
      <c r="F799" s="89" t="s">
        <v>44</v>
      </c>
      <c r="G799" s="90">
        <v>1</v>
      </c>
      <c r="H799" s="36"/>
      <c r="I799" s="36"/>
      <c r="J799" s="49">
        <f t="shared" si="120"/>
        <v>0</v>
      </c>
      <c r="K799" s="49">
        <f t="shared" si="121"/>
        <v>0</v>
      </c>
      <c r="L799" s="49">
        <f t="shared" si="122"/>
        <v>0</v>
      </c>
      <c r="M799" s="49">
        <f t="shared" si="123"/>
        <v>0</v>
      </c>
    </row>
    <row r="800" spans="1:13" ht="13.2" x14ac:dyDescent="0.25">
      <c r="A800" s="34" t="s">
        <v>1309</v>
      </c>
      <c r="B800" s="165" t="s">
        <v>1489</v>
      </c>
      <c r="C800" s="166" t="s">
        <v>1489</v>
      </c>
      <c r="D800" s="166" t="s">
        <v>1489</v>
      </c>
      <c r="E800" s="167" t="s">
        <v>1489</v>
      </c>
      <c r="F800" s="89" t="s">
        <v>44</v>
      </c>
      <c r="G800" s="90">
        <v>1</v>
      </c>
      <c r="H800" s="36"/>
      <c r="I800" s="36"/>
      <c r="J800" s="49">
        <f t="shared" si="120"/>
        <v>0</v>
      </c>
      <c r="K800" s="49">
        <f t="shared" si="121"/>
        <v>0</v>
      </c>
      <c r="L800" s="49">
        <f t="shared" si="122"/>
        <v>0</v>
      </c>
      <c r="M800" s="49">
        <f t="shared" si="123"/>
        <v>0</v>
      </c>
    </row>
    <row r="801" spans="1:13" ht="13.2" x14ac:dyDescent="0.25">
      <c r="A801" s="34" t="s">
        <v>1310</v>
      </c>
      <c r="B801" s="165" t="s">
        <v>1398</v>
      </c>
      <c r="C801" s="166" t="s">
        <v>1398</v>
      </c>
      <c r="D801" s="166" t="s">
        <v>1398</v>
      </c>
      <c r="E801" s="167" t="s">
        <v>1398</v>
      </c>
      <c r="F801" s="89" t="s">
        <v>44</v>
      </c>
      <c r="G801" s="90">
        <v>2</v>
      </c>
      <c r="H801" s="36"/>
      <c r="I801" s="36"/>
      <c r="J801" s="49">
        <f t="shared" si="120"/>
        <v>0</v>
      </c>
      <c r="K801" s="49">
        <f t="shared" si="121"/>
        <v>0</v>
      </c>
      <c r="L801" s="49">
        <f t="shared" si="122"/>
        <v>0</v>
      </c>
      <c r="M801" s="49">
        <f t="shared" si="123"/>
        <v>0</v>
      </c>
    </row>
    <row r="802" spans="1:13" ht="13.2" x14ac:dyDescent="0.25">
      <c r="A802" s="34" t="s">
        <v>1311</v>
      </c>
      <c r="B802" s="165" t="s">
        <v>1399</v>
      </c>
      <c r="C802" s="166" t="s">
        <v>1399</v>
      </c>
      <c r="D802" s="166" t="s">
        <v>1399</v>
      </c>
      <c r="E802" s="167" t="s">
        <v>1399</v>
      </c>
      <c r="F802" s="89" t="s">
        <v>44</v>
      </c>
      <c r="G802" s="68">
        <v>2</v>
      </c>
      <c r="H802" s="36"/>
      <c r="I802" s="36"/>
      <c r="J802" s="49">
        <f t="shared" si="120"/>
        <v>0</v>
      </c>
      <c r="K802" s="49">
        <f t="shared" si="121"/>
        <v>0</v>
      </c>
      <c r="L802" s="49">
        <f t="shared" si="122"/>
        <v>0</v>
      </c>
      <c r="M802" s="49">
        <f t="shared" si="123"/>
        <v>0</v>
      </c>
    </row>
    <row r="803" spans="1:13" ht="13.2" x14ac:dyDescent="0.25">
      <c r="A803" s="34" t="s">
        <v>1312</v>
      </c>
      <c r="B803" s="165" t="s">
        <v>1490</v>
      </c>
      <c r="C803" s="166" t="s">
        <v>1490</v>
      </c>
      <c r="D803" s="166" t="s">
        <v>1490</v>
      </c>
      <c r="E803" s="167" t="s">
        <v>1490</v>
      </c>
      <c r="F803" s="89" t="s">
        <v>44</v>
      </c>
      <c r="G803" s="68">
        <v>2</v>
      </c>
      <c r="H803" s="36"/>
      <c r="I803" s="36"/>
      <c r="J803" s="49">
        <f t="shared" si="120"/>
        <v>0</v>
      </c>
      <c r="K803" s="49">
        <f t="shared" si="121"/>
        <v>0</v>
      </c>
      <c r="L803" s="49">
        <f t="shared" si="122"/>
        <v>0</v>
      </c>
      <c r="M803" s="49">
        <f t="shared" si="123"/>
        <v>0</v>
      </c>
    </row>
    <row r="804" spans="1:13" ht="13.2" x14ac:dyDescent="0.25">
      <c r="A804" s="34" t="s">
        <v>1313</v>
      </c>
      <c r="B804" s="165" t="s">
        <v>1400</v>
      </c>
      <c r="C804" s="166" t="s">
        <v>1400</v>
      </c>
      <c r="D804" s="166" t="s">
        <v>1400</v>
      </c>
      <c r="E804" s="167" t="s">
        <v>1400</v>
      </c>
      <c r="F804" s="89" t="s">
        <v>44</v>
      </c>
      <c r="G804" s="90">
        <v>1</v>
      </c>
      <c r="H804" s="36"/>
      <c r="I804" s="36"/>
      <c r="J804" s="49">
        <f t="shared" si="120"/>
        <v>0</v>
      </c>
      <c r="K804" s="49">
        <f t="shared" si="121"/>
        <v>0</v>
      </c>
      <c r="L804" s="49">
        <f t="shared" si="122"/>
        <v>0</v>
      </c>
      <c r="M804" s="49">
        <f t="shared" si="123"/>
        <v>0</v>
      </c>
    </row>
    <row r="805" spans="1:13" ht="13.2" x14ac:dyDescent="0.25">
      <c r="A805" s="34" t="s">
        <v>1314</v>
      </c>
      <c r="B805" s="165" t="s">
        <v>1401</v>
      </c>
      <c r="C805" s="166" t="s">
        <v>1401</v>
      </c>
      <c r="D805" s="166" t="s">
        <v>1401</v>
      </c>
      <c r="E805" s="167" t="s">
        <v>1401</v>
      </c>
      <c r="F805" s="89" t="s">
        <v>44</v>
      </c>
      <c r="G805" s="90">
        <v>1</v>
      </c>
      <c r="H805" s="36"/>
      <c r="I805" s="36"/>
      <c r="J805" s="49">
        <f t="shared" si="120"/>
        <v>0</v>
      </c>
      <c r="K805" s="49">
        <f t="shared" si="121"/>
        <v>0</v>
      </c>
      <c r="L805" s="49">
        <f t="shared" si="122"/>
        <v>0</v>
      </c>
      <c r="M805" s="49">
        <f t="shared" si="123"/>
        <v>0</v>
      </c>
    </row>
    <row r="806" spans="1:13" ht="13.2" x14ac:dyDescent="0.25">
      <c r="A806" s="34" t="s">
        <v>1315</v>
      </c>
      <c r="B806" s="165" t="s">
        <v>1402</v>
      </c>
      <c r="C806" s="166" t="s">
        <v>1402</v>
      </c>
      <c r="D806" s="166" t="s">
        <v>1402</v>
      </c>
      <c r="E806" s="167" t="s">
        <v>1402</v>
      </c>
      <c r="F806" s="89" t="s">
        <v>44</v>
      </c>
      <c r="G806" s="90">
        <f>1</f>
        <v>1</v>
      </c>
      <c r="H806" s="36"/>
      <c r="I806" s="36"/>
      <c r="J806" s="49">
        <f t="shared" si="120"/>
        <v>0</v>
      </c>
      <c r="K806" s="49">
        <f t="shared" si="121"/>
        <v>0</v>
      </c>
      <c r="L806" s="49">
        <f t="shared" si="122"/>
        <v>0</v>
      </c>
      <c r="M806" s="49">
        <f t="shared" si="123"/>
        <v>0</v>
      </c>
    </row>
    <row r="807" spans="1:13" ht="13.2" x14ac:dyDescent="0.25">
      <c r="A807" s="34" t="s">
        <v>1316</v>
      </c>
      <c r="B807" s="165" t="s">
        <v>1403</v>
      </c>
      <c r="C807" s="166" t="s">
        <v>1403</v>
      </c>
      <c r="D807" s="166" t="s">
        <v>1403</v>
      </c>
      <c r="E807" s="167" t="s">
        <v>1403</v>
      </c>
      <c r="F807" s="89" t="s">
        <v>44</v>
      </c>
      <c r="G807" s="90">
        <v>1</v>
      </c>
      <c r="H807" s="36"/>
      <c r="I807" s="36"/>
      <c r="J807" s="49">
        <f t="shared" si="120"/>
        <v>0</v>
      </c>
      <c r="K807" s="49">
        <f t="shared" si="121"/>
        <v>0</v>
      </c>
      <c r="L807" s="49">
        <f t="shared" si="122"/>
        <v>0</v>
      </c>
      <c r="M807" s="49">
        <f t="shared" si="123"/>
        <v>0</v>
      </c>
    </row>
    <row r="808" spans="1:13" ht="13.2" x14ac:dyDescent="0.25">
      <c r="A808" s="34" t="s">
        <v>1317</v>
      </c>
      <c r="B808" s="165" t="s">
        <v>1491</v>
      </c>
      <c r="C808" s="166" t="s">
        <v>1491</v>
      </c>
      <c r="D808" s="166" t="s">
        <v>1491</v>
      </c>
      <c r="E808" s="167" t="s">
        <v>1491</v>
      </c>
      <c r="F808" s="89" t="s">
        <v>816</v>
      </c>
      <c r="G808" s="68">
        <v>1</v>
      </c>
      <c r="H808" s="36"/>
      <c r="I808" s="36"/>
      <c r="J808" s="49">
        <f t="shared" si="120"/>
        <v>0</v>
      </c>
      <c r="K808" s="49">
        <f t="shared" si="121"/>
        <v>0</v>
      </c>
      <c r="L808" s="49">
        <f t="shared" si="122"/>
        <v>0</v>
      </c>
      <c r="M808" s="49">
        <f t="shared" si="123"/>
        <v>0</v>
      </c>
    </row>
    <row r="809" spans="1:13" ht="13.2" x14ac:dyDescent="0.25">
      <c r="A809" s="34" t="s">
        <v>1318</v>
      </c>
      <c r="B809" s="165" t="s">
        <v>1492</v>
      </c>
      <c r="C809" s="166" t="s">
        <v>1492</v>
      </c>
      <c r="D809" s="166" t="s">
        <v>1492</v>
      </c>
      <c r="E809" s="167" t="s">
        <v>1492</v>
      </c>
      <c r="F809" s="89" t="s">
        <v>44</v>
      </c>
      <c r="G809" s="68">
        <v>1</v>
      </c>
      <c r="H809" s="36"/>
      <c r="I809" s="36"/>
      <c r="J809" s="49">
        <f t="shared" si="120"/>
        <v>0</v>
      </c>
      <c r="K809" s="49">
        <f t="shared" si="121"/>
        <v>0</v>
      </c>
      <c r="L809" s="49">
        <f t="shared" si="122"/>
        <v>0</v>
      </c>
      <c r="M809" s="49">
        <f t="shared" si="123"/>
        <v>0</v>
      </c>
    </row>
    <row r="810" spans="1:13" ht="13.2" x14ac:dyDescent="0.25">
      <c r="A810" s="34" t="s">
        <v>1319</v>
      </c>
      <c r="B810" s="165" t="s">
        <v>1416</v>
      </c>
      <c r="C810" s="166" t="s">
        <v>1416</v>
      </c>
      <c r="D810" s="166" t="s">
        <v>1416</v>
      </c>
      <c r="E810" s="167" t="s">
        <v>1416</v>
      </c>
      <c r="F810" s="89" t="s">
        <v>44</v>
      </c>
      <c r="G810" s="68">
        <v>1</v>
      </c>
      <c r="H810" s="36"/>
      <c r="I810" s="36"/>
      <c r="J810" s="49">
        <f t="shared" si="120"/>
        <v>0</v>
      </c>
      <c r="K810" s="49">
        <f t="shared" si="121"/>
        <v>0</v>
      </c>
      <c r="L810" s="49">
        <f t="shared" si="122"/>
        <v>0</v>
      </c>
      <c r="M810" s="49">
        <f t="shared" si="123"/>
        <v>0</v>
      </c>
    </row>
    <row r="811" spans="1:13" ht="13.2" x14ac:dyDescent="0.25">
      <c r="A811" s="177" t="s">
        <v>1476</v>
      </c>
      <c r="B811" s="178"/>
      <c r="C811" s="178"/>
      <c r="D811" s="178"/>
      <c r="E811" s="179"/>
      <c r="F811" s="74"/>
      <c r="G811" s="75"/>
      <c r="H811" s="33"/>
      <c r="I811" s="33"/>
      <c r="J811" s="45">
        <f t="shared" ref="J811" si="124">H811+I811</f>
        <v>0</v>
      </c>
      <c r="K811" s="45">
        <f t="shared" ref="K811" si="125">G811*H811</f>
        <v>0</v>
      </c>
      <c r="L811" s="45">
        <f t="shared" ref="L811" si="126">G811*I811</f>
        <v>0</v>
      </c>
      <c r="M811" s="45">
        <f t="shared" ref="M811" si="127">K811+L811</f>
        <v>0</v>
      </c>
    </row>
    <row r="812" spans="1:13" ht="13.2" x14ac:dyDescent="0.25">
      <c r="A812" s="34" t="s">
        <v>1320</v>
      </c>
      <c r="B812" s="165" t="s">
        <v>1418</v>
      </c>
      <c r="C812" s="166" t="s">
        <v>1418</v>
      </c>
      <c r="D812" s="166" t="s">
        <v>1418</v>
      </c>
      <c r="E812" s="167" t="s">
        <v>1418</v>
      </c>
      <c r="F812" s="89" t="s">
        <v>44</v>
      </c>
      <c r="G812" s="90">
        <v>1</v>
      </c>
      <c r="H812" s="36"/>
      <c r="I812" s="36"/>
      <c r="J812" s="49">
        <f t="shared" si="120"/>
        <v>0</v>
      </c>
      <c r="K812" s="49">
        <f t="shared" si="121"/>
        <v>0</v>
      </c>
      <c r="L812" s="49">
        <f t="shared" si="122"/>
        <v>0</v>
      </c>
      <c r="M812" s="49">
        <f t="shared" si="123"/>
        <v>0</v>
      </c>
    </row>
    <row r="813" spans="1:13" ht="13.2" x14ac:dyDescent="0.25">
      <c r="A813" s="34" t="s">
        <v>1321</v>
      </c>
      <c r="B813" s="165" t="s">
        <v>1494</v>
      </c>
      <c r="C813" s="166" t="s">
        <v>1494</v>
      </c>
      <c r="D813" s="166" t="s">
        <v>1494</v>
      </c>
      <c r="E813" s="167" t="s">
        <v>1494</v>
      </c>
      <c r="F813" s="89" t="s">
        <v>44</v>
      </c>
      <c r="G813" s="90">
        <v>1</v>
      </c>
      <c r="H813" s="36"/>
      <c r="I813" s="36"/>
      <c r="J813" s="49">
        <f t="shared" si="120"/>
        <v>0</v>
      </c>
      <c r="K813" s="49">
        <f t="shared" si="121"/>
        <v>0</v>
      </c>
      <c r="L813" s="49">
        <f t="shared" si="122"/>
        <v>0</v>
      </c>
      <c r="M813" s="49">
        <f t="shared" si="123"/>
        <v>0</v>
      </c>
    </row>
    <row r="814" spans="1:13" ht="13.2" x14ac:dyDescent="0.25">
      <c r="A814" s="34" t="s">
        <v>1322</v>
      </c>
      <c r="B814" s="165" t="s">
        <v>1494</v>
      </c>
      <c r="C814" s="166" t="s">
        <v>1494</v>
      </c>
      <c r="D814" s="166" t="s">
        <v>1494</v>
      </c>
      <c r="E814" s="167" t="s">
        <v>1494</v>
      </c>
      <c r="F814" s="89" t="s">
        <v>44</v>
      </c>
      <c r="G814" s="90">
        <v>1</v>
      </c>
      <c r="H814" s="36"/>
      <c r="I814" s="36"/>
      <c r="J814" s="49">
        <f t="shared" ref="J814:J860" si="128">H814+I814</f>
        <v>0</v>
      </c>
      <c r="K814" s="49">
        <f t="shared" ref="K814:K860" si="129">G814*H814</f>
        <v>0</v>
      </c>
      <c r="L814" s="49">
        <f t="shared" ref="L814:L860" si="130">G814*I814</f>
        <v>0</v>
      </c>
      <c r="M814" s="49">
        <f t="shared" ref="M814:M860" si="131">K814+L814</f>
        <v>0</v>
      </c>
    </row>
    <row r="815" spans="1:13" ht="13.2" x14ac:dyDescent="0.25">
      <c r="A815" s="34" t="s">
        <v>1323</v>
      </c>
      <c r="B815" s="165" t="s">
        <v>1495</v>
      </c>
      <c r="C815" s="166" t="s">
        <v>1495</v>
      </c>
      <c r="D815" s="166" t="s">
        <v>1495</v>
      </c>
      <c r="E815" s="167" t="s">
        <v>1495</v>
      </c>
      <c r="F815" s="89" t="s">
        <v>44</v>
      </c>
      <c r="G815" s="90">
        <v>1</v>
      </c>
      <c r="H815" s="36"/>
      <c r="I815" s="36"/>
      <c r="J815" s="49">
        <f t="shared" si="128"/>
        <v>0</v>
      </c>
      <c r="K815" s="49">
        <f t="shared" si="129"/>
        <v>0</v>
      </c>
      <c r="L815" s="49">
        <f t="shared" si="130"/>
        <v>0</v>
      </c>
      <c r="M815" s="49">
        <f t="shared" si="131"/>
        <v>0</v>
      </c>
    </row>
    <row r="816" spans="1:13" ht="13.2" x14ac:dyDescent="0.25">
      <c r="A816" s="34" t="s">
        <v>1324</v>
      </c>
      <c r="B816" s="165" t="s">
        <v>790</v>
      </c>
      <c r="C816" s="166" t="s">
        <v>790</v>
      </c>
      <c r="D816" s="166" t="s">
        <v>790</v>
      </c>
      <c r="E816" s="167" t="s">
        <v>790</v>
      </c>
      <c r="F816" s="89" t="s">
        <v>44</v>
      </c>
      <c r="G816" s="90">
        <v>3</v>
      </c>
      <c r="H816" s="36"/>
      <c r="I816" s="36"/>
      <c r="J816" s="49">
        <f t="shared" si="128"/>
        <v>0</v>
      </c>
      <c r="K816" s="49">
        <f t="shared" si="129"/>
        <v>0</v>
      </c>
      <c r="L816" s="49">
        <f t="shared" si="130"/>
        <v>0</v>
      </c>
      <c r="M816" s="49">
        <f t="shared" si="131"/>
        <v>0</v>
      </c>
    </row>
    <row r="817" spans="1:13" ht="13.2" x14ac:dyDescent="0.25">
      <c r="A817" s="34" t="s">
        <v>1325</v>
      </c>
      <c r="B817" s="165" t="s">
        <v>1496</v>
      </c>
      <c r="C817" s="166" t="s">
        <v>1496</v>
      </c>
      <c r="D817" s="166" t="s">
        <v>1496</v>
      </c>
      <c r="E817" s="167" t="s">
        <v>1496</v>
      </c>
      <c r="F817" s="89" t="s">
        <v>518</v>
      </c>
      <c r="G817" s="68">
        <v>0.1</v>
      </c>
      <c r="H817" s="36"/>
      <c r="I817" s="36"/>
      <c r="J817" s="49">
        <f t="shared" si="128"/>
        <v>0</v>
      </c>
      <c r="K817" s="49">
        <f t="shared" si="129"/>
        <v>0</v>
      </c>
      <c r="L817" s="49">
        <f t="shared" si="130"/>
        <v>0</v>
      </c>
      <c r="M817" s="49">
        <f t="shared" si="131"/>
        <v>0</v>
      </c>
    </row>
    <row r="818" spans="1:13" ht="13.2" x14ac:dyDescent="0.25">
      <c r="A818" s="34" t="s">
        <v>1326</v>
      </c>
      <c r="B818" s="165" t="s">
        <v>1497</v>
      </c>
      <c r="C818" s="166" t="s">
        <v>1497</v>
      </c>
      <c r="D818" s="166" t="s">
        <v>1497</v>
      </c>
      <c r="E818" s="167" t="s">
        <v>1497</v>
      </c>
      <c r="F818" s="89" t="s">
        <v>44</v>
      </c>
      <c r="G818" s="90">
        <v>1</v>
      </c>
      <c r="H818" s="36"/>
      <c r="I818" s="36"/>
      <c r="J818" s="49">
        <f t="shared" si="128"/>
        <v>0</v>
      </c>
      <c r="K818" s="49">
        <f t="shared" si="129"/>
        <v>0</v>
      </c>
      <c r="L818" s="49">
        <f t="shared" si="130"/>
        <v>0</v>
      </c>
      <c r="M818" s="49">
        <f t="shared" si="131"/>
        <v>0</v>
      </c>
    </row>
    <row r="819" spans="1:13" ht="13.2" x14ac:dyDescent="0.25">
      <c r="A819" s="34" t="s">
        <v>1327</v>
      </c>
      <c r="B819" s="165" t="s">
        <v>1498</v>
      </c>
      <c r="C819" s="166" t="s">
        <v>1498</v>
      </c>
      <c r="D819" s="166" t="s">
        <v>1498</v>
      </c>
      <c r="E819" s="167" t="s">
        <v>1498</v>
      </c>
      <c r="F819" s="89" t="s">
        <v>518</v>
      </c>
      <c r="G819" s="68">
        <v>0.1</v>
      </c>
      <c r="H819" s="36"/>
      <c r="I819" s="36"/>
      <c r="J819" s="49">
        <f t="shared" si="128"/>
        <v>0</v>
      </c>
      <c r="K819" s="49">
        <f t="shared" si="129"/>
        <v>0</v>
      </c>
      <c r="L819" s="49">
        <f t="shared" si="130"/>
        <v>0</v>
      </c>
      <c r="M819" s="49">
        <f t="shared" si="131"/>
        <v>0</v>
      </c>
    </row>
    <row r="820" spans="1:13" ht="13.2" x14ac:dyDescent="0.25">
      <c r="A820" s="34" t="s">
        <v>1328</v>
      </c>
      <c r="B820" s="165" t="s">
        <v>1422</v>
      </c>
      <c r="C820" s="166" t="s">
        <v>1422</v>
      </c>
      <c r="D820" s="166" t="s">
        <v>1422</v>
      </c>
      <c r="E820" s="167" t="s">
        <v>1422</v>
      </c>
      <c r="F820" s="89" t="s">
        <v>44</v>
      </c>
      <c r="G820" s="90">
        <v>1</v>
      </c>
      <c r="H820" s="36"/>
      <c r="I820" s="36"/>
      <c r="J820" s="49">
        <f t="shared" si="128"/>
        <v>0</v>
      </c>
      <c r="K820" s="49">
        <f t="shared" si="129"/>
        <v>0</v>
      </c>
      <c r="L820" s="49">
        <f t="shared" si="130"/>
        <v>0</v>
      </c>
      <c r="M820" s="49">
        <f t="shared" si="131"/>
        <v>0</v>
      </c>
    </row>
    <row r="821" spans="1:13" ht="13.2" x14ac:dyDescent="0.25">
      <c r="A821" s="34" t="s">
        <v>1329</v>
      </c>
      <c r="B821" s="165" t="s">
        <v>1420</v>
      </c>
      <c r="C821" s="166" t="s">
        <v>1420</v>
      </c>
      <c r="D821" s="166" t="s">
        <v>1420</v>
      </c>
      <c r="E821" s="167" t="s">
        <v>1420</v>
      </c>
      <c r="F821" s="89" t="s">
        <v>44</v>
      </c>
      <c r="G821" s="90">
        <v>1</v>
      </c>
      <c r="H821" s="36"/>
      <c r="I821" s="36"/>
      <c r="J821" s="49">
        <f t="shared" si="128"/>
        <v>0</v>
      </c>
      <c r="K821" s="49">
        <f t="shared" si="129"/>
        <v>0</v>
      </c>
      <c r="L821" s="49">
        <f t="shared" si="130"/>
        <v>0</v>
      </c>
      <c r="M821" s="49">
        <f t="shared" si="131"/>
        <v>0</v>
      </c>
    </row>
    <row r="822" spans="1:13" ht="13.2" x14ac:dyDescent="0.25">
      <c r="A822" s="34" t="s">
        <v>1330</v>
      </c>
      <c r="B822" s="165" t="s">
        <v>1421</v>
      </c>
      <c r="C822" s="166" t="s">
        <v>1421</v>
      </c>
      <c r="D822" s="166" t="s">
        <v>1421</v>
      </c>
      <c r="E822" s="167" t="s">
        <v>1421</v>
      </c>
      <c r="F822" s="89" t="s">
        <v>44</v>
      </c>
      <c r="G822" s="90">
        <v>1</v>
      </c>
      <c r="H822" s="36"/>
      <c r="I822" s="36"/>
      <c r="J822" s="49">
        <f t="shared" si="128"/>
        <v>0</v>
      </c>
      <c r="K822" s="49">
        <f t="shared" si="129"/>
        <v>0</v>
      </c>
      <c r="L822" s="49">
        <f t="shared" si="130"/>
        <v>0</v>
      </c>
      <c r="M822" s="49">
        <f t="shared" si="131"/>
        <v>0</v>
      </c>
    </row>
    <row r="823" spans="1:13" ht="13.2" x14ac:dyDescent="0.25">
      <c r="A823" s="34" t="s">
        <v>1331</v>
      </c>
      <c r="B823" s="165" t="s">
        <v>1422</v>
      </c>
      <c r="C823" s="166" t="s">
        <v>1422</v>
      </c>
      <c r="D823" s="166" t="s">
        <v>1422</v>
      </c>
      <c r="E823" s="167" t="s">
        <v>1422</v>
      </c>
      <c r="F823" s="89" t="s">
        <v>44</v>
      </c>
      <c r="G823" s="90">
        <v>1</v>
      </c>
      <c r="H823" s="36"/>
      <c r="I823" s="36"/>
      <c r="J823" s="49">
        <f t="shared" si="128"/>
        <v>0</v>
      </c>
      <c r="K823" s="49">
        <f t="shared" si="129"/>
        <v>0</v>
      </c>
      <c r="L823" s="49">
        <f t="shared" si="130"/>
        <v>0</v>
      </c>
      <c r="M823" s="49">
        <f t="shared" si="131"/>
        <v>0</v>
      </c>
    </row>
    <row r="824" spans="1:13" ht="13.2" x14ac:dyDescent="0.25">
      <c r="A824" s="34" t="s">
        <v>1332</v>
      </c>
      <c r="B824" s="165" t="s">
        <v>1420</v>
      </c>
      <c r="C824" s="166" t="s">
        <v>1420</v>
      </c>
      <c r="D824" s="166" t="s">
        <v>1420</v>
      </c>
      <c r="E824" s="167" t="s">
        <v>1420</v>
      </c>
      <c r="F824" s="89" t="s">
        <v>44</v>
      </c>
      <c r="G824" s="90">
        <v>1</v>
      </c>
      <c r="H824" s="36"/>
      <c r="I824" s="36"/>
      <c r="J824" s="49">
        <f t="shared" si="128"/>
        <v>0</v>
      </c>
      <c r="K824" s="49">
        <f t="shared" si="129"/>
        <v>0</v>
      </c>
      <c r="L824" s="49">
        <f t="shared" si="130"/>
        <v>0</v>
      </c>
      <c r="M824" s="49">
        <f t="shared" si="131"/>
        <v>0</v>
      </c>
    </row>
    <row r="825" spans="1:13" ht="13.2" x14ac:dyDescent="0.25">
      <c r="A825" s="34" t="s">
        <v>1333</v>
      </c>
      <c r="B825" s="165" t="s">
        <v>1421</v>
      </c>
      <c r="C825" s="166" t="s">
        <v>1421</v>
      </c>
      <c r="D825" s="166" t="s">
        <v>1421</v>
      </c>
      <c r="E825" s="167" t="s">
        <v>1421</v>
      </c>
      <c r="F825" s="89" t="s">
        <v>44</v>
      </c>
      <c r="G825" s="90">
        <v>1</v>
      </c>
      <c r="H825" s="36"/>
      <c r="I825" s="36"/>
      <c r="J825" s="49">
        <f t="shared" si="128"/>
        <v>0</v>
      </c>
      <c r="K825" s="49">
        <f t="shared" si="129"/>
        <v>0</v>
      </c>
      <c r="L825" s="49">
        <f t="shared" si="130"/>
        <v>0</v>
      </c>
      <c r="M825" s="49">
        <f t="shared" si="131"/>
        <v>0</v>
      </c>
    </row>
    <row r="826" spans="1:13" ht="13.2" x14ac:dyDescent="0.25">
      <c r="A826" s="34" t="s">
        <v>1334</v>
      </c>
      <c r="B826" s="165" t="s">
        <v>1423</v>
      </c>
      <c r="C826" s="166" t="s">
        <v>1423</v>
      </c>
      <c r="D826" s="166" t="s">
        <v>1423</v>
      </c>
      <c r="E826" s="167" t="s">
        <v>1423</v>
      </c>
      <c r="F826" s="89" t="s">
        <v>44</v>
      </c>
      <c r="G826" s="90">
        <v>3</v>
      </c>
      <c r="H826" s="36"/>
      <c r="I826" s="36"/>
      <c r="J826" s="49">
        <f t="shared" si="128"/>
        <v>0</v>
      </c>
      <c r="K826" s="49">
        <f t="shared" si="129"/>
        <v>0</v>
      </c>
      <c r="L826" s="49">
        <f t="shared" si="130"/>
        <v>0</v>
      </c>
      <c r="M826" s="49">
        <f t="shared" si="131"/>
        <v>0</v>
      </c>
    </row>
    <row r="827" spans="1:13" ht="13.2" x14ac:dyDescent="0.25">
      <c r="A827" s="34" t="s">
        <v>1335</v>
      </c>
      <c r="B827" s="165" t="s">
        <v>1499</v>
      </c>
      <c r="C827" s="166" t="s">
        <v>1499</v>
      </c>
      <c r="D827" s="166" t="s">
        <v>1499</v>
      </c>
      <c r="E827" s="167" t="s">
        <v>1499</v>
      </c>
      <c r="F827" s="89" t="s">
        <v>44</v>
      </c>
      <c r="G827" s="90">
        <v>3</v>
      </c>
      <c r="H827" s="36"/>
      <c r="I827" s="36"/>
      <c r="J827" s="49">
        <f t="shared" si="128"/>
        <v>0</v>
      </c>
      <c r="K827" s="49">
        <f t="shared" si="129"/>
        <v>0</v>
      </c>
      <c r="L827" s="49">
        <f t="shared" si="130"/>
        <v>0</v>
      </c>
      <c r="M827" s="49">
        <f t="shared" si="131"/>
        <v>0</v>
      </c>
    </row>
    <row r="828" spans="1:13" ht="13.2" x14ac:dyDescent="0.25">
      <c r="A828" s="34" t="s">
        <v>1336</v>
      </c>
      <c r="B828" s="165" t="s">
        <v>1424</v>
      </c>
      <c r="C828" s="166" t="s">
        <v>1424</v>
      </c>
      <c r="D828" s="166" t="s">
        <v>1424</v>
      </c>
      <c r="E828" s="167" t="s">
        <v>1424</v>
      </c>
      <c r="F828" s="89" t="s">
        <v>44</v>
      </c>
      <c r="G828" s="90">
        <v>3</v>
      </c>
      <c r="H828" s="36"/>
      <c r="I828" s="36"/>
      <c r="J828" s="49">
        <f t="shared" si="128"/>
        <v>0</v>
      </c>
      <c r="K828" s="49">
        <f t="shared" si="129"/>
        <v>0</v>
      </c>
      <c r="L828" s="49">
        <f t="shared" si="130"/>
        <v>0</v>
      </c>
      <c r="M828" s="49">
        <f t="shared" si="131"/>
        <v>0</v>
      </c>
    </row>
    <row r="829" spans="1:13" ht="13.2" x14ac:dyDescent="0.25">
      <c r="A829" s="34" t="s">
        <v>1337</v>
      </c>
      <c r="B829" s="165" t="s">
        <v>1424</v>
      </c>
      <c r="C829" s="166" t="s">
        <v>1424</v>
      </c>
      <c r="D829" s="166" t="s">
        <v>1424</v>
      </c>
      <c r="E829" s="167" t="s">
        <v>1424</v>
      </c>
      <c r="F829" s="89" t="s">
        <v>44</v>
      </c>
      <c r="G829" s="90">
        <v>3</v>
      </c>
      <c r="H829" s="36"/>
      <c r="I829" s="36"/>
      <c r="J829" s="49">
        <f t="shared" si="128"/>
        <v>0</v>
      </c>
      <c r="K829" s="49">
        <f t="shared" si="129"/>
        <v>0</v>
      </c>
      <c r="L829" s="49">
        <f t="shared" si="130"/>
        <v>0</v>
      </c>
      <c r="M829" s="49">
        <f t="shared" si="131"/>
        <v>0</v>
      </c>
    </row>
    <row r="830" spans="1:13" ht="13.2" x14ac:dyDescent="0.25">
      <c r="A830" s="34" t="s">
        <v>1338</v>
      </c>
      <c r="B830" s="165" t="s">
        <v>1405</v>
      </c>
      <c r="C830" s="166" t="s">
        <v>1405</v>
      </c>
      <c r="D830" s="166" t="s">
        <v>1405</v>
      </c>
      <c r="E830" s="167" t="s">
        <v>1405</v>
      </c>
      <c r="F830" s="89" t="s">
        <v>1408</v>
      </c>
      <c r="G830" s="90">
        <v>1</v>
      </c>
      <c r="H830" s="36"/>
      <c r="I830" s="36"/>
      <c r="J830" s="49">
        <f t="shared" si="128"/>
        <v>0</v>
      </c>
      <c r="K830" s="49">
        <f t="shared" si="129"/>
        <v>0</v>
      </c>
      <c r="L830" s="49">
        <f t="shared" si="130"/>
        <v>0</v>
      </c>
      <c r="M830" s="49">
        <f t="shared" si="131"/>
        <v>0</v>
      </c>
    </row>
    <row r="831" spans="1:13" ht="13.2" x14ac:dyDescent="0.25">
      <c r="A831" s="34" t="s">
        <v>1339</v>
      </c>
      <c r="B831" s="165" t="s">
        <v>1465</v>
      </c>
      <c r="C831" s="166" t="s">
        <v>1465</v>
      </c>
      <c r="D831" s="166" t="s">
        <v>1465</v>
      </c>
      <c r="E831" s="167" t="s">
        <v>1465</v>
      </c>
      <c r="F831" s="89" t="s">
        <v>44</v>
      </c>
      <c r="G831" s="90">
        <v>1</v>
      </c>
      <c r="H831" s="36"/>
      <c r="I831" s="36"/>
      <c r="J831" s="49">
        <f t="shared" si="128"/>
        <v>0</v>
      </c>
      <c r="K831" s="49">
        <f t="shared" si="129"/>
        <v>0</v>
      </c>
      <c r="L831" s="49">
        <f t="shared" si="130"/>
        <v>0</v>
      </c>
      <c r="M831" s="49">
        <f t="shared" si="131"/>
        <v>0</v>
      </c>
    </row>
    <row r="832" spans="1:13" ht="13.2" x14ac:dyDescent="0.25">
      <c r="A832" s="34" t="s">
        <v>1340</v>
      </c>
      <c r="B832" s="165" t="s">
        <v>1500</v>
      </c>
      <c r="C832" s="166" t="s">
        <v>1500</v>
      </c>
      <c r="D832" s="166" t="s">
        <v>1500</v>
      </c>
      <c r="E832" s="167" t="s">
        <v>1500</v>
      </c>
      <c r="F832" s="89" t="s">
        <v>44</v>
      </c>
      <c r="G832" s="90">
        <v>1</v>
      </c>
      <c r="H832" s="36"/>
      <c r="I832" s="36"/>
      <c r="J832" s="49">
        <f t="shared" si="128"/>
        <v>0</v>
      </c>
      <c r="K832" s="49">
        <f t="shared" si="129"/>
        <v>0</v>
      </c>
      <c r="L832" s="49">
        <f t="shared" si="130"/>
        <v>0</v>
      </c>
      <c r="M832" s="49">
        <f t="shared" si="131"/>
        <v>0</v>
      </c>
    </row>
    <row r="833" spans="1:13" ht="13.2" x14ac:dyDescent="0.25">
      <c r="A833" s="34" t="s">
        <v>1341</v>
      </c>
      <c r="B833" s="165" t="s">
        <v>1475</v>
      </c>
      <c r="C833" s="166" t="s">
        <v>1475</v>
      </c>
      <c r="D833" s="166" t="s">
        <v>1475</v>
      </c>
      <c r="E833" s="167" t="s">
        <v>1475</v>
      </c>
      <c r="F833" s="89" t="s">
        <v>44</v>
      </c>
      <c r="G833" s="90">
        <v>1</v>
      </c>
      <c r="H833" s="36"/>
      <c r="I833" s="36"/>
      <c r="J833" s="49">
        <f t="shared" si="128"/>
        <v>0</v>
      </c>
      <c r="K833" s="49">
        <f t="shared" si="129"/>
        <v>0</v>
      </c>
      <c r="L833" s="49">
        <f t="shared" si="130"/>
        <v>0</v>
      </c>
      <c r="M833" s="49">
        <f t="shared" si="131"/>
        <v>0</v>
      </c>
    </row>
    <row r="834" spans="1:13" ht="13.2" x14ac:dyDescent="0.25">
      <c r="A834" s="34" t="s">
        <v>1342</v>
      </c>
      <c r="B834" s="165" t="s">
        <v>1425</v>
      </c>
      <c r="C834" s="166" t="s">
        <v>1425</v>
      </c>
      <c r="D834" s="166" t="s">
        <v>1425</v>
      </c>
      <c r="E834" s="167" t="s">
        <v>1425</v>
      </c>
      <c r="F834" s="89" t="s">
        <v>44</v>
      </c>
      <c r="G834" s="90">
        <v>1</v>
      </c>
      <c r="H834" s="36"/>
      <c r="I834" s="36"/>
      <c r="J834" s="49">
        <f t="shared" si="128"/>
        <v>0</v>
      </c>
      <c r="K834" s="49">
        <f t="shared" si="129"/>
        <v>0</v>
      </c>
      <c r="L834" s="49">
        <f t="shared" si="130"/>
        <v>0</v>
      </c>
      <c r="M834" s="49">
        <f t="shared" si="131"/>
        <v>0</v>
      </c>
    </row>
    <row r="835" spans="1:13" ht="13.2" x14ac:dyDescent="0.25">
      <c r="A835" s="34" t="s">
        <v>1343</v>
      </c>
      <c r="B835" s="165" t="s">
        <v>877</v>
      </c>
      <c r="C835" s="166" t="s">
        <v>877</v>
      </c>
      <c r="D835" s="166" t="s">
        <v>877</v>
      </c>
      <c r="E835" s="167" t="s">
        <v>877</v>
      </c>
      <c r="F835" s="89" t="s">
        <v>44</v>
      </c>
      <c r="G835" s="90">
        <v>1</v>
      </c>
      <c r="H835" s="36"/>
      <c r="I835" s="36"/>
      <c r="J835" s="49">
        <f t="shared" si="128"/>
        <v>0</v>
      </c>
      <c r="K835" s="49">
        <f t="shared" si="129"/>
        <v>0</v>
      </c>
      <c r="L835" s="49">
        <f t="shared" si="130"/>
        <v>0</v>
      </c>
      <c r="M835" s="49">
        <f t="shared" si="131"/>
        <v>0</v>
      </c>
    </row>
    <row r="836" spans="1:13" ht="13.2" x14ac:dyDescent="0.25">
      <c r="A836" s="34" t="s">
        <v>1344</v>
      </c>
      <c r="B836" s="165" t="s">
        <v>1501</v>
      </c>
      <c r="C836" s="166" t="s">
        <v>1501</v>
      </c>
      <c r="D836" s="166" t="s">
        <v>1501</v>
      </c>
      <c r="E836" s="167" t="s">
        <v>1501</v>
      </c>
      <c r="F836" s="89" t="s">
        <v>44</v>
      </c>
      <c r="G836" s="90">
        <v>1</v>
      </c>
      <c r="H836" s="36"/>
      <c r="I836" s="36"/>
      <c r="J836" s="49">
        <f t="shared" si="128"/>
        <v>0</v>
      </c>
      <c r="K836" s="49">
        <f t="shared" si="129"/>
        <v>0</v>
      </c>
      <c r="L836" s="49">
        <f t="shared" si="130"/>
        <v>0</v>
      </c>
      <c r="M836" s="49">
        <f t="shared" si="131"/>
        <v>0</v>
      </c>
    </row>
    <row r="837" spans="1:13" ht="13.2" x14ac:dyDescent="0.25">
      <c r="A837" s="34" t="s">
        <v>1345</v>
      </c>
      <c r="B837" s="165" t="s">
        <v>1501</v>
      </c>
      <c r="C837" s="166" t="s">
        <v>1501</v>
      </c>
      <c r="D837" s="166" t="s">
        <v>1501</v>
      </c>
      <c r="E837" s="167" t="s">
        <v>1501</v>
      </c>
      <c r="F837" s="89" t="s">
        <v>44</v>
      </c>
      <c r="G837" s="90">
        <v>1</v>
      </c>
      <c r="H837" s="36"/>
      <c r="I837" s="36"/>
      <c r="J837" s="49">
        <f t="shared" si="128"/>
        <v>0</v>
      </c>
      <c r="K837" s="49">
        <f t="shared" si="129"/>
        <v>0</v>
      </c>
      <c r="L837" s="49">
        <f t="shared" si="130"/>
        <v>0</v>
      </c>
      <c r="M837" s="49">
        <f t="shared" si="131"/>
        <v>0</v>
      </c>
    </row>
    <row r="838" spans="1:13" ht="13.2" x14ac:dyDescent="0.25">
      <c r="A838" s="34" t="s">
        <v>1346</v>
      </c>
      <c r="B838" s="165" t="s">
        <v>1467</v>
      </c>
      <c r="C838" s="166" t="s">
        <v>1467</v>
      </c>
      <c r="D838" s="166" t="s">
        <v>1467</v>
      </c>
      <c r="E838" s="167" t="s">
        <v>1467</v>
      </c>
      <c r="F838" s="89" t="s">
        <v>44</v>
      </c>
      <c r="G838" s="90">
        <v>1</v>
      </c>
      <c r="H838" s="36"/>
      <c r="I838" s="36"/>
      <c r="J838" s="49">
        <f t="shared" si="128"/>
        <v>0</v>
      </c>
      <c r="K838" s="49">
        <f t="shared" si="129"/>
        <v>0</v>
      </c>
      <c r="L838" s="49">
        <f t="shared" si="130"/>
        <v>0</v>
      </c>
      <c r="M838" s="49">
        <f t="shared" si="131"/>
        <v>0</v>
      </c>
    </row>
    <row r="839" spans="1:13" ht="13.2" x14ac:dyDescent="0.25">
      <c r="A839" s="177" t="s">
        <v>1502</v>
      </c>
      <c r="B839" s="178"/>
      <c r="C839" s="178"/>
      <c r="D839" s="178"/>
      <c r="E839" s="179"/>
      <c r="F839" s="74"/>
      <c r="G839" s="75"/>
      <c r="H839" s="33"/>
      <c r="I839" s="33"/>
      <c r="J839" s="45">
        <f t="shared" si="128"/>
        <v>0</v>
      </c>
      <c r="K839" s="45">
        <f t="shared" si="129"/>
        <v>0</v>
      </c>
      <c r="L839" s="45">
        <f t="shared" si="130"/>
        <v>0</v>
      </c>
      <c r="M839" s="45">
        <f t="shared" si="131"/>
        <v>0</v>
      </c>
    </row>
    <row r="840" spans="1:13" ht="13.2" x14ac:dyDescent="0.25">
      <c r="A840" s="34" t="s">
        <v>1347</v>
      </c>
      <c r="B840" s="165" t="s">
        <v>1503</v>
      </c>
      <c r="C840" s="166" t="s">
        <v>1503</v>
      </c>
      <c r="D840" s="166" t="s">
        <v>1503</v>
      </c>
      <c r="E840" s="167" t="s">
        <v>1503</v>
      </c>
      <c r="F840" s="89" t="s">
        <v>1512</v>
      </c>
      <c r="G840" s="90">
        <v>1</v>
      </c>
      <c r="H840" s="36"/>
      <c r="I840" s="36"/>
      <c r="J840" s="49">
        <f t="shared" si="128"/>
        <v>0</v>
      </c>
      <c r="K840" s="49">
        <f t="shared" si="129"/>
        <v>0</v>
      </c>
      <c r="L840" s="49">
        <f t="shared" si="130"/>
        <v>0</v>
      </c>
      <c r="M840" s="49">
        <f t="shared" si="131"/>
        <v>0</v>
      </c>
    </row>
    <row r="841" spans="1:13" ht="13.2" x14ac:dyDescent="0.25">
      <c r="A841" s="34" t="s">
        <v>1348</v>
      </c>
      <c r="B841" s="165" t="s">
        <v>1504</v>
      </c>
      <c r="C841" s="166" t="s">
        <v>1504</v>
      </c>
      <c r="D841" s="166" t="s">
        <v>1504</v>
      </c>
      <c r="E841" s="167" t="s">
        <v>1504</v>
      </c>
      <c r="F841" s="89" t="s">
        <v>816</v>
      </c>
      <c r="G841" s="90">
        <v>1</v>
      </c>
      <c r="H841" s="36"/>
      <c r="I841" s="36"/>
      <c r="J841" s="49">
        <f t="shared" si="128"/>
        <v>0</v>
      </c>
      <c r="K841" s="49">
        <f t="shared" si="129"/>
        <v>0</v>
      </c>
      <c r="L841" s="49">
        <f t="shared" si="130"/>
        <v>0</v>
      </c>
      <c r="M841" s="49">
        <f t="shared" si="131"/>
        <v>0</v>
      </c>
    </row>
    <row r="842" spans="1:13" ht="13.2" x14ac:dyDescent="0.25">
      <c r="A842" s="34" t="s">
        <v>1349</v>
      </c>
      <c r="B842" s="165" t="s">
        <v>1505</v>
      </c>
      <c r="C842" s="166" t="s">
        <v>1505</v>
      </c>
      <c r="D842" s="166" t="s">
        <v>1505</v>
      </c>
      <c r="E842" s="167" t="s">
        <v>1505</v>
      </c>
      <c r="F842" s="89" t="s">
        <v>816</v>
      </c>
      <c r="G842" s="90">
        <v>3</v>
      </c>
      <c r="H842" s="36"/>
      <c r="I842" s="36"/>
      <c r="J842" s="49">
        <f t="shared" si="128"/>
        <v>0</v>
      </c>
      <c r="K842" s="49">
        <f t="shared" si="129"/>
        <v>0</v>
      </c>
      <c r="L842" s="49">
        <f t="shared" si="130"/>
        <v>0</v>
      </c>
      <c r="M842" s="49">
        <f t="shared" si="131"/>
        <v>0</v>
      </c>
    </row>
    <row r="843" spans="1:13" ht="13.2" x14ac:dyDescent="0.25">
      <c r="A843" s="34" t="s">
        <v>1350</v>
      </c>
      <c r="B843" s="165" t="s">
        <v>1506</v>
      </c>
      <c r="C843" s="166" t="s">
        <v>1506</v>
      </c>
      <c r="D843" s="166" t="s">
        <v>1506</v>
      </c>
      <c r="E843" s="167" t="s">
        <v>1506</v>
      </c>
      <c r="F843" s="89" t="s">
        <v>44</v>
      </c>
      <c r="G843" s="90">
        <v>3</v>
      </c>
      <c r="H843" s="36"/>
      <c r="I843" s="36"/>
      <c r="J843" s="49">
        <f t="shared" si="128"/>
        <v>0</v>
      </c>
      <c r="K843" s="49">
        <f t="shared" si="129"/>
        <v>0</v>
      </c>
      <c r="L843" s="49">
        <f t="shared" si="130"/>
        <v>0</v>
      </c>
      <c r="M843" s="49">
        <f t="shared" si="131"/>
        <v>0</v>
      </c>
    </row>
    <row r="844" spans="1:13" ht="13.2" x14ac:dyDescent="0.25">
      <c r="A844" s="34" t="s">
        <v>1351</v>
      </c>
      <c r="B844" s="165" t="s">
        <v>1507</v>
      </c>
      <c r="C844" s="166" t="s">
        <v>1507</v>
      </c>
      <c r="D844" s="166" t="s">
        <v>1507</v>
      </c>
      <c r="E844" s="167" t="s">
        <v>1507</v>
      </c>
      <c r="F844" s="89" t="s">
        <v>44</v>
      </c>
      <c r="G844" s="90">
        <v>4</v>
      </c>
      <c r="H844" s="36"/>
      <c r="I844" s="36"/>
      <c r="J844" s="49">
        <f t="shared" si="128"/>
        <v>0</v>
      </c>
      <c r="K844" s="49">
        <f t="shared" si="129"/>
        <v>0</v>
      </c>
      <c r="L844" s="49">
        <f t="shared" si="130"/>
        <v>0</v>
      </c>
      <c r="M844" s="49">
        <f t="shared" si="131"/>
        <v>0</v>
      </c>
    </row>
    <row r="845" spans="1:13" ht="13.2" x14ac:dyDescent="0.25">
      <c r="A845" s="34" t="s">
        <v>1352</v>
      </c>
      <c r="B845" s="165" t="s">
        <v>1508</v>
      </c>
      <c r="C845" s="166" t="s">
        <v>1508</v>
      </c>
      <c r="D845" s="166" t="s">
        <v>1508</v>
      </c>
      <c r="E845" s="167" t="s">
        <v>1508</v>
      </c>
      <c r="F845" s="89" t="s">
        <v>44</v>
      </c>
      <c r="G845" s="90">
        <v>4</v>
      </c>
      <c r="H845" s="36"/>
      <c r="I845" s="36"/>
      <c r="J845" s="49">
        <f t="shared" si="128"/>
        <v>0</v>
      </c>
      <c r="K845" s="49">
        <f t="shared" si="129"/>
        <v>0</v>
      </c>
      <c r="L845" s="49">
        <f t="shared" si="130"/>
        <v>0</v>
      </c>
      <c r="M845" s="49">
        <f t="shared" si="131"/>
        <v>0</v>
      </c>
    </row>
    <row r="846" spans="1:13" ht="13.2" x14ac:dyDescent="0.25">
      <c r="A846" s="34" t="s">
        <v>1353</v>
      </c>
      <c r="B846" s="165" t="s">
        <v>1509</v>
      </c>
      <c r="C846" s="166" t="s">
        <v>1509</v>
      </c>
      <c r="D846" s="166" t="s">
        <v>1509</v>
      </c>
      <c r="E846" s="167" t="s">
        <v>1509</v>
      </c>
      <c r="F846" s="89" t="s">
        <v>44</v>
      </c>
      <c r="G846" s="90">
        <v>4</v>
      </c>
      <c r="H846" s="36"/>
      <c r="I846" s="36"/>
      <c r="J846" s="49">
        <f t="shared" si="128"/>
        <v>0</v>
      </c>
      <c r="K846" s="49">
        <f t="shared" si="129"/>
        <v>0</v>
      </c>
      <c r="L846" s="49">
        <f t="shared" si="130"/>
        <v>0</v>
      </c>
      <c r="M846" s="49">
        <f t="shared" si="131"/>
        <v>0</v>
      </c>
    </row>
    <row r="847" spans="1:13" ht="13.2" x14ac:dyDescent="0.25">
      <c r="A847" s="34" t="s">
        <v>1354</v>
      </c>
      <c r="B847" s="165" t="s">
        <v>1510</v>
      </c>
      <c r="C847" s="166" t="s">
        <v>1510</v>
      </c>
      <c r="D847" s="166" t="s">
        <v>1510</v>
      </c>
      <c r="E847" s="167" t="s">
        <v>1510</v>
      </c>
      <c r="F847" s="89" t="s">
        <v>44</v>
      </c>
      <c r="G847" s="90">
        <v>4</v>
      </c>
      <c r="H847" s="36"/>
      <c r="I847" s="36"/>
      <c r="J847" s="49">
        <f t="shared" si="128"/>
        <v>0</v>
      </c>
      <c r="K847" s="49">
        <f t="shared" si="129"/>
        <v>0</v>
      </c>
      <c r="L847" s="49">
        <f t="shared" si="130"/>
        <v>0</v>
      </c>
      <c r="M847" s="49">
        <f t="shared" si="131"/>
        <v>0</v>
      </c>
    </row>
    <row r="848" spans="1:13" ht="13.2" x14ac:dyDescent="0.25">
      <c r="A848" s="34" t="s">
        <v>1355</v>
      </c>
      <c r="B848" s="165" t="s">
        <v>1511</v>
      </c>
      <c r="C848" s="166" t="s">
        <v>1511</v>
      </c>
      <c r="D848" s="166" t="s">
        <v>1511</v>
      </c>
      <c r="E848" s="167" t="s">
        <v>1511</v>
      </c>
      <c r="F848" s="89" t="s">
        <v>100</v>
      </c>
      <c r="G848" s="68">
        <v>210</v>
      </c>
      <c r="H848" s="36"/>
      <c r="I848" s="36"/>
      <c r="J848" s="49">
        <f t="shared" si="128"/>
        <v>0</v>
      </c>
      <c r="K848" s="49">
        <f t="shared" si="129"/>
        <v>0</v>
      </c>
      <c r="L848" s="49">
        <f t="shared" si="130"/>
        <v>0</v>
      </c>
      <c r="M848" s="49">
        <f t="shared" si="131"/>
        <v>0</v>
      </c>
    </row>
    <row r="849" spans="1:13" ht="13.2" x14ac:dyDescent="0.25">
      <c r="A849" s="177" t="s">
        <v>1513</v>
      </c>
      <c r="B849" s="178"/>
      <c r="C849" s="178"/>
      <c r="D849" s="178"/>
      <c r="E849" s="179"/>
      <c r="F849" s="74"/>
      <c r="G849" s="75"/>
      <c r="H849" s="33"/>
      <c r="I849" s="33"/>
      <c r="J849" s="45">
        <f t="shared" ref="J849" si="132">H849+I849</f>
        <v>0</v>
      </c>
      <c r="K849" s="45">
        <f t="shared" ref="K849" si="133">G849*H849</f>
        <v>0</v>
      </c>
      <c r="L849" s="45">
        <f t="shared" ref="L849" si="134">G849*I849</f>
        <v>0</v>
      </c>
      <c r="M849" s="45">
        <f t="shared" ref="M849" si="135">K849+L849</f>
        <v>0</v>
      </c>
    </row>
    <row r="850" spans="1:13" ht="13.2" x14ac:dyDescent="0.25">
      <c r="A850" s="34" t="s">
        <v>1356</v>
      </c>
      <c r="B850" s="165" t="s">
        <v>1444</v>
      </c>
      <c r="C850" s="166" t="s">
        <v>1444</v>
      </c>
      <c r="D850" s="166" t="s">
        <v>1444</v>
      </c>
      <c r="E850" s="167" t="s">
        <v>1444</v>
      </c>
      <c r="F850" s="89" t="s">
        <v>44</v>
      </c>
      <c r="G850" s="90">
        <v>1</v>
      </c>
      <c r="H850" s="36"/>
      <c r="I850" s="36"/>
      <c r="J850" s="49">
        <f t="shared" si="128"/>
        <v>0</v>
      </c>
      <c r="K850" s="49">
        <f t="shared" si="129"/>
        <v>0</v>
      </c>
      <c r="L850" s="49">
        <f t="shared" si="130"/>
        <v>0</v>
      </c>
      <c r="M850" s="49">
        <f t="shared" si="131"/>
        <v>0</v>
      </c>
    </row>
    <row r="851" spans="1:13" ht="13.2" x14ac:dyDescent="0.25">
      <c r="A851" s="34" t="s">
        <v>1357</v>
      </c>
      <c r="B851" s="165" t="s">
        <v>1514</v>
      </c>
      <c r="C851" s="166" t="s">
        <v>1514</v>
      </c>
      <c r="D851" s="166" t="s">
        <v>1514</v>
      </c>
      <c r="E851" s="167" t="s">
        <v>1514</v>
      </c>
      <c r="F851" s="89" t="s">
        <v>44</v>
      </c>
      <c r="G851" s="90">
        <v>1</v>
      </c>
      <c r="H851" s="36"/>
      <c r="I851" s="36"/>
      <c r="J851" s="49">
        <f t="shared" si="128"/>
        <v>0</v>
      </c>
      <c r="K851" s="49">
        <f t="shared" si="129"/>
        <v>0</v>
      </c>
      <c r="L851" s="49">
        <f t="shared" si="130"/>
        <v>0</v>
      </c>
      <c r="M851" s="49">
        <f t="shared" si="131"/>
        <v>0</v>
      </c>
    </row>
    <row r="852" spans="1:13" ht="13.2" x14ac:dyDescent="0.25">
      <c r="A852" s="34" t="s">
        <v>1358</v>
      </c>
      <c r="B852" s="165" t="s">
        <v>1386</v>
      </c>
      <c r="C852" s="166" t="s">
        <v>1386</v>
      </c>
      <c r="D852" s="166" t="s">
        <v>1386</v>
      </c>
      <c r="E852" s="167" t="s">
        <v>1386</v>
      </c>
      <c r="F852" s="89" t="s">
        <v>10</v>
      </c>
      <c r="G852" s="68">
        <v>7.0000000000000001E-3</v>
      </c>
      <c r="H852" s="36"/>
      <c r="I852" s="36"/>
      <c r="J852" s="49">
        <f t="shared" si="128"/>
        <v>0</v>
      </c>
      <c r="K852" s="49">
        <f t="shared" si="129"/>
        <v>0</v>
      </c>
      <c r="L852" s="49">
        <f t="shared" si="130"/>
        <v>0</v>
      </c>
      <c r="M852" s="49">
        <f t="shared" si="131"/>
        <v>0</v>
      </c>
    </row>
    <row r="853" spans="1:13" ht="13.2" x14ac:dyDescent="0.25">
      <c r="A853" s="34" t="s">
        <v>1359</v>
      </c>
      <c r="B853" s="165" t="s">
        <v>1387</v>
      </c>
      <c r="C853" s="166" t="s">
        <v>1387</v>
      </c>
      <c r="D853" s="166" t="s">
        <v>1387</v>
      </c>
      <c r="E853" s="167" t="s">
        <v>1387</v>
      </c>
      <c r="F853" s="89" t="s">
        <v>69</v>
      </c>
      <c r="G853" s="68">
        <v>0.7</v>
      </c>
      <c r="H853" s="36"/>
      <c r="I853" s="36"/>
      <c r="J853" s="49">
        <f t="shared" si="128"/>
        <v>0</v>
      </c>
      <c r="K853" s="49">
        <f t="shared" si="129"/>
        <v>0</v>
      </c>
      <c r="L853" s="49">
        <f t="shared" si="130"/>
        <v>0</v>
      </c>
      <c r="M853" s="49">
        <f t="shared" si="131"/>
        <v>0</v>
      </c>
    </row>
    <row r="854" spans="1:13" ht="13.2" x14ac:dyDescent="0.25">
      <c r="A854" s="34" t="s">
        <v>1360</v>
      </c>
      <c r="B854" s="165" t="s">
        <v>1436</v>
      </c>
      <c r="C854" s="166" t="s">
        <v>1436</v>
      </c>
      <c r="D854" s="166" t="s">
        <v>1436</v>
      </c>
      <c r="E854" s="167" t="s">
        <v>1436</v>
      </c>
      <c r="F854" s="89" t="s">
        <v>10</v>
      </c>
      <c r="G854" s="68">
        <v>0.18</v>
      </c>
      <c r="H854" s="36"/>
      <c r="I854" s="36"/>
      <c r="J854" s="49">
        <f t="shared" si="128"/>
        <v>0</v>
      </c>
      <c r="K854" s="49">
        <f t="shared" si="129"/>
        <v>0</v>
      </c>
      <c r="L854" s="49">
        <f t="shared" si="130"/>
        <v>0</v>
      </c>
      <c r="M854" s="49">
        <f t="shared" si="131"/>
        <v>0</v>
      </c>
    </row>
    <row r="855" spans="1:13" ht="13.2" x14ac:dyDescent="0.25">
      <c r="A855" s="34" t="s">
        <v>1361</v>
      </c>
      <c r="B855" s="165" t="s">
        <v>1472</v>
      </c>
      <c r="C855" s="166" t="s">
        <v>1472</v>
      </c>
      <c r="D855" s="166" t="s">
        <v>1472</v>
      </c>
      <c r="E855" s="167" t="s">
        <v>1472</v>
      </c>
      <c r="F855" s="89" t="s">
        <v>69</v>
      </c>
      <c r="G855" s="90">
        <v>18</v>
      </c>
      <c r="H855" s="36"/>
      <c r="I855" s="36"/>
      <c r="J855" s="49">
        <f t="shared" si="128"/>
        <v>0</v>
      </c>
      <c r="K855" s="49">
        <f t="shared" si="129"/>
        <v>0</v>
      </c>
      <c r="L855" s="49">
        <f t="shared" si="130"/>
        <v>0</v>
      </c>
      <c r="M855" s="49">
        <f t="shared" si="131"/>
        <v>0</v>
      </c>
    </row>
    <row r="856" spans="1:13" ht="13.2" x14ac:dyDescent="0.25">
      <c r="A856" s="34" t="s">
        <v>1362</v>
      </c>
      <c r="B856" s="165" t="s">
        <v>1392</v>
      </c>
      <c r="C856" s="166" t="s">
        <v>1392</v>
      </c>
      <c r="D856" s="166" t="s">
        <v>1392</v>
      </c>
      <c r="E856" s="167" t="s">
        <v>1392</v>
      </c>
      <c r="F856" s="89" t="s">
        <v>10</v>
      </c>
      <c r="G856" s="68">
        <v>0.189</v>
      </c>
      <c r="H856" s="36"/>
      <c r="I856" s="36"/>
      <c r="J856" s="49">
        <f t="shared" si="128"/>
        <v>0</v>
      </c>
      <c r="K856" s="49">
        <f t="shared" si="129"/>
        <v>0</v>
      </c>
      <c r="L856" s="49">
        <f t="shared" si="130"/>
        <v>0</v>
      </c>
      <c r="M856" s="49">
        <f t="shared" si="131"/>
        <v>0</v>
      </c>
    </row>
    <row r="857" spans="1:13" ht="13.2" x14ac:dyDescent="0.25">
      <c r="A857" s="34" t="s">
        <v>1363</v>
      </c>
      <c r="B857" s="165" t="s">
        <v>1393</v>
      </c>
      <c r="C857" s="166" t="s">
        <v>1393</v>
      </c>
      <c r="D857" s="166" t="s">
        <v>1393</v>
      </c>
      <c r="E857" s="167" t="s">
        <v>1393</v>
      </c>
      <c r="F857" s="89" t="s">
        <v>69</v>
      </c>
      <c r="G857" s="90">
        <v>21.734999999999999</v>
      </c>
      <c r="H857" s="36"/>
      <c r="I857" s="36"/>
      <c r="J857" s="49">
        <f t="shared" si="128"/>
        <v>0</v>
      </c>
      <c r="K857" s="49">
        <f t="shared" si="129"/>
        <v>0</v>
      </c>
      <c r="L857" s="49">
        <f t="shared" si="130"/>
        <v>0</v>
      </c>
      <c r="M857" s="49">
        <f t="shared" si="131"/>
        <v>0</v>
      </c>
    </row>
    <row r="858" spans="1:13" ht="13.2" x14ac:dyDescent="0.25">
      <c r="A858" s="34" t="s">
        <v>1364</v>
      </c>
      <c r="B858" s="165" t="s">
        <v>773</v>
      </c>
      <c r="C858" s="166" t="s">
        <v>773</v>
      </c>
      <c r="D858" s="166" t="s">
        <v>773</v>
      </c>
      <c r="E858" s="167" t="s">
        <v>773</v>
      </c>
      <c r="F858" s="89" t="s">
        <v>10</v>
      </c>
      <c r="G858" s="68">
        <v>11.396000000000001</v>
      </c>
      <c r="H858" s="36"/>
      <c r="I858" s="36"/>
      <c r="J858" s="49">
        <f t="shared" si="128"/>
        <v>0</v>
      </c>
      <c r="K858" s="49">
        <f t="shared" si="129"/>
        <v>0</v>
      </c>
      <c r="L858" s="49">
        <f t="shared" si="130"/>
        <v>0</v>
      </c>
      <c r="M858" s="49">
        <f t="shared" si="131"/>
        <v>0</v>
      </c>
    </row>
    <row r="859" spans="1:13" ht="13.2" x14ac:dyDescent="0.25">
      <c r="A859" s="34" t="s">
        <v>1365</v>
      </c>
      <c r="B859" s="165" t="s">
        <v>1515</v>
      </c>
      <c r="C859" s="166" t="s">
        <v>1515</v>
      </c>
      <c r="D859" s="166" t="s">
        <v>1515</v>
      </c>
      <c r="E859" s="167" t="s">
        <v>1515</v>
      </c>
      <c r="F859" s="89" t="s">
        <v>69</v>
      </c>
      <c r="G859" s="90">
        <v>526.70000000000005</v>
      </c>
      <c r="H859" s="36"/>
      <c r="I859" s="36"/>
      <c r="J859" s="49">
        <f t="shared" si="128"/>
        <v>0</v>
      </c>
      <c r="K859" s="49">
        <f t="shared" si="129"/>
        <v>0</v>
      </c>
      <c r="L859" s="49">
        <f t="shared" si="130"/>
        <v>0</v>
      </c>
      <c r="M859" s="49">
        <f t="shared" si="131"/>
        <v>0</v>
      </c>
    </row>
    <row r="860" spans="1:13" ht="13.2" x14ac:dyDescent="0.25">
      <c r="A860" s="34" t="s">
        <v>1366</v>
      </c>
      <c r="B860" s="165" t="s">
        <v>1516</v>
      </c>
      <c r="C860" s="166" t="s">
        <v>1516</v>
      </c>
      <c r="D860" s="166" t="s">
        <v>1516</v>
      </c>
      <c r="E860" s="167" t="s">
        <v>1516</v>
      </c>
      <c r="F860" s="89" t="s">
        <v>69</v>
      </c>
      <c r="G860" s="90">
        <v>612.9</v>
      </c>
      <c r="H860" s="36"/>
      <c r="I860" s="36"/>
      <c r="J860" s="49">
        <f t="shared" si="128"/>
        <v>0</v>
      </c>
      <c r="K860" s="49">
        <f t="shared" si="129"/>
        <v>0</v>
      </c>
      <c r="L860" s="49">
        <f t="shared" si="130"/>
        <v>0</v>
      </c>
      <c r="M860" s="49">
        <f t="shared" si="131"/>
        <v>0</v>
      </c>
    </row>
  </sheetData>
  <mergeCells count="778">
    <mergeCell ref="B5:E5"/>
    <mergeCell ref="H5:I5"/>
    <mergeCell ref="B6:E6"/>
    <mergeCell ref="H6:I6"/>
    <mergeCell ref="B7:E7"/>
    <mergeCell ref="H7:I7"/>
    <mergeCell ref="M13:M14"/>
    <mergeCell ref="B15:E15"/>
    <mergeCell ref="B16:E16"/>
    <mergeCell ref="B17:E17"/>
    <mergeCell ref="B8:E8"/>
    <mergeCell ref="H8:I8"/>
    <mergeCell ref="A12:M12"/>
    <mergeCell ref="A13:A14"/>
    <mergeCell ref="B13:E14"/>
    <mergeCell ref="F13:F14"/>
    <mergeCell ref="G13:G14"/>
    <mergeCell ref="H13:I13"/>
    <mergeCell ref="J13:J14"/>
    <mergeCell ref="K13:L13"/>
    <mergeCell ref="B25:E25"/>
    <mergeCell ref="B26:E26"/>
    <mergeCell ref="B27:E27"/>
    <mergeCell ref="B28:E28"/>
    <mergeCell ref="B29:E29"/>
    <mergeCell ref="B30:E30"/>
    <mergeCell ref="B19:E19"/>
    <mergeCell ref="B20:E20"/>
    <mergeCell ref="B21:E21"/>
    <mergeCell ref="B22:E22"/>
    <mergeCell ref="B23:E23"/>
    <mergeCell ref="B24:E24"/>
    <mergeCell ref="B44:E44"/>
    <mergeCell ref="B45:E45"/>
    <mergeCell ref="B46:E46"/>
    <mergeCell ref="B37:E37"/>
    <mergeCell ref="B38:E38"/>
    <mergeCell ref="B39:E39"/>
    <mergeCell ref="B40:E40"/>
    <mergeCell ref="B41:E41"/>
    <mergeCell ref="B31:E31"/>
    <mergeCell ref="B32:E32"/>
    <mergeCell ref="B33:E33"/>
    <mergeCell ref="B34:E34"/>
    <mergeCell ref="B35:E35"/>
    <mergeCell ref="B36:E36"/>
    <mergeCell ref="A42:G42"/>
    <mergeCell ref="A43:E43"/>
    <mergeCell ref="B55:E55"/>
    <mergeCell ref="B56:E56"/>
    <mergeCell ref="B57:E57"/>
    <mergeCell ref="B58:E58"/>
    <mergeCell ref="B59:E59"/>
    <mergeCell ref="B60:E60"/>
    <mergeCell ref="B49:E49"/>
    <mergeCell ref="B50:E50"/>
    <mergeCell ref="B51:E51"/>
    <mergeCell ref="B53:E53"/>
    <mergeCell ref="B54:E54"/>
    <mergeCell ref="A52:E52"/>
    <mergeCell ref="A73:E73"/>
    <mergeCell ref="A78:E78"/>
    <mergeCell ref="B67:E67"/>
    <mergeCell ref="B68:E68"/>
    <mergeCell ref="B69:E69"/>
    <mergeCell ref="B70:E70"/>
    <mergeCell ref="B71:E71"/>
    <mergeCell ref="A72:G72"/>
    <mergeCell ref="B61:E61"/>
    <mergeCell ref="B62:E62"/>
    <mergeCell ref="B64:E64"/>
    <mergeCell ref="B65:E65"/>
    <mergeCell ref="A63:E63"/>
    <mergeCell ref="A66:G66"/>
    <mergeCell ref="B79:E79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91:E91"/>
    <mergeCell ref="B92:E92"/>
    <mergeCell ref="B94:E94"/>
    <mergeCell ref="B95:E95"/>
    <mergeCell ref="B96:E96"/>
    <mergeCell ref="A93:E93"/>
    <mergeCell ref="B85:E85"/>
    <mergeCell ref="B86:E86"/>
    <mergeCell ref="B87:E87"/>
    <mergeCell ref="B88:E88"/>
    <mergeCell ref="B89:E89"/>
    <mergeCell ref="B90:E90"/>
    <mergeCell ref="B103:E103"/>
    <mergeCell ref="B104:E104"/>
    <mergeCell ref="B105:E105"/>
    <mergeCell ref="B106:E106"/>
    <mergeCell ref="B107:E107"/>
    <mergeCell ref="A108:E108"/>
    <mergeCell ref="B97:E97"/>
    <mergeCell ref="B98:E98"/>
    <mergeCell ref="B99:E99"/>
    <mergeCell ref="B100:E100"/>
    <mergeCell ref="B101:E101"/>
    <mergeCell ref="B102:E102"/>
    <mergeCell ref="B115:E115"/>
    <mergeCell ref="B116:E116"/>
    <mergeCell ref="B118:E118"/>
    <mergeCell ref="B119:E119"/>
    <mergeCell ref="B120:E120"/>
    <mergeCell ref="A117:E117"/>
    <mergeCell ref="B109:E109"/>
    <mergeCell ref="B110:E110"/>
    <mergeCell ref="B111:E111"/>
    <mergeCell ref="B112:E112"/>
    <mergeCell ref="B113:E113"/>
    <mergeCell ref="B114:E114"/>
    <mergeCell ref="B127:E127"/>
    <mergeCell ref="B128:E128"/>
    <mergeCell ref="B129:E129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A126:E126"/>
    <mergeCell ref="B139:E139"/>
    <mergeCell ref="B140:E140"/>
    <mergeCell ref="B141:E141"/>
    <mergeCell ref="B143:E143"/>
    <mergeCell ref="B144:E144"/>
    <mergeCell ref="A142:G142"/>
    <mergeCell ref="B133:E133"/>
    <mergeCell ref="B134:E134"/>
    <mergeCell ref="B135:E135"/>
    <mergeCell ref="B136:E136"/>
    <mergeCell ref="B137:E137"/>
    <mergeCell ref="B138:E138"/>
    <mergeCell ref="B151:E151"/>
    <mergeCell ref="B152:E152"/>
    <mergeCell ref="B153:E153"/>
    <mergeCell ref="B154:E154"/>
    <mergeCell ref="B155:E155"/>
    <mergeCell ref="B156:E156"/>
    <mergeCell ref="B145:E145"/>
    <mergeCell ref="B146:E146"/>
    <mergeCell ref="B147:E147"/>
    <mergeCell ref="B149:E149"/>
    <mergeCell ref="B150:E150"/>
    <mergeCell ref="B148:E148"/>
    <mergeCell ref="B163:E163"/>
    <mergeCell ref="B164:E164"/>
    <mergeCell ref="B165:E165"/>
    <mergeCell ref="B166:E166"/>
    <mergeCell ref="B167:E167"/>
    <mergeCell ref="B168:E168"/>
    <mergeCell ref="B157:E157"/>
    <mergeCell ref="B160:E160"/>
    <mergeCell ref="B161:E161"/>
    <mergeCell ref="B162:E162"/>
    <mergeCell ref="A158:G158"/>
    <mergeCell ref="A159:E159"/>
    <mergeCell ref="B178:E178"/>
    <mergeCell ref="B179:E179"/>
    <mergeCell ref="B180:E180"/>
    <mergeCell ref="B181:E181"/>
    <mergeCell ref="B182:E182"/>
    <mergeCell ref="B183:E183"/>
    <mergeCell ref="B169:E169"/>
    <mergeCell ref="B170:E170"/>
    <mergeCell ref="B171:E171"/>
    <mergeCell ref="B175:E175"/>
    <mergeCell ref="B176:E176"/>
    <mergeCell ref="B177:E177"/>
    <mergeCell ref="A174:E174"/>
    <mergeCell ref="B172:E172"/>
    <mergeCell ref="B173:E173"/>
    <mergeCell ref="A196:G196"/>
    <mergeCell ref="A197:E197"/>
    <mergeCell ref="B190:E190"/>
    <mergeCell ref="B191:E191"/>
    <mergeCell ref="B192:E192"/>
    <mergeCell ref="B193:E193"/>
    <mergeCell ref="B194:E194"/>
    <mergeCell ref="B195:E195"/>
    <mergeCell ref="B184:E184"/>
    <mergeCell ref="B185:E185"/>
    <mergeCell ref="B186:E186"/>
    <mergeCell ref="B187:E187"/>
    <mergeCell ref="B188:E188"/>
    <mergeCell ref="A189:E189"/>
    <mergeCell ref="B202:E202"/>
    <mergeCell ref="B203:E203"/>
    <mergeCell ref="B204:E204"/>
    <mergeCell ref="B205:E205"/>
    <mergeCell ref="B206:E206"/>
    <mergeCell ref="B207:E207"/>
    <mergeCell ref="B198:E198"/>
    <mergeCell ref="B199:E199"/>
    <mergeCell ref="B200:E200"/>
    <mergeCell ref="B201:E201"/>
    <mergeCell ref="B214:E214"/>
    <mergeCell ref="B215:E215"/>
    <mergeCell ref="B216:E216"/>
    <mergeCell ref="B217:E217"/>
    <mergeCell ref="B218:E218"/>
    <mergeCell ref="B219:E219"/>
    <mergeCell ref="B208:E208"/>
    <mergeCell ref="B209:E209"/>
    <mergeCell ref="B210:E210"/>
    <mergeCell ref="B211:E211"/>
    <mergeCell ref="B212:E212"/>
    <mergeCell ref="B213:E213"/>
    <mergeCell ref="B227:E227"/>
    <mergeCell ref="B228:E228"/>
    <mergeCell ref="B229:E229"/>
    <mergeCell ref="B230:E230"/>
    <mergeCell ref="B231:E231"/>
    <mergeCell ref="A226:G226"/>
    <mergeCell ref="B220:E220"/>
    <mergeCell ref="B221:E221"/>
    <mergeCell ref="B222:E222"/>
    <mergeCell ref="B223:E223"/>
    <mergeCell ref="B224:E224"/>
    <mergeCell ref="B225:E225"/>
    <mergeCell ref="B238:E238"/>
    <mergeCell ref="B239:E239"/>
    <mergeCell ref="B240:E240"/>
    <mergeCell ref="B241:E241"/>
    <mergeCell ref="B242:E242"/>
    <mergeCell ref="B243:E243"/>
    <mergeCell ref="B232:E232"/>
    <mergeCell ref="B234:E234"/>
    <mergeCell ref="B235:E235"/>
    <mergeCell ref="B236:E236"/>
    <mergeCell ref="B237:E237"/>
    <mergeCell ref="B233:E233"/>
    <mergeCell ref="B250:E250"/>
    <mergeCell ref="B251:E251"/>
    <mergeCell ref="B252:E252"/>
    <mergeCell ref="B253:E253"/>
    <mergeCell ref="B254:E254"/>
    <mergeCell ref="B255:E255"/>
    <mergeCell ref="B244:E244"/>
    <mergeCell ref="B245:E245"/>
    <mergeCell ref="B246:E246"/>
    <mergeCell ref="B247:E247"/>
    <mergeCell ref="B248:E248"/>
    <mergeCell ref="A249:G249"/>
    <mergeCell ref="B262:E262"/>
    <mergeCell ref="B263:E263"/>
    <mergeCell ref="B264:E264"/>
    <mergeCell ref="B265:E265"/>
    <mergeCell ref="B266:E266"/>
    <mergeCell ref="B267:E267"/>
    <mergeCell ref="B256:E256"/>
    <mergeCell ref="B257:E257"/>
    <mergeCell ref="B258:E258"/>
    <mergeCell ref="B259:E259"/>
    <mergeCell ref="B260:E260"/>
    <mergeCell ref="B261:E261"/>
    <mergeCell ref="B274:E274"/>
    <mergeCell ref="B275:E275"/>
    <mergeCell ref="B276:E276"/>
    <mergeCell ref="B277:E277"/>
    <mergeCell ref="B278:E278"/>
    <mergeCell ref="B279:E279"/>
    <mergeCell ref="B268:E268"/>
    <mergeCell ref="B269:E269"/>
    <mergeCell ref="B272:E272"/>
    <mergeCell ref="B273:E273"/>
    <mergeCell ref="A270:G270"/>
    <mergeCell ref="A271:E271"/>
    <mergeCell ref="B286:E286"/>
    <mergeCell ref="B287:E287"/>
    <mergeCell ref="B288:E288"/>
    <mergeCell ref="B289:E289"/>
    <mergeCell ref="B290:E290"/>
    <mergeCell ref="B291:E291"/>
    <mergeCell ref="B280:E280"/>
    <mergeCell ref="B281:E281"/>
    <mergeCell ref="B282:E282"/>
    <mergeCell ref="B284:E284"/>
    <mergeCell ref="B285:E285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6:E296"/>
    <mergeCell ref="B297:E297"/>
    <mergeCell ref="A295:E295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A309:E309"/>
    <mergeCell ref="B323:E323"/>
    <mergeCell ref="B324:E324"/>
    <mergeCell ref="B325:E325"/>
    <mergeCell ref="B326:E326"/>
    <mergeCell ref="B327:E327"/>
    <mergeCell ref="A322:E322"/>
    <mergeCell ref="B316:E316"/>
    <mergeCell ref="B317:E317"/>
    <mergeCell ref="B318:E318"/>
    <mergeCell ref="B319:E319"/>
    <mergeCell ref="B320:E320"/>
    <mergeCell ref="B321:E321"/>
    <mergeCell ref="B334:E334"/>
    <mergeCell ref="B336:E336"/>
    <mergeCell ref="B337:E337"/>
    <mergeCell ref="B338:E338"/>
    <mergeCell ref="B339:E339"/>
    <mergeCell ref="A335:E335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A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80:E380"/>
    <mergeCell ref="B370:E370"/>
    <mergeCell ref="B371:E371"/>
    <mergeCell ref="B372:E372"/>
    <mergeCell ref="B374:E374"/>
    <mergeCell ref="B375:E375"/>
    <mergeCell ref="B373:E373"/>
    <mergeCell ref="B364:E364"/>
    <mergeCell ref="B367:E367"/>
    <mergeCell ref="B368:E368"/>
    <mergeCell ref="B369:E369"/>
    <mergeCell ref="B366:E366"/>
    <mergeCell ref="A365:E365"/>
    <mergeCell ref="A415:E415"/>
    <mergeCell ref="B391:E391"/>
    <mergeCell ref="B392:E392"/>
    <mergeCell ref="B393:E393"/>
    <mergeCell ref="B390:E390"/>
    <mergeCell ref="B383:E383"/>
    <mergeCell ref="B384:E384"/>
    <mergeCell ref="B385:E385"/>
    <mergeCell ref="B386:E386"/>
    <mergeCell ref="B387:E387"/>
    <mergeCell ref="B410:E410"/>
    <mergeCell ref="B407:E407"/>
    <mergeCell ref="B409:E409"/>
    <mergeCell ref="B411:E411"/>
    <mergeCell ref="A512:E512"/>
    <mergeCell ref="A495:E495"/>
    <mergeCell ref="A457:E457"/>
    <mergeCell ref="A448:E448"/>
    <mergeCell ref="A463:E463"/>
    <mergeCell ref="A427:E427"/>
    <mergeCell ref="A433:E433"/>
    <mergeCell ref="B424:E424"/>
    <mergeCell ref="A425:G425"/>
    <mergeCell ref="B418:E418"/>
    <mergeCell ref="B419:E419"/>
    <mergeCell ref="B420:E420"/>
    <mergeCell ref="B421:E421"/>
    <mergeCell ref="B422:E422"/>
    <mergeCell ref="B423:E423"/>
    <mergeCell ref="B412:E412"/>
    <mergeCell ref="B413:E413"/>
    <mergeCell ref="B414:E414"/>
    <mergeCell ref="B416:E416"/>
    <mergeCell ref="B417:E417"/>
    <mergeCell ref="B47:E47"/>
    <mergeCell ref="B48:E48"/>
    <mergeCell ref="A408:E408"/>
    <mergeCell ref="B400:E400"/>
    <mergeCell ref="B401:E401"/>
    <mergeCell ref="B402:E402"/>
    <mergeCell ref="B403:E403"/>
    <mergeCell ref="B404:E404"/>
    <mergeCell ref="B405:E405"/>
    <mergeCell ref="B394:E394"/>
    <mergeCell ref="B395:E395"/>
    <mergeCell ref="B396:E396"/>
    <mergeCell ref="B397:E397"/>
    <mergeCell ref="B398:E398"/>
    <mergeCell ref="B399:E399"/>
    <mergeCell ref="B388:E388"/>
    <mergeCell ref="B389:E389"/>
    <mergeCell ref="B406:E406"/>
    <mergeCell ref="A382:E382"/>
    <mergeCell ref="B376:E376"/>
    <mergeCell ref="B377:E377"/>
    <mergeCell ref="B378:E378"/>
    <mergeCell ref="B381:E381"/>
    <mergeCell ref="B379:E379"/>
    <mergeCell ref="B529:E529"/>
    <mergeCell ref="B530:E530"/>
    <mergeCell ref="B531:E531"/>
    <mergeCell ref="B532:E532"/>
    <mergeCell ref="B533:E533"/>
    <mergeCell ref="B534:E534"/>
    <mergeCell ref="A523:G523"/>
    <mergeCell ref="B525:E525"/>
    <mergeCell ref="B526:E526"/>
    <mergeCell ref="B527:E527"/>
    <mergeCell ref="B528:E528"/>
    <mergeCell ref="B541:E541"/>
    <mergeCell ref="B542:E542"/>
    <mergeCell ref="B543:E543"/>
    <mergeCell ref="B544:E544"/>
    <mergeCell ref="B546:E546"/>
    <mergeCell ref="B535:E535"/>
    <mergeCell ref="B536:E536"/>
    <mergeCell ref="B537:E537"/>
    <mergeCell ref="B538:E538"/>
    <mergeCell ref="B539:E539"/>
    <mergeCell ref="B540:E540"/>
    <mergeCell ref="B553:E553"/>
    <mergeCell ref="B554:E554"/>
    <mergeCell ref="B556:E556"/>
    <mergeCell ref="B557:E557"/>
    <mergeCell ref="B558:E558"/>
    <mergeCell ref="B547:E547"/>
    <mergeCell ref="B548:E548"/>
    <mergeCell ref="B549:E549"/>
    <mergeCell ref="B550:E550"/>
    <mergeCell ref="B551:E551"/>
    <mergeCell ref="B552:E552"/>
    <mergeCell ref="B565:E565"/>
    <mergeCell ref="B566:E566"/>
    <mergeCell ref="B567:E567"/>
    <mergeCell ref="B568:E568"/>
    <mergeCell ref="B569:E569"/>
    <mergeCell ref="B570:E570"/>
    <mergeCell ref="B559:E559"/>
    <mergeCell ref="B561:E561"/>
    <mergeCell ref="B562:E562"/>
    <mergeCell ref="B563:E563"/>
    <mergeCell ref="B564:E564"/>
    <mergeCell ref="B577:E577"/>
    <mergeCell ref="B578:E578"/>
    <mergeCell ref="B579:E579"/>
    <mergeCell ref="B580:E580"/>
    <mergeCell ref="B582:E582"/>
    <mergeCell ref="A581:E581"/>
    <mergeCell ref="B571:E571"/>
    <mergeCell ref="B572:E572"/>
    <mergeCell ref="B573:E573"/>
    <mergeCell ref="B574:E574"/>
    <mergeCell ref="B575:E575"/>
    <mergeCell ref="B576:E576"/>
    <mergeCell ref="B589:E589"/>
    <mergeCell ref="B590:E590"/>
    <mergeCell ref="B591:E591"/>
    <mergeCell ref="B592:E592"/>
    <mergeCell ref="B593:E593"/>
    <mergeCell ref="B594:E594"/>
    <mergeCell ref="A596:E596"/>
    <mergeCell ref="B583:E583"/>
    <mergeCell ref="B584:E584"/>
    <mergeCell ref="B585:E585"/>
    <mergeCell ref="B586:E586"/>
    <mergeCell ref="B587:E587"/>
    <mergeCell ref="B588:E588"/>
    <mergeCell ref="B601:E601"/>
    <mergeCell ref="B602:E602"/>
    <mergeCell ref="B603:E603"/>
    <mergeCell ref="B604:E604"/>
    <mergeCell ref="B605:E605"/>
    <mergeCell ref="B606:E606"/>
    <mergeCell ref="A611:E611"/>
    <mergeCell ref="B595:E595"/>
    <mergeCell ref="B597:E597"/>
    <mergeCell ref="B598:E598"/>
    <mergeCell ref="B599:E599"/>
    <mergeCell ref="B600:E600"/>
    <mergeCell ref="B613:E613"/>
    <mergeCell ref="B614:E614"/>
    <mergeCell ref="B615:E615"/>
    <mergeCell ref="B616:E616"/>
    <mergeCell ref="B617:E617"/>
    <mergeCell ref="B618:E618"/>
    <mergeCell ref="B607:E607"/>
    <mergeCell ref="B608:E608"/>
    <mergeCell ref="B609:E609"/>
    <mergeCell ref="B610:E610"/>
    <mergeCell ref="B612:E612"/>
    <mergeCell ref="B625:E625"/>
    <mergeCell ref="B626:E626"/>
    <mergeCell ref="B627:E627"/>
    <mergeCell ref="B628:E628"/>
    <mergeCell ref="B629:E629"/>
    <mergeCell ref="B630:E630"/>
    <mergeCell ref="B619:E619"/>
    <mergeCell ref="B620:E620"/>
    <mergeCell ref="B621:E621"/>
    <mergeCell ref="B622:E622"/>
    <mergeCell ref="B623:E623"/>
    <mergeCell ref="B624:E624"/>
    <mergeCell ref="B637:E637"/>
    <mergeCell ref="B638:E638"/>
    <mergeCell ref="B639:E639"/>
    <mergeCell ref="B640:E640"/>
    <mergeCell ref="B641:E641"/>
    <mergeCell ref="A642:E642"/>
    <mergeCell ref="B631:E631"/>
    <mergeCell ref="B632:E632"/>
    <mergeCell ref="B633:E633"/>
    <mergeCell ref="B634:E634"/>
    <mergeCell ref="B635:E635"/>
    <mergeCell ref="B636:E636"/>
    <mergeCell ref="B649:E649"/>
    <mergeCell ref="B650:E650"/>
    <mergeCell ref="B651:E651"/>
    <mergeCell ref="B652:E652"/>
    <mergeCell ref="B653:E653"/>
    <mergeCell ref="B654:E654"/>
    <mergeCell ref="B643:E643"/>
    <mergeCell ref="B644:E644"/>
    <mergeCell ref="B645:E645"/>
    <mergeCell ref="B646:E646"/>
    <mergeCell ref="B647:E647"/>
    <mergeCell ref="B648:E648"/>
    <mergeCell ref="B661:E661"/>
    <mergeCell ref="B662:E662"/>
    <mergeCell ref="B663:E663"/>
    <mergeCell ref="B664:E664"/>
    <mergeCell ref="B665:E665"/>
    <mergeCell ref="B666:E666"/>
    <mergeCell ref="B655:E655"/>
    <mergeCell ref="B656:E656"/>
    <mergeCell ref="B657:E657"/>
    <mergeCell ref="B658:E658"/>
    <mergeCell ref="B659:E659"/>
    <mergeCell ref="B660:E660"/>
    <mergeCell ref="B673:E673"/>
    <mergeCell ref="B674:E674"/>
    <mergeCell ref="B675:E675"/>
    <mergeCell ref="B676:E676"/>
    <mergeCell ref="B678:E678"/>
    <mergeCell ref="A677:E677"/>
    <mergeCell ref="B667:E667"/>
    <mergeCell ref="B668:E668"/>
    <mergeCell ref="B669:E669"/>
    <mergeCell ref="B670:E670"/>
    <mergeCell ref="B671:E671"/>
    <mergeCell ref="B672:E672"/>
    <mergeCell ref="B685:E685"/>
    <mergeCell ref="B686:E686"/>
    <mergeCell ref="B687:E687"/>
    <mergeCell ref="B688:E688"/>
    <mergeCell ref="B689:E689"/>
    <mergeCell ref="B690:E690"/>
    <mergeCell ref="B679:E679"/>
    <mergeCell ref="B680:E680"/>
    <mergeCell ref="B681:E681"/>
    <mergeCell ref="B682:E682"/>
    <mergeCell ref="B683:E683"/>
    <mergeCell ref="B684:E684"/>
    <mergeCell ref="B697:E697"/>
    <mergeCell ref="B698:E698"/>
    <mergeCell ref="B699:E699"/>
    <mergeCell ref="B700:E700"/>
    <mergeCell ref="B701:E701"/>
    <mergeCell ref="B702:E702"/>
    <mergeCell ref="B691:E691"/>
    <mergeCell ref="B692:E692"/>
    <mergeCell ref="B693:E693"/>
    <mergeCell ref="B694:E694"/>
    <mergeCell ref="B695:E695"/>
    <mergeCell ref="B696:E696"/>
    <mergeCell ref="B709:E709"/>
    <mergeCell ref="B710:E710"/>
    <mergeCell ref="B712:E712"/>
    <mergeCell ref="B713:E713"/>
    <mergeCell ref="B714:E714"/>
    <mergeCell ref="A711:E711"/>
    <mergeCell ref="B703:E703"/>
    <mergeCell ref="B705:E705"/>
    <mergeCell ref="B706:E706"/>
    <mergeCell ref="B707:E707"/>
    <mergeCell ref="B708:E708"/>
    <mergeCell ref="A704:E704"/>
    <mergeCell ref="B721:E721"/>
    <mergeCell ref="B722:E722"/>
    <mergeCell ref="B723:E723"/>
    <mergeCell ref="B724:E724"/>
    <mergeCell ref="B725:E725"/>
    <mergeCell ref="B726:E726"/>
    <mergeCell ref="B715:E715"/>
    <mergeCell ref="B716:E716"/>
    <mergeCell ref="B717:E717"/>
    <mergeCell ref="B718:E718"/>
    <mergeCell ref="B719:E719"/>
    <mergeCell ref="B720:E720"/>
    <mergeCell ref="B733:E733"/>
    <mergeCell ref="B734:E734"/>
    <mergeCell ref="B735:E735"/>
    <mergeCell ref="B736:E736"/>
    <mergeCell ref="B737:E737"/>
    <mergeCell ref="B738:E738"/>
    <mergeCell ref="B727:E727"/>
    <mergeCell ref="B728:E728"/>
    <mergeCell ref="B729:E729"/>
    <mergeCell ref="B730:E730"/>
    <mergeCell ref="B731:E731"/>
    <mergeCell ref="B732:E732"/>
    <mergeCell ref="A751:E751"/>
    <mergeCell ref="B745:E745"/>
    <mergeCell ref="B747:E747"/>
    <mergeCell ref="B748:E748"/>
    <mergeCell ref="B749:E749"/>
    <mergeCell ref="B750:E750"/>
    <mergeCell ref="A746:E746"/>
    <mergeCell ref="B739:E739"/>
    <mergeCell ref="B740:E740"/>
    <mergeCell ref="B741:E741"/>
    <mergeCell ref="B742:E742"/>
    <mergeCell ref="B743:E743"/>
    <mergeCell ref="B744:E744"/>
    <mergeCell ref="B757:E757"/>
    <mergeCell ref="B758:E758"/>
    <mergeCell ref="B759:E759"/>
    <mergeCell ref="B760:E760"/>
    <mergeCell ref="B761:E761"/>
    <mergeCell ref="B762:E762"/>
    <mergeCell ref="B752:E752"/>
    <mergeCell ref="B753:E753"/>
    <mergeCell ref="B754:E754"/>
    <mergeCell ref="B755:E755"/>
    <mergeCell ref="B756:E756"/>
    <mergeCell ref="B769:E769"/>
    <mergeCell ref="B770:E770"/>
    <mergeCell ref="B771:E771"/>
    <mergeCell ref="B772:E772"/>
    <mergeCell ref="B773:E773"/>
    <mergeCell ref="B774:E774"/>
    <mergeCell ref="B763:E763"/>
    <mergeCell ref="B764:E764"/>
    <mergeCell ref="B765:E765"/>
    <mergeCell ref="B766:E766"/>
    <mergeCell ref="B767:E767"/>
    <mergeCell ref="B768:E768"/>
    <mergeCell ref="B781:E781"/>
    <mergeCell ref="B782:E782"/>
    <mergeCell ref="B783:E783"/>
    <mergeCell ref="B784:E784"/>
    <mergeCell ref="B785:E785"/>
    <mergeCell ref="B786:E786"/>
    <mergeCell ref="B775:E775"/>
    <mergeCell ref="B776:E776"/>
    <mergeCell ref="B777:E777"/>
    <mergeCell ref="B778:E778"/>
    <mergeCell ref="B779:E779"/>
    <mergeCell ref="B780:E780"/>
    <mergeCell ref="B793:E793"/>
    <mergeCell ref="B794:E794"/>
    <mergeCell ref="B795:E795"/>
    <mergeCell ref="B796:E796"/>
    <mergeCell ref="B797:E797"/>
    <mergeCell ref="B798:E798"/>
    <mergeCell ref="B787:E787"/>
    <mergeCell ref="B788:E788"/>
    <mergeCell ref="B789:E789"/>
    <mergeCell ref="B790:E790"/>
    <mergeCell ref="B791:E791"/>
    <mergeCell ref="B792:E792"/>
    <mergeCell ref="A811:E811"/>
    <mergeCell ref="B805:E805"/>
    <mergeCell ref="B806:E806"/>
    <mergeCell ref="B807:E807"/>
    <mergeCell ref="B808:E808"/>
    <mergeCell ref="B809:E809"/>
    <mergeCell ref="B810:E810"/>
    <mergeCell ref="B799:E799"/>
    <mergeCell ref="B800:E800"/>
    <mergeCell ref="B801:E801"/>
    <mergeCell ref="B802:E802"/>
    <mergeCell ref="B803:E803"/>
    <mergeCell ref="B804:E804"/>
    <mergeCell ref="B817:E817"/>
    <mergeCell ref="B818:E818"/>
    <mergeCell ref="B819:E819"/>
    <mergeCell ref="B820:E820"/>
    <mergeCell ref="B821:E821"/>
    <mergeCell ref="B822:E822"/>
    <mergeCell ref="B812:E812"/>
    <mergeCell ref="B813:E813"/>
    <mergeCell ref="B814:E814"/>
    <mergeCell ref="B815:E815"/>
    <mergeCell ref="B816:E816"/>
    <mergeCell ref="B832:E832"/>
    <mergeCell ref="B833:E833"/>
    <mergeCell ref="B834:E834"/>
    <mergeCell ref="A839:E839"/>
    <mergeCell ref="B823:E823"/>
    <mergeCell ref="B824:E824"/>
    <mergeCell ref="B825:E825"/>
    <mergeCell ref="B826:E826"/>
    <mergeCell ref="B827:E827"/>
    <mergeCell ref="B828:E828"/>
    <mergeCell ref="B859:E859"/>
    <mergeCell ref="B860:E860"/>
    <mergeCell ref="B853:E853"/>
    <mergeCell ref="B854:E854"/>
    <mergeCell ref="B855:E855"/>
    <mergeCell ref="B856:E856"/>
    <mergeCell ref="B857:E857"/>
    <mergeCell ref="B858:E858"/>
    <mergeCell ref="B847:E847"/>
    <mergeCell ref="B848:E848"/>
    <mergeCell ref="B850:E850"/>
    <mergeCell ref="B851:E851"/>
    <mergeCell ref="B852:E852"/>
    <mergeCell ref="A849:E849"/>
    <mergeCell ref="B841:E841"/>
    <mergeCell ref="B842:E842"/>
    <mergeCell ref="B843:E843"/>
    <mergeCell ref="B844:E844"/>
    <mergeCell ref="B845:E845"/>
    <mergeCell ref="B846:E846"/>
    <mergeCell ref="B835:E835"/>
    <mergeCell ref="B836:E836"/>
    <mergeCell ref="C2:I2"/>
    <mergeCell ref="A18:E18"/>
    <mergeCell ref="B9:E9"/>
    <mergeCell ref="H9:I9"/>
    <mergeCell ref="B10:E10"/>
    <mergeCell ref="H10:I10"/>
    <mergeCell ref="A524:E524"/>
    <mergeCell ref="A545:E545"/>
    <mergeCell ref="A555:E555"/>
    <mergeCell ref="A560:E560"/>
    <mergeCell ref="B837:E837"/>
    <mergeCell ref="B838:E838"/>
    <mergeCell ref="B840:E840"/>
    <mergeCell ref="B829:E829"/>
    <mergeCell ref="B830:E830"/>
    <mergeCell ref="B831:E831"/>
  </mergeCells>
  <phoneticPr fontId="17" type="noConversion"/>
  <printOptions horizontalCentered="1"/>
  <pageMargins left="0.69999998807907104" right="0.69999998807907104" top="0.75" bottom="0.75" header="0.30000001192092901" footer="0.30000001192092901"/>
  <pageSetup paperSize="9" scale="81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СМР форма КП </vt:lpstr>
      <vt:lpstr>Инж. сети форма КП</vt:lpstr>
      <vt:lpstr>'Инж. сети форма КП'!Заголовки_для_печати</vt:lpstr>
      <vt:lpstr>'СМР форма КП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Maksim.Krivolap@mriyaresort.com</dc:creator>
  <cp:lastModifiedBy>Максим Криволап</cp:lastModifiedBy>
  <cp:lastPrinted>2023-03-02T07:11:12Z</cp:lastPrinted>
  <dcterms:created xsi:type="dcterms:W3CDTF">2020-09-30T08:50:27Z</dcterms:created>
  <dcterms:modified xsi:type="dcterms:W3CDTF">2023-11-16T10:16:21Z</dcterms:modified>
</cp:coreProperties>
</file>