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95" activeTab="0"/>
  </bookViews>
  <sheets>
    <sheet name="Приложение" sheetId="1" r:id="rId1"/>
  </sheets>
  <definedNames>
    <definedName name="_xlnm.Print_Area" localSheetId="0">'Приложение'!$A$1:$Q$27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<sst xmlns="http://schemas.openxmlformats.org/spreadsheetml/2006/main" count="29" uniqueCount="29">
  <si>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№ п/п</t>
  </si>
  <si>
    <t>Количество</t>
  </si>
  <si>
    <t>Стоимость единицы (тыс. руб.)</t>
  </si>
  <si>
    <t>Единица измерения</t>
  </si>
  <si>
    <t>Наименование товара, работ, услуг</t>
  </si>
  <si>
    <t>Объем</t>
  </si>
  <si>
    <t>Средн. арифм.</t>
  </si>
  <si>
    <t>Округл. знач.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</si>
  <si>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</si>
  <si>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</si>
  <si>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</si>
  <si>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</si>
  <si>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</si>
  <si>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КОНТРОЛЬНАЯ ГРАФА                       Сумма согласно ФЭО (тыс. руб.)</t>
  </si>
  <si>
    <t>количество</t>
  </si>
  <si>
    <t>ИТОГО</t>
  </si>
  <si>
    <t>(наименование учреждения)</t>
  </si>
  <si>
    <t xml:space="preserve">В результате проведения анализа рынка начальная (максимальная) цена договора составляет: </t>
  </si>
  <si>
    <t>Начальная (максимальная) цена контракта определена методом сопоставимых рыночных цен (анализа рынка)</t>
  </si>
  <si>
    <t>шт.</t>
  </si>
  <si>
    <t>Федеральное автономное учреждение дополнительного профессионального образования "Волгодонский учебный центр федеральной противопожарной службы"</t>
  </si>
  <si>
    <t xml:space="preserve">Метод сопоставимых рыночных цен </t>
  </si>
  <si>
    <t>* Метод сопоставимых рыночных цен (анализ рынка) согласно Приказу Минэкономразвития России от 02.10.2013 N 567 "Об утверждении Методических рекомендаций по применению методов определения начальной(максимальной) цены контракта, цены контракта, заключаемого с единственным поставщиком(подрядчиком, исполнителем)". Коэффициент вариации не превышает 33%, допускается использование приведенных цен.</t>
  </si>
  <si>
    <r>
      <t xml:space="preserve">Начальник учебного центра                   _____________        </t>
    </r>
    <r>
      <rPr>
        <u val="single"/>
        <sz val="12"/>
        <rFont val="PT Astra Serif"/>
        <family val="1"/>
      </rPr>
      <t xml:space="preserve"> А. Н. Кудрин</t>
    </r>
  </si>
  <si>
    <t xml:space="preserve">                                                                                       (подпись)                          (ФИО)                  </t>
  </si>
  <si>
    <t>Баллоны металлокомпозитные для дыхательных аппаратов</t>
  </si>
  <si>
    <t>Источник №1 Коммерческое предложение от 27.02.2024 №17</t>
  </si>
  <si>
    <t>Источник №2 Коммерческое предложение от 27.02.2024 №27/02-2</t>
  </si>
  <si>
    <t>Источник №3  Коммерческое предложение от 27.02.2024 №116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</si>
</sst>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;[Red]\-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#,##0.0000"/>
    <numFmt numFmtId="189" formatCode="[$-FC19]d\ mmmm\ yyyy\ &quot;г.&quot;"/>
    <numFmt numFmtId="190" formatCode="#,##0.00&quot;₽&quot;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b/>
      <u val="single"/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0"/>
      <color indexed="8"/>
      <name val="PT Astra Serif"/>
      <family val="1"/>
    </font>
    <font>
      <u val="single"/>
      <sz val="12"/>
      <name val="PT Astra Serif"/>
      <family val="1"/>
    </font>
    <font>
      <i/>
      <sz val="10"/>
      <name val="PT Astra Serif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23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182" fontId="3" fillId="0" borderId="11" xfId="54" applyNumberFormat="1" applyFont="1" applyBorder="1" applyAlignment="1">
      <alignment horizontal="center" vertical="center"/>
      <protection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8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33" borderId="11" xfId="54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/>
    </xf>
    <xf numFmtId="188" fontId="3" fillId="0" borderId="0" xfId="0" applyNumberFormat="1" applyFont="1" applyBorder="1" applyAlignment="1">
      <alignment/>
    </xf>
    <xf numFmtId="4" fontId="7" fillId="0" borderId="12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vertical="top"/>
    </xf>
    <xf numFmtId="4" fontId="4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187" fontId="8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33">
      <alignment/>
      <protection/>
    </xf>
    <xf numFmtId="0" fontId="12" fillId="0" borderId="0" xfId="33" applyFont="1">
      <alignment/>
      <protection/>
    </xf>
    <xf numFmtId="0" fontId="14" fillId="0" borderId="0" xfId="33" applyFont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33" applyFont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0" xfId="33" applyAlignment="1">
      <alignment horizontal="left" vertical="center"/>
      <protection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33">
      <alignment/>
      <protection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M21" sqref="M21"/>
    </sheetView>
  </sheetViews>
  <sheetFormatPr defaultColWidth="9.33203125" defaultRowHeight="11.25"/>
  <cols>
    <col min="1" max="1" width="6.66015625" style="1" customWidth="1"/>
    <col min="2" max="2" width="33.33203125" style="2" customWidth="1"/>
    <col min="3" max="3" width="15.5" style="35" customWidth="1"/>
    <col min="4" max="4" width="17.33203125" style="35" customWidth="1"/>
    <col min="5" max="5" width="20.33203125" style="35" customWidth="1"/>
    <col min="6" max="6" width="20.33203125" style="36" customWidth="1"/>
    <col min="7" max="7" width="20.33203125" style="35" customWidth="1"/>
    <col min="8" max="8" width="18.83203125" style="35" bestFit="1" customWidth="1"/>
    <col min="9" max="9" width="18.33203125" style="35" bestFit="1" customWidth="1"/>
    <col min="10" max="12" width="15" style="35" customWidth="1"/>
    <col min="13" max="13" width="22.66015625" style="36" customWidth="1"/>
    <col min="14" max="14" width="20.16015625" style="35" bestFit="1" customWidth="1"/>
    <col min="15" max="15" width="15" style="35" hidden="1" customWidth="1"/>
    <col min="16" max="17" width="18.66015625" style="35" hidden="1" customWidth="1"/>
    <col min="18" max="18" width="9.33203125" style="3" customWidth="1"/>
    <col min="19" max="19" width="27.16015625" style="3" customWidth="1"/>
    <col min="20" max="16384" width="9.33203125" style="3" customWidth="1"/>
  </cols>
  <sheetData>
    <row r="1" spans="1:17" s="1" customFormat="1" ht="15.75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3"/>
      <c r="P1" s="43"/>
      <c r="Q1" s="43"/>
    </row>
    <row r="2" spans="1:17" s="1" customFormat="1" ht="15.75">
      <c r="A2" s="71" t="s">
        <v>16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3"/>
      <c r="P2" s="43"/>
      <c r="Q2" s="43"/>
    </row>
    <row r="3" spans="1:17" s="1" customFormat="1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3"/>
      <c r="P3" s="43"/>
      <c r="Q3" s="43"/>
    </row>
    <row r="4" spans="1:17" s="1" customFormat="1" ht="36" customHeigh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5"/>
      <c r="P4" s="45"/>
      <c r="Q4" s="45"/>
    </row>
    <row r="5" s="46" customFormat="1" ht="15"/>
    <row r="6" spans="1:13" s="46" customFormat="1" ht="36" customHeight="1">
      <c r="A6" s="47"/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7" s="4" customFormat="1" ht="12.75">
      <c r="A7" s="5"/>
      <c r="B7" s="40"/>
      <c r="C7" s="6"/>
      <c r="D7" s="6"/>
      <c r="E7" s="5"/>
      <c r="F7" s="5"/>
      <c r="G7" s="5"/>
      <c r="H7" s="5"/>
      <c r="I7" s="5"/>
      <c r="J7" s="5"/>
      <c r="K7" s="5"/>
      <c r="L7" s="6"/>
      <c r="M7" s="6"/>
      <c r="N7" s="5"/>
      <c r="O7" s="5"/>
      <c r="P7" s="5"/>
      <c r="Q7" s="5"/>
    </row>
    <row r="8" spans="1:17" s="9" customFormat="1" ht="36" customHeight="1">
      <c r="A8" s="62" t="s">
        <v>0</v>
      </c>
      <c r="B8" s="62" t="s">
        <v>4</v>
      </c>
      <c r="C8" s="77" t="s">
        <v>5</v>
      </c>
      <c r="D8" s="78"/>
      <c r="E8" s="64" t="s">
        <v>26</v>
      </c>
      <c r="F8" s="62" t="s">
        <v>27</v>
      </c>
      <c r="G8" s="62" t="s">
        <v>28</v>
      </c>
      <c r="H8" s="64" t="s">
        <v>6</v>
      </c>
      <c r="I8" s="64" t="s">
        <v>7</v>
      </c>
      <c r="J8" s="64" t="s">
        <v>8</v>
      </c>
      <c r="K8" s="62" t="s">
        <v>9</v>
      </c>
      <c r="L8" s="68" t="s">
        <v>10</v>
      </c>
      <c r="M8" s="68" t="s">
        <v>11</v>
      </c>
      <c r="N8" s="66" t="s">
        <v>12</v>
      </c>
      <c r="O8" s="62" t="s">
        <v>14</v>
      </c>
      <c r="P8" s="64" t="s">
        <v>2</v>
      </c>
      <c r="Q8" s="69" t="s">
        <v>13</v>
      </c>
    </row>
    <row r="9" spans="1:17" s="9" customFormat="1" ht="94.5" customHeight="1">
      <c r="A9" s="63"/>
      <c r="B9" s="63"/>
      <c r="C9" s="10" t="s">
        <v>3</v>
      </c>
      <c r="D9" s="11" t="s">
        <v>1</v>
      </c>
      <c r="E9" s="65"/>
      <c r="F9" s="63"/>
      <c r="G9" s="63"/>
      <c r="H9" s="65"/>
      <c r="I9" s="65"/>
      <c r="J9" s="65"/>
      <c r="K9" s="63"/>
      <c r="L9" s="68"/>
      <c r="M9" s="68"/>
      <c r="N9" s="67"/>
      <c r="O9" s="63"/>
      <c r="P9" s="65"/>
      <c r="Q9" s="69"/>
    </row>
    <row r="10" spans="1:17" s="12" customFormat="1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10</v>
      </c>
      <c r="I10" s="11">
        <v>11</v>
      </c>
      <c r="J10" s="11">
        <v>12</v>
      </c>
      <c r="K10" s="11">
        <v>13</v>
      </c>
      <c r="L10" s="11">
        <v>14</v>
      </c>
      <c r="M10" s="11">
        <v>15</v>
      </c>
      <c r="N10" s="11">
        <v>16</v>
      </c>
      <c r="O10" s="11">
        <v>6</v>
      </c>
      <c r="P10" s="11">
        <v>7</v>
      </c>
      <c r="Q10" s="8">
        <v>8</v>
      </c>
    </row>
    <row r="11" spans="1:17" s="12" customFormat="1" ht="47.25">
      <c r="A11" s="11">
        <v>1</v>
      </c>
      <c r="B11" s="38" t="s">
        <v>25</v>
      </c>
      <c r="C11" s="39" t="s">
        <v>19</v>
      </c>
      <c r="D11" s="11">
        <v>30</v>
      </c>
      <c r="E11" s="16">
        <v>40140</v>
      </c>
      <c r="F11" s="16">
        <v>39766</v>
      </c>
      <c r="G11" s="16">
        <v>40100</v>
      </c>
      <c r="H11" s="16">
        <f>AVERAGE(E11:G11)</f>
        <v>40002</v>
      </c>
      <c r="I11" s="15">
        <f>H11</f>
        <v>40002</v>
      </c>
      <c r="J11" s="17">
        <f>COUNT(E11:G11)</f>
        <v>3</v>
      </c>
      <c r="K11" s="18">
        <f>STDEV(E11:G11)</f>
        <v>205</v>
      </c>
      <c r="L11" s="15">
        <f>K11/H11*100</f>
        <v>0.51</v>
      </c>
      <c r="M11" s="7" t="str">
        <f>IF(L11&lt;33,"ОДНОРОДНЫЕ","НЕОДНОРОДНЫЕ")</f>
        <v>ОДНОРОДНЫЕ</v>
      </c>
      <c r="N11" s="19">
        <f>I11*D11</f>
        <v>1200060</v>
      </c>
      <c r="O11" s="11"/>
      <c r="P11" s="11"/>
      <c r="Q11" s="8"/>
    </row>
    <row r="12" spans="1:19" s="22" customFormat="1" ht="15.75" hidden="1">
      <c r="A12" s="11">
        <v>2</v>
      </c>
      <c r="B12" s="13"/>
      <c r="C12" s="14"/>
      <c r="D12" s="15"/>
      <c r="E12" s="16"/>
      <c r="F12" s="16"/>
      <c r="G12" s="16"/>
      <c r="H12" s="16" t="e">
        <f>AVERAGE(E12,F12,G12,#REF!,#REF!)</f>
        <v>#REF!</v>
      </c>
      <c r="I12" s="15" t="e">
        <f>H12</f>
        <v>#REF!</v>
      </c>
      <c r="J12" s="17">
        <f>COUNT(E12:G12)</f>
        <v>0</v>
      </c>
      <c r="K12" s="18" t="e">
        <f>STDEV(E12:G12)</f>
        <v>#DIV/0!</v>
      </c>
      <c r="L12" s="15" t="e">
        <f>K12/H12*100</f>
        <v>#DIV/0!</v>
      </c>
      <c r="M12" s="7" t="e">
        <f>IF(L12&lt;33,"ОДНОРОДНЫЕ","НЕОДНОРОДНЫЕ")</f>
        <v>#DIV/0!</v>
      </c>
      <c r="N12" s="19" t="e">
        <f>I12</f>
        <v>#REF!</v>
      </c>
      <c r="O12" s="20"/>
      <c r="P12" s="24"/>
      <c r="Q12" s="21"/>
      <c r="S12" s="23"/>
    </row>
    <row r="13" spans="1:19" s="22" customFormat="1" ht="15.75" hidden="1">
      <c r="A13" s="11">
        <v>3</v>
      </c>
      <c r="B13" s="13"/>
      <c r="C13" s="14"/>
      <c r="D13" s="15"/>
      <c r="E13" s="16"/>
      <c r="F13" s="16"/>
      <c r="G13" s="16"/>
      <c r="H13" s="16" t="e">
        <f>AVERAGE(E13,F13,G13,#REF!,#REF!)</f>
        <v>#REF!</v>
      </c>
      <c r="I13" s="15" t="e">
        <f>H13</f>
        <v>#REF!</v>
      </c>
      <c r="J13" s="17">
        <f>COUNT(E13:G13)</f>
        <v>0</v>
      </c>
      <c r="K13" s="18" t="e">
        <f>STDEV(E13:G13)</f>
        <v>#DIV/0!</v>
      </c>
      <c r="L13" s="15" t="e">
        <f>K13/H13*100</f>
        <v>#DIV/0!</v>
      </c>
      <c r="M13" s="7" t="e">
        <f>IF(L13&lt;33,"ОДНОРОДНЫЕ","НЕОДНОРОДНЫЕ")</f>
        <v>#DIV/0!</v>
      </c>
      <c r="N13" s="19" t="e">
        <f>I13</f>
        <v>#REF!</v>
      </c>
      <c r="O13" s="20"/>
      <c r="P13" s="24"/>
      <c r="Q13" s="21"/>
      <c r="S13" s="23"/>
    </row>
    <row r="14" spans="1:19" s="22" customFormat="1" ht="15.75" hidden="1">
      <c r="A14" s="11">
        <v>4</v>
      </c>
      <c r="B14" s="13"/>
      <c r="C14" s="14"/>
      <c r="D14" s="15"/>
      <c r="E14" s="16"/>
      <c r="F14" s="16"/>
      <c r="G14" s="16"/>
      <c r="H14" s="16" t="e">
        <f>AVERAGE(E14,F14,G14,#REF!,#REF!)</f>
        <v>#REF!</v>
      </c>
      <c r="I14" s="15" t="e">
        <f>H14</f>
        <v>#REF!</v>
      </c>
      <c r="J14" s="17">
        <f>COUNT(E14:G14)</f>
        <v>0</v>
      </c>
      <c r="K14" s="18" t="e">
        <f>STDEV(E14:G14)</f>
        <v>#DIV/0!</v>
      </c>
      <c r="L14" s="15" t="e">
        <f>K14/H14*100</f>
        <v>#DIV/0!</v>
      </c>
      <c r="M14" s="7" t="e">
        <f>IF(L14&lt;33,"ОДНОРОДНЫЕ","НЕОДНОРОДНЫЕ")</f>
        <v>#DIV/0!</v>
      </c>
      <c r="N14" s="19" t="e">
        <f>I14</f>
        <v>#REF!</v>
      </c>
      <c r="O14" s="20"/>
      <c r="P14" s="24"/>
      <c r="Q14" s="21"/>
      <c r="S14" s="23"/>
    </row>
    <row r="15" spans="1:19" s="9" customFormat="1" ht="15.75">
      <c r="A15" s="25"/>
      <c r="B15" s="41" t="s">
        <v>15</v>
      </c>
      <c r="C15" s="25"/>
      <c r="D15" s="26">
        <f>SUM(D11:D11)</f>
        <v>30</v>
      </c>
      <c r="E15" s="26"/>
      <c r="F15" s="26"/>
      <c r="G15" s="26"/>
      <c r="H15" s="27"/>
      <c r="I15" s="28"/>
      <c r="J15" s="26"/>
      <c r="K15" s="26"/>
      <c r="L15" s="26"/>
      <c r="M15" s="26"/>
      <c r="N15" s="29">
        <f>SUM(N11:N11)</f>
        <v>1200060</v>
      </c>
      <c r="O15" s="26"/>
      <c r="P15" s="30"/>
      <c r="Q15" s="26" t="e">
        <f>SUM(#REF!)</f>
        <v>#REF!</v>
      </c>
      <c r="S15" s="23"/>
    </row>
    <row r="16" spans="1:17" s="4" customFormat="1" ht="12.75">
      <c r="A16" s="31"/>
      <c r="B16" s="42"/>
      <c r="C16" s="31"/>
      <c r="D16" s="31"/>
      <c r="E16" s="32"/>
      <c r="F16" s="32"/>
      <c r="G16" s="33"/>
      <c r="H16" s="33"/>
      <c r="I16" s="33"/>
      <c r="J16" s="31"/>
      <c r="K16" s="31"/>
      <c r="L16" s="31"/>
      <c r="M16" s="31"/>
      <c r="N16" s="31"/>
      <c r="O16" s="31"/>
      <c r="P16" s="31"/>
      <c r="Q16" s="34"/>
    </row>
    <row r="17" spans="1:12" s="46" customFormat="1" ht="30" customHeight="1">
      <c r="A17" s="48"/>
      <c r="B17" s="73" t="s">
        <v>22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2" s="46" customFormat="1" ht="30" customHeight="1">
      <c r="A18" s="48"/>
      <c r="B18" s="49"/>
    </row>
    <row r="19" spans="2:17" s="50" customFormat="1" ht="15.75">
      <c r="B19" s="75" t="s">
        <v>17</v>
      </c>
      <c r="C19" s="75"/>
      <c r="D19" s="75"/>
      <c r="E19" s="75"/>
      <c r="F19" s="75"/>
      <c r="G19" s="75"/>
      <c r="H19" s="76">
        <f>N15</f>
        <v>1200060</v>
      </c>
      <c r="I19" s="76"/>
      <c r="J19" s="51"/>
      <c r="K19" s="51"/>
      <c r="L19" s="51"/>
      <c r="M19" s="51"/>
      <c r="N19" s="51"/>
      <c r="O19" s="51"/>
      <c r="P19" s="51"/>
      <c r="Q19" s="51"/>
    </row>
    <row r="20" s="52" customFormat="1" ht="15.75">
      <c r="B20" s="53"/>
    </row>
    <row r="21" spans="2:16" s="52" customFormat="1" ht="15.75">
      <c r="B21" s="53"/>
      <c r="P21" s="54"/>
    </row>
    <row r="22" spans="2:6" s="52" customFormat="1" ht="12.75" customHeight="1">
      <c r="B22" s="60" t="s">
        <v>23</v>
      </c>
      <c r="C22" s="60"/>
      <c r="D22" s="60"/>
      <c r="E22" s="60"/>
      <c r="F22" s="60"/>
    </row>
    <row r="23" spans="2:6" s="1" customFormat="1" ht="12.75" customHeight="1">
      <c r="B23" s="61" t="s">
        <v>24</v>
      </c>
      <c r="C23" s="61"/>
      <c r="D23" s="61"/>
      <c r="E23" s="61"/>
      <c r="F23" s="61"/>
    </row>
    <row r="24" spans="2:4" s="1" customFormat="1" ht="12.75">
      <c r="B24" s="55"/>
      <c r="C24" s="56"/>
      <c r="D24" s="56"/>
    </row>
    <row r="25" spans="1:2" s="46" customFormat="1" ht="30" customHeight="1">
      <c r="A25" s="48"/>
      <c r="B25" s="49"/>
    </row>
    <row r="26" spans="1:13" s="46" customFormat="1" ht="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</row>
    <row r="27" s="46" customFormat="1" ht="15">
      <c r="A27" s="57"/>
    </row>
    <row r="28" s="46" customFormat="1" ht="15">
      <c r="A28" s="57"/>
    </row>
    <row r="29" s="46" customFormat="1" ht="15">
      <c r="A29" s="57"/>
    </row>
    <row r="30" spans="1:13" s="46" customFormat="1" ht="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</row>
    <row r="31" ht="12.75">
      <c r="H31" s="37"/>
    </row>
    <row r="36" ht="12.75">
      <c r="F36" s="37"/>
    </row>
  </sheetData>
  <sheetProtection/>
  <mergeCells count="25">
    <mergeCell ref="A1:N1"/>
    <mergeCell ref="A2:N2"/>
    <mergeCell ref="B6:M6"/>
    <mergeCell ref="A4:N4"/>
    <mergeCell ref="B17:L17"/>
    <mergeCell ref="B19:G19"/>
    <mergeCell ref="H19:I19"/>
    <mergeCell ref="C8:D8"/>
    <mergeCell ref="B8:B9"/>
    <mergeCell ref="A8:A9"/>
    <mergeCell ref="O8:O9"/>
    <mergeCell ref="P8:P9"/>
    <mergeCell ref="Q8:Q9"/>
    <mergeCell ref="K8:K9"/>
    <mergeCell ref="L8:L9"/>
    <mergeCell ref="J8:J9"/>
    <mergeCell ref="B22:F22"/>
    <mergeCell ref="B23:F23"/>
    <mergeCell ref="F8:F9"/>
    <mergeCell ref="H8:H9"/>
    <mergeCell ref="E8:E9"/>
    <mergeCell ref="N8:N9"/>
    <mergeCell ref="M8:M9"/>
    <mergeCell ref="I8:I9"/>
    <mergeCell ref="G8:G9"/>
  </mergeCells>
  <conditionalFormatting sqref="M12:M14">
    <cfRule type="containsText" priority="52" dxfId="12" operator="containsText" text="НЕ">
      <formula>NOT(ISERROR(SEARCH("НЕ",M12)))</formula>
    </cfRule>
    <cfRule type="containsText" priority="53" dxfId="13" operator="containsText" text="ОДНОРОДНЫЕ">
      <formula>NOT(ISERROR(SEARCH("ОДНОРОДНЫЕ",M12)))</formula>
    </cfRule>
    <cfRule type="containsText" priority="54" dxfId="12" operator="containsText" text="НЕОДНОРОДНЫЕ">
      <formula>NOT(ISERROR(SEARCH("НЕОДНОРОДНЫЕ",M12)))</formula>
    </cfRule>
  </conditionalFormatting>
  <conditionalFormatting sqref="M12:M14">
    <cfRule type="containsText" priority="49" dxfId="12" operator="containsText" text="НЕОДНОРОДНЫЕ">
      <formula>NOT(ISERROR(SEARCH("НЕОДНОРОДНЫЕ",M12)))</formula>
    </cfRule>
    <cfRule type="containsText" priority="50" dxfId="13" operator="containsText" text="ОДНОРОДНЫЕ">
      <formula>NOT(ISERROR(SEARCH("ОДНОРОДНЫЕ",M12)))</formula>
    </cfRule>
    <cfRule type="containsText" priority="51" dxfId="12" operator="containsText" text="НЕОДНОРОДНЫЕ">
      <formula>NOT(ISERROR(SEARCH("НЕОДНОРОДНЫЕ",M12)))</formula>
    </cfRule>
  </conditionalFormatting>
  <conditionalFormatting sqref="M11">
    <cfRule type="containsText" priority="4" dxfId="12" operator="containsText" text="НЕ">
      <formula>NOT(ISERROR(SEARCH("НЕ",M11)))</formula>
    </cfRule>
    <cfRule type="containsText" priority="5" dxfId="13" operator="containsText" text="ОДНОРОДНЫЕ">
      <formula>NOT(ISERROR(SEARCH("ОДНОРОДНЫЕ",M11)))</formula>
    </cfRule>
    <cfRule type="containsText" priority="6" dxfId="12" operator="containsText" text="НЕОДНОРОДНЫЕ">
      <formula>NOT(ISERROR(SEARCH("НЕОДНОРОДНЫЕ",M11)))</formula>
    </cfRule>
  </conditionalFormatting>
  <conditionalFormatting sqref="M11">
    <cfRule type="containsText" priority="1" dxfId="12" operator="containsText" text="НЕОДНОРОДНЫЕ">
      <formula>NOT(ISERROR(SEARCH("НЕОДНОРОДНЫЕ",M11)))</formula>
    </cfRule>
    <cfRule type="containsText" priority="2" dxfId="13" operator="containsText" text="ОДНОРОДНЫЕ">
      <formula>NOT(ISERROR(SEARCH("ОДНОРОДНЫЕ",M11)))</formula>
    </cfRule>
    <cfRule type="containsText" priority="3" dxfId="12" operator="containsText" text="НЕОДНОРОДНЫЕ">
      <formula>NOT(ISERROR(SEARCH("НЕОДНОРОДНЫЕ",M11)))</formula>
    </cfRule>
  </conditionalFormatting>
  <printOptions horizontalCentered="1"/>
  <pageMargins left="0.1968503937007874" right="0.1968503937007874" top="0.5905511811023623" bottom="0.3937007874015748" header="0.31496062992125984" footer="0.31496062992125984"/>
  <pageSetup fitToHeight="1" fitToWidth="1"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Дарья Суворова</cp:lastModifiedBy>
  <cp:lastPrinted>2021-08-30T09:05:22Z</cp:lastPrinted>
  <dcterms:created xsi:type="dcterms:W3CDTF">2010-02-24T09:47:07Z</dcterms:created>
  <dcterms:modified xsi:type="dcterms:W3CDTF">2024-03-05T08:10:52Z</dcterms:modified>
  <cp:category/>
  <cp:version/>
  <cp:contentType/>
  <cp:contentStatus/>
</cp:coreProperties>
</file>