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Кровля\"/>
    </mc:Choice>
  </mc:AlternateContent>
  <xr:revisionPtr revIDLastSave="0" documentId="8_{B5CC70EF-2DBB-416C-B9B7-A1983580D2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№1 ВОР на отправку" sheetId="3" r:id="rId1"/>
    <sheet name="Лист1" sheetId="1" r:id="rId2"/>
  </sheets>
  <definedNames>
    <definedName name="_xlnm._FilterDatabase" localSheetId="0" hidden="1">'№1 ВОР на отправку'!$B$10:$M$129</definedName>
    <definedName name="_xlnm.Print_Area" localSheetId="0">'№1 ВОР на отправку'!$B$1:$L$139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3" l="1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8" i="3"/>
  <c r="I28" i="3"/>
  <c r="J28" i="3"/>
  <c r="K28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6" i="3"/>
  <c r="I36" i="3"/>
  <c r="J36" i="3"/>
  <c r="K36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4" i="3"/>
  <c r="I44" i="3"/>
  <c r="J44" i="3"/>
  <c r="K44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2" i="3"/>
  <c r="I52" i="3"/>
  <c r="J52" i="3"/>
  <c r="K52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0" i="3"/>
  <c r="I60" i="3"/>
  <c r="J60" i="3"/>
  <c r="K60" i="3"/>
  <c r="H61" i="3"/>
  <c r="I61" i="3"/>
  <c r="K61" i="3" s="1"/>
  <c r="J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8" i="3"/>
  <c r="I68" i="3"/>
  <c r="J68" i="3"/>
  <c r="K68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I76" i="3"/>
  <c r="J76" i="3"/>
  <c r="K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4" i="3"/>
  <c r="I84" i="3"/>
  <c r="J84" i="3"/>
  <c r="K84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2" i="3"/>
  <c r="I92" i="3"/>
  <c r="J92" i="3"/>
  <c r="K92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0" i="3"/>
  <c r="I100" i="3"/>
  <c r="J100" i="3"/>
  <c r="K100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8" i="3"/>
  <c r="I108" i="3"/>
  <c r="J108" i="3"/>
  <c r="K108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K115" i="3" s="1"/>
  <c r="J115" i="3"/>
  <c r="H116" i="3"/>
  <c r="I116" i="3"/>
  <c r="J116" i="3"/>
  <c r="K116" i="3"/>
  <c r="H117" i="3"/>
  <c r="I117" i="3"/>
  <c r="J117" i="3"/>
  <c r="K117" i="3"/>
  <c r="H118" i="3"/>
  <c r="I118" i="3"/>
  <c r="J118" i="3"/>
  <c r="K118" i="3"/>
  <c r="H119" i="3"/>
  <c r="I119" i="3"/>
  <c r="K119" i="3" s="1"/>
  <c r="J119" i="3"/>
  <c r="H120" i="3"/>
  <c r="I120" i="3"/>
  <c r="J120" i="3"/>
  <c r="K120" i="3"/>
  <c r="H121" i="3"/>
  <c r="I121" i="3"/>
  <c r="K121" i="3" s="1"/>
  <c r="J121" i="3"/>
  <c r="H122" i="3"/>
  <c r="I122" i="3"/>
  <c r="J122" i="3"/>
  <c r="K122" i="3"/>
  <c r="H123" i="3"/>
  <c r="I123" i="3"/>
  <c r="K123" i="3" s="1"/>
  <c r="J123" i="3"/>
  <c r="H124" i="3"/>
  <c r="I124" i="3"/>
  <c r="J124" i="3"/>
  <c r="K124" i="3"/>
  <c r="H125" i="3"/>
  <c r="I125" i="3"/>
  <c r="K125" i="3" s="1"/>
  <c r="H126" i="3"/>
  <c r="I126" i="3"/>
  <c r="J126" i="3"/>
  <c r="K126" i="3"/>
  <c r="H12" i="3"/>
  <c r="K12" i="3"/>
  <c r="J12" i="3"/>
  <c r="I12" i="3"/>
  <c r="G32" i="3"/>
  <c r="E129" i="3"/>
  <c r="J127" i="3" l="1"/>
  <c r="J128" i="3" s="1"/>
  <c r="I127" i="3"/>
  <c r="I128" i="3" s="1"/>
  <c r="K127" i="3"/>
  <c r="K128" i="3" s="1"/>
</calcChain>
</file>

<file path=xl/sharedStrings.xml><?xml version="1.0" encoding="utf-8"?>
<sst xmlns="http://schemas.openxmlformats.org/spreadsheetml/2006/main" count="469" uniqueCount="220">
  <si>
    <t>Приложение № 2</t>
  </si>
  <si>
    <t>к Дополнительному соглашению №</t>
  </si>
  <si>
    <t>к Договору подряда №</t>
  </si>
  <si>
    <t>Ведомость объемов работ</t>
  </si>
  <si>
    <t>на выполнение комплекса работ по устройсву кровли К-6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</si>
  <si>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№ 
п/п</t>
  </si>
  <si>
    <t>Наименование</t>
  </si>
  <si>
    <t>Ед. изм.</t>
  </si>
  <si>
    <t>Кол-во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</si>
  <si>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</si>
  <si>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</si>
  <si>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</si>
  <si>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</si>
  <si>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</si>
  <si>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</si>
  <si>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</si>
  <si>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Устройство неэксплуатируемой плоской кровли и консольной части выступающей кровли</t>
  </si>
  <si>
    <t>Огрунтовка поверхности основания под устройство пароизоляции</t>
  </si>
  <si>
    <t>м2</t>
  </si>
  <si>
    <t>550-21-2.АС.1.3</t>
  </si>
  <si>
    <t>свернуть</t>
  </si>
  <si>
    <t>1.1</t>
  </si>
  <si>
    <t>Праймер битумный Технониколь №01</t>
  </si>
  <si>
    <t>кг</t>
  </si>
  <si>
    <t>Устройство пароизоляции оклеечной (в один слой)</t>
  </si>
  <si>
    <t>2.1</t>
  </si>
  <si>
    <t>Пароизоляция -Биполь ЭПП (Технониколь)</t>
  </si>
  <si>
    <t>3</t>
  </si>
  <si>
    <t>Утепление покрытия плитами из экструзионного пенополистирола Технониколь Carbon PROF, толщина 120 мм (покрытие кровли и в  подиумах под оборудование)</t>
  </si>
  <si>
    <t>3.1</t>
  </si>
  <si>
    <t>Экструзионный пенополистирол технониколь Carbon PROF, толщина 120 мм</t>
  </si>
  <si>
    <t>4</t>
  </si>
  <si>
    <t>Укладка пленки полиэтиленовой, толщина 200 мкм</t>
  </si>
  <si>
    <t>4.1</t>
  </si>
  <si>
    <t>Пленка полиэтиленовая, толщина 200 мкм</t>
  </si>
  <si>
    <t>5</t>
  </si>
  <si>
    <t>5.1</t>
  </si>
  <si>
    <t>м3</t>
  </si>
  <si>
    <t>6</t>
  </si>
  <si>
    <t>Устройство цементно-песчаной стяжки М150 F50 армированной металлической оцинкованной сеткой d=4 мм Вр1 100х100 толщина слоя 50 мм и переходной галтели в местах примыкания к вертикальным конструкциям и элементам кровли.</t>
  </si>
  <si>
    <t>7</t>
  </si>
  <si>
    <t>Огрунтовка армированной цементно-песчаной стяжки под устройство гидроизоляции праймером битумным Технониколь №01</t>
  </si>
  <si>
    <t>7.1</t>
  </si>
  <si>
    <t>8</t>
  </si>
  <si>
    <t xml:space="preserve">Устройство битумно-полимерной гидроизоляции в 2 слоя, в т. ч. нижний слой - Унифлекс ВЕНТ ЭПВ (Технониколь), верхний слой - Техноэласт ЭКП (Технониколь) </t>
  </si>
  <si>
    <t>8.1</t>
  </si>
  <si>
    <t>Битумно-полимерная гидроизоляция Унифлекс ВЕНТ ЭПВ (Технониколь), нижний слой</t>
  </si>
  <si>
    <t>8.2</t>
  </si>
  <si>
    <t>Битумно-полимерная гидроизоляция Техноэласт ЭКП (Технониколь), верхний слой</t>
  </si>
  <si>
    <t>9</t>
  </si>
  <si>
    <t>Укладка дренажной мембраны с геотекстилем, толщина 10 мм</t>
  </si>
  <si>
    <t>9.1</t>
  </si>
  <si>
    <t>Дренажная мембрана с геотекстилем, толщина 10 мм</t>
  </si>
  <si>
    <t>10</t>
  </si>
  <si>
    <t>10.1</t>
  </si>
  <si>
    <t>Гравийный щебень фр. 10-20 мм</t>
  </si>
  <si>
    <t>11</t>
  </si>
  <si>
    <t>11.1</t>
  </si>
  <si>
    <t>Тратуарная плитка, толщина 60 мм</t>
  </si>
  <si>
    <t>12.1</t>
  </si>
  <si>
    <t>шт.</t>
  </si>
  <si>
    <t>12</t>
  </si>
  <si>
    <t>Утепление шахт плитами минераловатными  λ=0,042 Вт/(м*К), толщина 100 мм</t>
  </si>
  <si>
    <t xml:space="preserve"> Минераловатный утеплитель λ=0,042 Вт/(м*К), толщина 100 мм</t>
  </si>
  <si>
    <t>13</t>
  </si>
  <si>
    <t>Утепление шахт, стен котельной и вдоль парапета плитами из экструзионного пенополистирола Технониколь Carbon PROF, толщина 100 мм</t>
  </si>
  <si>
    <t>13.1</t>
  </si>
  <si>
    <t>Экструзионный пенополистирол Технониколь Carbon PROF, толщина 100 мм</t>
  </si>
  <si>
    <t>14</t>
  </si>
  <si>
    <t>Вставка из плиты теплоизоляционной PIR c шагом 250 мм (в тумбах под оборудование)</t>
  </si>
  <si>
    <t>14.1</t>
  </si>
  <si>
    <t>Плиты теплоизоляционные PIR, толщина плит 70 мм</t>
  </si>
  <si>
    <t>15</t>
  </si>
  <si>
    <t>скрыть</t>
  </si>
  <si>
    <t>15.1</t>
  </si>
  <si>
    <t>16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</si>
  <si>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оборудование), толщина слоя 30 мм</t>
  </si>
  <si>
    <t>16.1</t>
  </si>
  <si>
    <t>Раствор готовый кладочный тяжелый цементный М150 F50</t>
  </si>
  <si>
    <t>16.2</t>
  </si>
  <si>
    <t>Армирующая пластиковая морозостойкая сетка с размерами ячейки 45х45 мм СТРЭН-С-6</t>
  </si>
  <si>
    <t>17</t>
  </si>
  <si>
    <t>Устройство ж.б. крышек тумб под оборудование</t>
  </si>
  <si>
    <t>550-21-2.АС.2.3</t>
  </si>
  <si>
    <t>17.1</t>
  </si>
  <si>
    <t>17.2</t>
  </si>
  <si>
    <t>Бетон В20 F100 W4</t>
  </si>
  <si>
    <t>18</t>
  </si>
  <si>
    <t>Установка кровельных аэраторов 160х450 мм</t>
  </si>
  <si>
    <t>18.1</t>
  </si>
  <si>
    <t>Аэратор 160х450 мм</t>
  </si>
  <si>
    <t>19</t>
  </si>
  <si>
    <t>м.п.</t>
  </si>
  <si>
    <t>19.1</t>
  </si>
  <si>
    <t>Оцинкованная сталь 0,7 мм с полимерным покрытием цвет белый матовый RAL 9003, ширина 340 мм</t>
  </si>
  <si>
    <t>19.2</t>
  </si>
  <si>
    <t>Опроный кровельный элемент для крепления парапетных крышек (кол-во определить расчетом)</t>
  </si>
  <si>
    <t>20</t>
  </si>
  <si>
    <t>Установка защитного фартука из оцинкованной стали 0,7 мм крепится саморезами (шаг 200 мм), на стенах шахт, котельной в местах перехода утепления из экструзионного пенополистерола на плиты минераловатные</t>
  </si>
  <si>
    <t>20.1</t>
  </si>
  <si>
    <t>21</t>
  </si>
  <si>
    <t xml:space="preserve">Монтаж защитного фартука из оцинкованной стали к парапету 0,7 мм с гермитизацией полиуретановым герметиком </t>
  </si>
  <si>
    <t>21.1</t>
  </si>
  <si>
    <t>22</t>
  </si>
  <si>
    <t>22.1</t>
  </si>
  <si>
    <t>23</t>
  </si>
  <si>
    <t>550-21-2.ЭОМ.3</t>
  </si>
  <si>
    <t>23.1</t>
  </si>
  <si>
    <t>м</t>
  </si>
  <si>
    <t>23.2</t>
  </si>
  <si>
    <t>Огрунтовка поверхности консольной части кровли грунтовокой акриловой глубоко проникновения ("Яхонт" или аналог)</t>
  </si>
  <si>
    <t>Грунтовка акриловая глубокого проникновения ("Яхонт" или аналог)</t>
  </si>
  <si>
    <t>л</t>
  </si>
  <si>
    <t>26</t>
  </si>
  <si>
    <t>Устройстово цементно-песчаной стяжки из раствора М150, F100, армированная щелочестойкой фасадной сеткой из стекловолокна в 2 слоя, тощина стяжки 50-25 мм (консольная часть кровли)</t>
  </si>
  <si>
    <t>26.1</t>
  </si>
  <si>
    <t>Раствор готовый кладочный тяжелый цементный М150 F100</t>
  </si>
  <si>
    <t>Щелочестойкая фасадная сетка из стекловолокна</t>
  </si>
  <si>
    <t>27</t>
  </si>
  <si>
    <t>Устройство обмазочной полимер-цементной гидроизоляции  (Cersit СR 166 или аналог), толщина слоя 2 мм  (консольная часть кровли)</t>
  </si>
  <si>
    <t>27.1</t>
  </si>
  <si>
    <t>Обмазочная полимер-цементная гидроизоляция (Cersit СR 166 или аналог), толщина слоя 2 мм</t>
  </si>
  <si>
    <t xml:space="preserve">Устройство нексплуатируемой плоской кровли котельной </t>
  </si>
  <si>
    <t>28</t>
  </si>
  <si>
    <t>28.1</t>
  </si>
  <si>
    <t>29</t>
  </si>
  <si>
    <t>29.1</t>
  </si>
  <si>
    <t>30</t>
  </si>
  <si>
    <t>30.1</t>
  </si>
  <si>
    <t>31</t>
  </si>
  <si>
    <t>31.1</t>
  </si>
  <si>
    <t>32</t>
  </si>
  <si>
    <t>32.1</t>
  </si>
  <si>
    <t>33</t>
  </si>
  <si>
    <t>34.1</t>
  </si>
  <si>
    <t>35</t>
  </si>
  <si>
    <t>35.1</t>
  </si>
  <si>
    <t>36</t>
  </si>
  <si>
    <t>Утепление покрытия плитами из экструзионного пенополистирола Технониколь Carbon PROF, толщина 100 мм (на шахтах)</t>
  </si>
  <si>
    <t>36.1</t>
  </si>
  <si>
    <t>Экструзионный пенополистирол технониколь Carbon PROF , толщина 100 мм</t>
  </si>
  <si>
    <t>37</t>
  </si>
  <si>
    <t>37.1</t>
  </si>
  <si>
    <t>38</t>
  </si>
  <si>
    <t>Утепление шахт и вдоль парапета плитами из экструзионного пенополистирола Технониколь Carbon PROF, толщина 100 мм</t>
  </si>
  <si>
    <t>38.1</t>
  </si>
  <si>
    <t>39</t>
  </si>
  <si>
    <t>39.1</t>
  </si>
  <si>
    <t>40</t>
  </si>
  <si>
    <t>Обшивка ЦСП в два слоя стен шахты, огрунтованая битумным праймером, толщина обшивки 24 мм (в два слоя каждый по 12 мм)</t>
  </si>
  <si>
    <t>40.1</t>
  </si>
  <si>
    <t>Цементно-стружечная плита, толщина 12 мм</t>
  </si>
  <si>
    <t>41</t>
  </si>
  <si>
    <t>41.1</t>
  </si>
  <si>
    <t>42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</si>
  <si>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оборудование, на шахтах), толщина слоя 20-50 мм</t>
  </si>
  <si>
    <t>42.1</t>
  </si>
  <si>
    <t>42.2</t>
  </si>
  <si>
    <t>43</t>
  </si>
  <si>
    <t>43.1</t>
  </si>
  <si>
    <t>44</t>
  </si>
  <si>
    <t>44.1</t>
  </si>
  <si>
    <t>45</t>
  </si>
  <si>
    <t>45.1</t>
  </si>
  <si>
    <t>46</t>
  </si>
  <si>
    <t>Установка отливов на шахтах из оцинкованной стали 0,55 мм</t>
  </si>
  <si>
    <t>46.1</t>
  </si>
  <si>
    <t>47</t>
  </si>
  <si>
    <t>Установка защитного фартука из оцинкованной стали 0,7 мм крепится саморезами (шаг 200 мм), на стенах шахт в местах перехода утепления из экструзионного пенополистерола на плиты минераловатные</t>
  </si>
  <si>
    <t>47.1</t>
  </si>
  <si>
    <t>48</t>
  </si>
  <si>
    <t>48.1</t>
  </si>
  <si>
    <t xml:space="preserve">Устройство внутреннего защитного контура заземления кровли (Ω (R) ≤ 10 Ом)		</t>
  </si>
  <si>
    <t>49</t>
  </si>
  <si>
    <t xml:space="preserve">Прокладка внутреннего контура заземления  на кровле внутри помещения котельной на уровне 500мм от ур.ч.п. </t>
  </si>
  <si>
    <t>Прокат сортовой стальной горячекатаный полосовой, сеч.
40х4мм, ГОСТ 103-2006</t>
  </si>
  <si>
    <t>Устройство молниезащиты</t>
  </si>
  <si>
    <t>50</t>
  </si>
  <si>
    <t>Устройство молниеприёмной сетки в верхнем слое уклонообразующей стяжки с шагом ячейки не более 10х10м</t>
  </si>
  <si>
    <t>Проволока стальная оцинкованная ø8мм</t>
  </si>
  <si>
    <t>51</t>
  </si>
  <si>
    <t>Монтаж молниеприёмных мачт</t>
  </si>
  <si>
    <t>52</t>
  </si>
  <si>
    <t>Монтаж молниеприёмников штыревых на концах дымоходных труб</t>
  </si>
  <si>
    <t>53</t>
  </si>
  <si>
    <t>Присоединение к молниеприёмной сетке всех, выступающих над кровлей, металлических конструкций</t>
  </si>
  <si>
    <t>54</t>
  </si>
  <si>
    <t>Устройство изоляторов проходных кровельных</t>
  </si>
  <si>
    <t>55</t>
  </si>
  <si>
    <t>Соединение металлических козырьков воздуховодов с молниеприёмной сеткой</t>
  </si>
  <si>
    <t>Подключение молниеприёмной сетки к токоотводам здания ( не реже чем через 20м по периметру здания, в качестве токоотводов используется арматура в ЖБ конструкциях)</t>
  </si>
  <si>
    <t>ИТОГО</t>
  </si>
  <si>
    <t>В т.ч. НДС - 20%</t>
  </si>
  <si>
    <t>«Генеральный подрядчик»</t>
  </si>
  <si>
    <t>ООО «СЕРВИССТРОЙДОМ»</t>
  </si>
  <si>
    <t>Генеральный директор</t>
  </si>
  <si>
    <r>
      <t xml:space="preserve">_________________ </t>
    </r>
    <r>
      <rPr>
        <b/>
        <sz val="10"/>
        <color theme="1"/>
        <rFont val="Times New Roman"/>
        <family val="1"/>
        <charset val="204"/>
      </rPr>
      <t>Самсонов Е.А.</t>
    </r>
  </si>
  <si>
    <t>м.п</t>
  </si>
  <si>
    <t>6.1</t>
  </si>
  <si>
    <t>6.2</t>
  </si>
  <si>
    <t>Металлическая оцинкованная сетка Вр1 100х100 d=4 мм</t>
  </si>
  <si>
    <t>Оцинкованная сталь 0,7 мм с полимерным покрытием цвет белый матовый RAL 9003, ширина 275 мм</t>
  </si>
  <si>
    <t>Оцинкованная сталь 0,7 мм с полимерным покрытием цвет белый матовый RAL 9003, ширина 200 мм</t>
  </si>
  <si>
    <t>Отлив из оцинкованной стали 0,55 мм, ширина 500 мм</t>
  </si>
  <si>
    <t>Устройство уклонообразующего слоя из керамзитвого гравия фр. 10-20 мм М200, с проливкой цементным молочком, толщина 100-260 мм (покрытие кровли)</t>
  </si>
  <si>
    <t xml:space="preserve">Гравий керамзитовый фр. 10-20 мм М200 </t>
  </si>
  <si>
    <t>Устройство пригрузочного слоя дренажной мембраны с геотекстилем из гравийного щебня фракции 10-20 мм, толщина слоя 210-110 мм</t>
  </si>
  <si>
    <t>Укдадка тратуарной плитки, толщиной 60 мм, по армированной цементно-песчаной стяжки М150 F100 (металлическая оцинкованная сетка d=4 мм Вр1 100х100)</t>
  </si>
  <si>
    <t>11.2</t>
  </si>
  <si>
    <t>11.3</t>
  </si>
  <si>
    <t>Засыпка керамзитовым гравием  фракции 10-20 мм М200 (в шахтах, в подиумах под оборудование)</t>
  </si>
  <si>
    <t>24</t>
  </si>
  <si>
    <t>24.5</t>
  </si>
  <si>
    <t>31.2</t>
  </si>
  <si>
    <t>34.2</t>
  </si>
  <si>
    <t>41.2</t>
  </si>
  <si>
    <t>44.2</t>
  </si>
  <si>
    <t>Монтаж кровельных изоляторов 330К</t>
  </si>
  <si>
    <r>
      <t xml:space="preserve">ГОСТ 23279-2012 Сварная сетка 4С </t>
    </r>
    <r>
      <rPr>
        <sz val="10"/>
        <color theme="1"/>
        <rFont val="Calibri"/>
        <family val="2"/>
        <charset val="204"/>
      </rPr>
      <t>Ø6А500С-100/Ø6А500С-100</t>
    </r>
  </si>
  <si>
    <r>
      <t xml:space="preserve">Установка отливов парапета из оцинковоной стали 0,7 мм с полимерным покрытием цвет белый матовый RAL 9003, ширина </t>
    </r>
    <r>
      <rPr>
        <sz val="10"/>
        <rFont val="Times New Roman"/>
        <family val="1"/>
        <charset val="204"/>
      </rPr>
      <t>340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</si>
</sst>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16" fontId="6" fillId="4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176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FB26-E76E-44C2-AD43-CF5387386C33}">
  <sheetPr>
    <pageSetUpPr fitToPage="1"/>
  </sheetPr>
  <dimension ref="A1:T139"/>
  <sheetViews>
    <sheetView tabSelected="1" topLeftCell="B1" zoomScale="85" zoomScaleNormal="85" workbookViewId="0">
      <pane ySplit="10" topLeftCell="A116" activePane="bottomLeft" state="frozen"/>
      <selection activeCell="B1" sqref="B1"/>
      <selection pane="bottomLeft" activeCell="H125" sqref="H125"/>
    </sheetView>
  </sheetViews>
  <sheetFormatPr defaultColWidth="8.88671875" defaultRowHeight="13.2" outlineLevelRow="1" x14ac:dyDescent="0.25"/>
  <cols>
    <col min="1" max="1" width="0" style="24" hidden="1" customWidth="1"/>
    <col min="2" max="2" width="7.5546875" style="29" customWidth="1"/>
    <col min="3" max="3" width="64.6640625" style="30" customWidth="1"/>
    <col min="4" max="4" width="9.33203125" style="24" customWidth="1"/>
    <col min="5" max="5" width="12" style="24" customWidth="1"/>
    <col min="6" max="6" width="14.33203125" style="30" customWidth="1"/>
    <col min="7" max="7" width="13.88671875" style="24" customWidth="1"/>
    <col min="8" max="8" width="13" style="24" customWidth="1"/>
    <col min="9" max="9" width="12.6640625" style="24" customWidth="1"/>
    <col min="10" max="10" width="13.33203125" style="24" customWidth="1"/>
    <col min="11" max="11" width="12.44140625" style="24" customWidth="1"/>
    <col min="12" max="12" width="22" style="29" customWidth="1"/>
    <col min="13" max="15" width="8.88671875" style="24" customWidth="1"/>
    <col min="16" max="16384" width="8.88671875" style="24"/>
  </cols>
  <sheetData>
    <row r="1" spans="1:20" x14ac:dyDescent="0.25">
      <c r="L1" s="1" t="s">
        <v>0</v>
      </c>
    </row>
    <row r="2" spans="1:20" x14ac:dyDescent="0.25">
      <c r="L2" s="2" t="s">
        <v>1</v>
      </c>
    </row>
    <row r="3" spans="1:20" x14ac:dyDescent="0.25">
      <c r="L3" s="2" t="s">
        <v>2</v>
      </c>
    </row>
    <row r="4" spans="1:20" x14ac:dyDescent="0.25">
      <c r="L4" s="2"/>
    </row>
    <row r="5" spans="1:20" x14ac:dyDescent="0.2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20" ht="42.6" customHeight="1" x14ac:dyDescent="0.25">
      <c r="B6" s="32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20" ht="19.2" customHeight="1" x14ac:dyDescent="0.25">
      <c r="B7" s="26" t="s">
        <v>5</v>
      </c>
      <c r="C7" s="26" t="s">
        <v>6</v>
      </c>
      <c r="D7" s="26" t="s">
        <v>7</v>
      </c>
      <c r="E7" s="27" t="s">
        <v>8</v>
      </c>
      <c r="F7" s="26" t="s">
        <v>9</v>
      </c>
      <c r="G7" s="26"/>
      <c r="H7" s="26"/>
      <c r="I7" s="26" t="s">
        <v>10</v>
      </c>
      <c r="J7" s="26"/>
      <c r="K7" s="26"/>
      <c r="L7" s="28" t="s">
        <v>11</v>
      </c>
      <c r="P7" s="33"/>
      <c r="Q7" s="33"/>
      <c r="R7" s="33"/>
      <c r="S7" s="33"/>
      <c r="T7" s="33"/>
    </row>
    <row r="8" spans="1:20" ht="19.2" customHeight="1" x14ac:dyDescent="0.25">
      <c r="B8" s="26"/>
      <c r="C8" s="26"/>
      <c r="D8" s="26"/>
      <c r="E8" s="27"/>
      <c r="F8" s="26" t="s">
        <v>12</v>
      </c>
      <c r="G8" s="26"/>
      <c r="H8" s="26"/>
      <c r="I8" s="26" t="s">
        <v>12</v>
      </c>
      <c r="J8" s="26"/>
      <c r="K8" s="26"/>
      <c r="L8" s="28"/>
      <c r="P8" s="33"/>
      <c r="Q8" s="33"/>
      <c r="R8" s="33"/>
      <c r="S8" s="33"/>
      <c r="T8" s="33"/>
    </row>
    <row r="9" spans="1:20" ht="19.2" customHeight="1" x14ac:dyDescent="0.25">
      <c r="B9" s="26"/>
      <c r="C9" s="26"/>
      <c r="D9" s="26"/>
      <c r="E9" s="27"/>
      <c r="F9" s="25" t="s">
        <v>13</v>
      </c>
      <c r="G9" s="25" t="s">
        <v>14</v>
      </c>
      <c r="H9" s="25" t="s">
        <v>15</v>
      </c>
      <c r="I9" s="25" t="s">
        <v>13</v>
      </c>
      <c r="J9" s="25" t="s">
        <v>14</v>
      </c>
      <c r="K9" s="25" t="s">
        <v>15</v>
      </c>
      <c r="L9" s="28"/>
      <c r="P9" s="33"/>
      <c r="Q9" s="33"/>
      <c r="R9" s="33"/>
      <c r="S9" s="33"/>
      <c r="T9" s="33"/>
    </row>
    <row r="10" spans="1:20" ht="15.6" customHeight="1" x14ac:dyDescent="0.25">
      <c r="B10" s="25">
        <v>1</v>
      </c>
      <c r="C10" s="25">
        <v>2</v>
      </c>
      <c r="D10" s="25">
        <v>3</v>
      </c>
      <c r="E10" s="25"/>
      <c r="F10" s="25">
        <v>5</v>
      </c>
      <c r="G10" s="25">
        <v>6</v>
      </c>
      <c r="H10" s="25">
        <v>7</v>
      </c>
      <c r="I10" s="25">
        <v>8</v>
      </c>
      <c r="J10" s="25">
        <v>9</v>
      </c>
      <c r="K10" s="25">
        <v>10</v>
      </c>
      <c r="L10" s="25">
        <v>11</v>
      </c>
    </row>
    <row r="11" spans="1:20" ht="26.4" x14ac:dyDescent="0.25">
      <c r="B11" s="3"/>
      <c r="C11" s="34" t="s">
        <v>16</v>
      </c>
      <c r="D11" s="4"/>
      <c r="E11" s="4"/>
      <c r="F11" s="4"/>
      <c r="G11" s="4"/>
      <c r="H11" s="4"/>
      <c r="I11" s="4"/>
      <c r="J11" s="4"/>
      <c r="K11" s="4"/>
      <c r="L11" s="4"/>
    </row>
    <row r="12" spans="1:20" x14ac:dyDescent="0.25">
      <c r="A12" s="35"/>
      <c r="B12" s="36">
        <v>1</v>
      </c>
      <c r="C12" s="37" t="s">
        <v>17</v>
      </c>
      <c r="D12" s="38" t="s">
        <v>18</v>
      </c>
      <c r="E12" s="39">
        <v>663.86450000000002</v>
      </c>
      <c r="F12" s="5"/>
      <c r="G12" s="6">
        <v>132</v>
      </c>
      <c r="H12" s="6">
        <f>F12+G12</f>
        <v>132</v>
      </c>
      <c r="I12" s="6">
        <f>F12*E12</f>
        <v>0</v>
      </c>
      <c r="J12" s="6">
        <f>G12*E12</f>
        <v>87630.114000000001</v>
      </c>
      <c r="K12" s="6">
        <f>I12+J12</f>
        <v>87630.114000000001</v>
      </c>
      <c r="L12" s="38" t="s">
        <v>19</v>
      </c>
    </row>
    <row r="13" spans="1:20" outlineLevel="1" x14ac:dyDescent="0.25">
      <c r="A13" s="40" t="s">
        <v>20</v>
      </c>
      <c r="B13" s="41" t="s">
        <v>21</v>
      </c>
      <c r="C13" s="42" t="s">
        <v>22</v>
      </c>
      <c r="D13" s="43" t="s">
        <v>23</v>
      </c>
      <c r="E13" s="44">
        <v>165.96612500000001</v>
      </c>
      <c r="F13" s="7">
        <v>205.125</v>
      </c>
      <c r="G13" s="8"/>
      <c r="H13" s="8">
        <f t="shared" ref="H13:H76" si="0">F13+G13</f>
        <v>205.125</v>
      </c>
      <c r="I13" s="8">
        <f t="shared" ref="I13:I76" si="1">F13*E13</f>
        <v>34043.801390624998</v>
      </c>
      <c r="J13" s="8">
        <f t="shared" ref="J13:J76" si="2">G13*E13</f>
        <v>0</v>
      </c>
      <c r="K13" s="8">
        <f t="shared" ref="K13:K76" si="3">I13+J13</f>
        <v>34043.801390624998</v>
      </c>
      <c r="L13" s="43"/>
    </row>
    <row r="14" spans="1:20" x14ac:dyDescent="0.25">
      <c r="A14" s="35"/>
      <c r="B14" s="36">
        <v>2</v>
      </c>
      <c r="C14" s="37" t="s">
        <v>24</v>
      </c>
      <c r="D14" s="38" t="s">
        <v>18</v>
      </c>
      <c r="E14" s="39">
        <v>663.86450000000002</v>
      </c>
      <c r="F14" s="5"/>
      <c r="G14" s="6">
        <v>450</v>
      </c>
      <c r="H14" s="6">
        <f t="shared" si="0"/>
        <v>450</v>
      </c>
      <c r="I14" s="6">
        <f t="shared" si="1"/>
        <v>0</v>
      </c>
      <c r="J14" s="6">
        <f t="shared" si="2"/>
        <v>298739.02500000002</v>
      </c>
      <c r="K14" s="6">
        <f t="shared" si="3"/>
        <v>298739.02500000002</v>
      </c>
      <c r="L14" s="38" t="s">
        <v>19</v>
      </c>
    </row>
    <row r="15" spans="1:20" outlineLevel="1" x14ac:dyDescent="0.25">
      <c r="A15" s="40" t="s">
        <v>20</v>
      </c>
      <c r="B15" s="41" t="s">
        <v>25</v>
      </c>
      <c r="C15" s="42" t="s">
        <v>26</v>
      </c>
      <c r="D15" s="43" t="s">
        <v>18</v>
      </c>
      <c r="E15" s="44">
        <v>730.2509500000001</v>
      </c>
      <c r="F15" s="7">
        <v>221.44</v>
      </c>
      <c r="G15" s="8"/>
      <c r="H15" s="8">
        <f t="shared" si="0"/>
        <v>221.44</v>
      </c>
      <c r="I15" s="8">
        <f t="shared" si="1"/>
        <v>161706.77036800003</v>
      </c>
      <c r="J15" s="8">
        <f t="shared" si="2"/>
        <v>0</v>
      </c>
      <c r="K15" s="8">
        <f t="shared" si="3"/>
        <v>161706.77036800003</v>
      </c>
      <c r="L15" s="43"/>
    </row>
    <row r="16" spans="1:20" ht="39.6" x14ac:dyDescent="0.25">
      <c r="A16" s="35"/>
      <c r="B16" s="36" t="s">
        <v>27</v>
      </c>
      <c r="C16" s="37" t="s">
        <v>28</v>
      </c>
      <c r="D16" s="38" t="s">
        <v>18</v>
      </c>
      <c r="E16" s="39">
        <v>539.86</v>
      </c>
      <c r="F16" s="5"/>
      <c r="G16" s="6">
        <v>350</v>
      </c>
      <c r="H16" s="6">
        <f t="shared" si="0"/>
        <v>350</v>
      </c>
      <c r="I16" s="6">
        <f t="shared" si="1"/>
        <v>0</v>
      </c>
      <c r="J16" s="6">
        <f t="shared" si="2"/>
        <v>188951</v>
      </c>
      <c r="K16" s="6">
        <f t="shared" si="3"/>
        <v>188951</v>
      </c>
      <c r="L16" s="38" t="s">
        <v>19</v>
      </c>
    </row>
    <row r="17" spans="1:12" outlineLevel="1" x14ac:dyDescent="0.25">
      <c r="A17" s="40" t="s">
        <v>20</v>
      </c>
      <c r="B17" s="41" t="s">
        <v>29</v>
      </c>
      <c r="C17" s="42" t="s">
        <v>30</v>
      </c>
      <c r="D17" s="43" t="s">
        <v>18</v>
      </c>
      <c r="E17" s="45">
        <v>556.05579999999998</v>
      </c>
      <c r="F17" s="7">
        <v>1140.68</v>
      </c>
      <c r="G17" s="8"/>
      <c r="H17" s="8">
        <f t="shared" si="0"/>
        <v>1140.68</v>
      </c>
      <c r="I17" s="8">
        <f t="shared" si="1"/>
        <v>634281.72994400002</v>
      </c>
      <c r="J17" s="8">
        <f t="shared" si="2"/>
        <v>0</v>
      </c>
      <c r="K17" s="8">
        <f t="shared" si="3"/>
        <v>634281.72994400002</v>
      </c>
      <c r="L17" s="43"/>
    </row>
    <row r="18" spans="1:12" x14ac:dyDescent="0.25">
      <c r="A18" s="35"/>
      <c r="B18" s="36" t="s">
        <v>31</v>
      </c>
      <c r="C18" s="37" t="s">
        <v>32</v>
      </c>
      <c r="D18" s="38" t="s">
        <v>18</v>
      </c>
      <c r="E18" s="39">
        <v>539.02</v>
      </c>
      <c r="F18" s="5"/>
      <c r="G18" s="6">
        <v>20</v>
      </c>
      <c r="H18" s="6">
        <f t="shared" si="0"/>
        <v>20</v>
      </c>
      <c r="I18" s="6">
        <f t="shared" si="1"/>
        <v>0</v>
      </c>
      <c r="J18" s="6">
        <f t="shared" si="2"/>
        <v>10780.4</v>
      </c>
      <c r="K18" s="6">
        <f t="shared" si="3"/>
        <v>10780.4</v>
      </c>
      <c r="L18" s="38" t="s">
        <v>19</v>
      </c>
    </row>
    <row r="19" spans="1:12" outlineLevel="1" x14ac:dyDescent="0.25">
      <c r="A19" s="40" t="s">
        <v>20</v>
      </c>
      <c r="B19" s="41" t="s">
        <v>33</v>
      </c>
      <c r="C19" s="46" t="s">
        <v>34</v>
      </c>
      <c r="D19" s="43" t="s">
        <v>18</v>
      </c>
      <c r="E19" s="45">
        <v>592.92200000000003</v>
      </c>
      <c r="F19" s="7">
        <v>15.97</v>
      </c>
      <c r="G19" s="8"/>
      <c r="H19" s="8">
        <f t="shared" si="0"/>
        <v>15.97</v>
      </c>
      <c r="I19" s="8">
        <f t="shared" si="1"/>
        <v>9468.9643400000004</v>
      </c>
      <c r="J19" s="8">
        <f t="shared" si="2"/>
        <v>0</v>
      </c>
      <c r="K19" s="8">
        <f t="shared" si="3"/>
        <v>9468.9643400000004</v>
      </c>
      <c r="L19" s="43"/>
    </row>
    <row r="20" spans="1:12" ht="39.6" x14ac:dyDescent="0.25">
      <c r="A20" s="35"/>
      <c r="B20" s="36" t="s">
        <v>35</v>
      </c>
      <c r="C20" s="37" t="s">
        <v>204</v>
      </c>
      <c r="D20" s="38" t="s">
        <v>18</v>
      </c>
      <c r="E20" s="39">
        <v>536.78</v>
      </c>
      <c r="F20" s="5"/>
      <c r="G20" s="6">
        <v>800</v>
      </c>
      <c r="H20" s="6">
        <f t="shared" si="0"/>
        <v>800</v>
      </c>
      <c r="I20" s="6">
        <f t="shared" si="1"/>
        <v>0</v>
      </c>
      <c r="J20" s="6">
        <f t="shared" si="2"/>
        <v>429424</v>
      </c>
      <c r="K20" s="6">
        <f t="shared" si="3"/>
        <v>429424</v>
      </c>
      <c r="L20" s="38" t="s">
        <v>19</v>
      </c>
    </row>
    <row r="21" spans="1:12" outlineLevel="1" x14ac:dyDescent="0.25">
      <c r="A21" s="40" t="s">
        <v>20</v>
      </c>
      <c r="B21" s="41" t="s">
        <v>36</v>
      </c>
      <c r="C21" s="42" t="s">
        <v>205</v>
      </c>
      <c r="D21" s="43" t="s">
        <v>37</v>
      </c>
      <c r="E21" s="45">
        <v>99.519011999999989</v>
      </c>
      <c r="F21" s="7">
        <v>6540</v>
      </c>
      <c r="G21" s="8"/>
      <c r="H21" s="8">
        <f t="shared" si="0"/>
        <v>6540</v>
      </c>
      <c r="I21" s="8">
        <f t="shared" si="1"/>
        <v>650854.33847999992</v>
      </c>
      <c r="J21" s="8">
        <f t="shared" si="2"/>
        <v>0</v>
      </c>
      <c r="K21" s="8">
        <f t="shared" si="3"/>
        <v>650854.33847999992</v>
      </c>
      <c r="L21" s="43"/>
    </row>
    <row r="22" spans="1:12" ht="52.8" x14ac:dyDescent="0.25">
      <c r="A22" s="35"/>
      <c r="B22" s="36" t="s">
        <v>38</v>
      </c>
      <c r="C22" s="37" t="s">
        <v>39</v>
      </c>
      <c r="D22" s="38" t="s">
        <v>18</v>
      </c>
      <c r="E22" s="39">
        <v>536.78</v>
      </c>
      <c r="F22" s="5"/>
      <c r="G22" s="6">
        <v>500</v>
      </c>
      <c r="H22" s="6">
        <f t="shared" si="0"/>
        <v>500</v>
      </c>
      <c r="I22" s="6">
        <f t="shared" si="1"/>
        <v>0</v>
      </c>
      <c r="J22" s="6">
        <f t="shared" si="2"/>
        <v>268390</v>
      </c>
      <c r="K22" s="6">
        <f t="shared" si="3"/>
        <v>268390</v>
      </c>
      <c r="L22" s="38" t="s">
        <v>19</v>
      </c>
    </row>
    <row r="23" spans="1:12" outlineLevel="1" x14ac:dyDescent="0.25">
      <c r="A23" s="40"/>
      <c r="B23" s="41" t="s">
        <v>198</v>
      </c>
      <c r="C23" s="42" t="s">
        <v>78</v>
      </c>
      <c r="D23" s="43" t="s">
        <v>37</v>
      </c>
      <c r="E23" s="45">
        <v>27.375779999999999</v>
      </c>
      <c r="F23" s="45">
        <v>4200</v>
      </c>
      <c r="G23" s="45"/>
      <c r="H23" s="45">
        <f t="shared" si="0"/>
        <v>4200</v>
      </c>
      <c r="I23" s="45">
        <f t="shared" si="1"/>
        <v>114978.276</v>
      </c>
      <c r="J23" s="45">
        <f t="shared" si="2"/>
        <v>0</v>
      </c>
      <c r="K23" s="45">
        <f t="shared" si="3"/>
        <v>114978.276</v>
      </c>
      <c r="L23" s="43"/>
    </row>
    <row r="24" spans="1:12" outlineLevel="1" x14ac:dyDescent="0.25">
      <c r="A24" s="40"/>
      <c r="B24" s="41" t="s">
        <v>199</v>
      </c>
      <c r="C24" s="42" t="s">
        <v>200</v>
      </c>
      <c r="D24" s="43" t="s">
        <v>23</v>
      </c>
      <c r="E24" s="45">
        <v>1166.7450079999999</v>
      </c>
      <c r="F24" s="45">
        <v>140</v>
      </c>
      <c r="G24" s="45"/>
      <c r="H24" s="45">
        <f t="shared" si="0"/>
        <v>140</v>
      </c>
      <c r="I24" s="45">
        <f t="shared" si="1"/>
        <v>163344.30111999999</v>
      </c>
      <c r="J24" s="45">
        <f t="shared" si="2"/>
        <v>0</v>
      </c>
      <c r="K24" s="45">
        <f t="shared" si="3"/>
        <v>163344.30111999999</v>
      </c>
      <c r="L24" s="43"/>
    </row>
    <row r="25" spans="1:12" ht="26.4" x14ac:dyDescent="0.25">
      <c r="A25" s="35"/>
      <c r="B25" s="36" t="s">
        <v>40</v>
      </c>
      <c r="C25" s="37" t="s">
        <v>41</v>
      </c>
      <c r="D25" s="38" t="s">
        <v>18</v>
      </c>
      <c r="E25" s="39">
        <v>681.83500000000004</v>
      </c>
      <c r="F25" s="5"/>
      <c r="G25" s="6">
        <v>132</v>
      </c>
      <c r="H25" s="6">
        <f t="shared" si="0"/>
        <v>132</v>
      </c>
      <c r="I25" s="6">
        <f t="shared" si="1"/>
        <v>0</v>
      </c>
      <c r="J25" s="6">
        <f t="shared" si="2"/>
        <v>90002.22</v>
      </c>
      <c r="K25" s="6">
        <f t="shared" si="3"/>
        <v>90002.22</v>
      </c>
      <c r="L25" s="38" t="s">
        <v>19</v>
      </c>
    </row>
    <row r="26" spans="1:12" outlineLevel="1" x14ac:dyDescent="0.25">
      <c r="A26" s="40" t="s">
        <v>20</v>
      </c>
      <c r="B26" s="41" t="s">
        <v>42</v>
      </c>
      <c r="C26" s="47" t="s">
        <v>22</v>
      </c>
      <c r="D26" s="48" t="s">
        <v>23</v>
      </c>
      <c r="E26" s="45">
        <v>170.45875000000001</v>
      </c>
      <c r="F26" s="7">
        <v>205.125</v>
      </c>
      <c r="G26" s="8"/>
      <c r="H26" s="8">
        <f t="shared" si="0"/>
        <v>205.125</v>
      </c>
      <c r="I26" s="8">
        <f t="shared" si="1"/>
        <v>34965.351093750003</v>
      </c>
      <c r="J26" s="8">
        <f t="shared" si="2"/>
        <v>0</v>
      </c>
      <c r="K26" s="8">
        <f t="shared" si="3"/>
        <v>34965.351093750003</v>
      </c>
      <c r="L26" s="43"/>
    </row>
    <row r="27" spans="1:12" ht="39.6" x14ac:dyDescent="0.25">
      <c r="A27" s="35"/>
      <c r="B27" s="36" t="s">
        <v>43</v>
      </c>
      <c r="C27" s="37" t="s">
        <v>44</v>
      </c>
      <c r="D27" s="38" t="s">
        <v>18</v>
      </c>
      <c r="E27" s="39">
        <v>681.83500000000004</v>
      </c>
      <c r="F27" s="5"/>
      <c r="G27" s="6">
        <v>1100</v>
      </c>
      <c r="H27" s="6">
        <f t="shared" si="0"/>
        <v>1100</v>
      </c>
      <c r="I27" s="6">
        <f t="shared" si="1"/>
        <v>0</v>
      </c>
      <c r="J27" s="6">
        <f t="shared" si="2"/>
        <v>750018.5</v>
      </c>
      <c r="K27" s="6">
        <f t="shared" si="3"/>
        <v>750018.5</v>
      </c>
      <c r="L27" s="38" t="s">
        <v>19</v>
      </c>
    </row>
    <row r="28" spans="1:12" ht="26.4" outlineLevel="1" x14ac:dyDescent="0.25">
      <c r="A28" s="40" t="s">
        <v>20</v>
      </c>
      <c r="B28" s="41" t="s">
        <v>45</v>
      </c>
      <c r="C28" s="47" t="s">
        <v>46</v>
      </c>
      <c r="D28" s="48" t="s">
        <v>18</v>
      </c>
      <c r="E28" s="45">
        <v>790.92859999999996</v>
      </c>
      <c r="F28" s="7">
        <v>283.2</v>
      </c>
      <c r="G28" s="8"/>
      <c r="H28" s="8">
        <f t="shared" si="0"/>
        <v>283.2</v>
      </c>
      <c r="I28" s="8">
        <f t="shared" si="1"/>
        <v>223990.97951999999</v>
      </c>
      <c r="J28" s="8">
        <f t="shared" si="2"/>
        <v>0</v>
      </c>
      <c r="K28" s="8">
        <f t="shared" si="3"/>
        <v>223990.97951999999</v>
      </c>
      <c r="L28" s="43"/>
    </row>
    <row r="29" spans="1:12" ht="26.4" outlineLevel="1" x14ac:dyDescent="0.25">
      <c r="A29" s="40" t="s">
        <v>20</v>
      </c>
      <c r="B29" s="41" t="s">
        <v>47</v>
      </c>
      <c r="C29" s="47" t="s">
        <v>48</v>
      </c>
      <c r="D29" s="48" t="s">
        <v>18</v>
      </c>
      <c r="E29" s="45">
        <v>777.29189999999994</v>
      </c>
      <c r="F29" s="7">
        <v>343.73</v>
      </c>
      <c r="G29" s="8"/>
      <c r="H29" s="8">
        <f t="shared" si="0"/>
        <v>343.73</v>
      </c>
      <c r="I29" s="8">
        <f t="shared" si="1"/>
        <v>267178.54478699999</v>
      </c>
      <c r="J29" s="8">
        <f t="shared" si="2"/>
        <v>0</v>
      </c>
      <c r="K29" s="8">
        <f t="shared" si="3"/>
        <v>267178.54478699999</v>
      </c>
      <c r="L29" s="43"/>
    </row>
    <row r="30" spans="1:12" x14ac:dyDescent="0.25">
      <c r="A30" s="35"/>
      <c r="B30" s="36" t="s">
        <v>49</v>
      </c>
      <c r="C30" s="37" t="s">
        <v>50</v>
      </c>
      <c r="D30" s="38" t="s">
        <v>18</v>
      </c>
      <c r="E30" s="39">
        <v>536.78</v>
      </c>
      <c r="F30" s="5"/>
      <c r="G30" s="6">
        <v>250</v>
      </c>
      <c r="H30" s="6">
        <f t="shared" si="0"/>
        <v>250</v>
      </c>
      <c r="I30" s="6">
        <f t="shared" si="1"/>
        <v>0</v>
      </c>
      <c r="J30" s="6">
        <f t="shared" si="2"/>
        <v>134195</v>
      </c>
      <c r="K30" s="6">
        <f t="shared" si="3"/>
        <v>134195</v>
      </c>
      <c r="L30" s="38" t="s">
        <v>19</v>
      </c>
    </row>
    <row r="31" spans="1:12" outlineLevel="1" x14ac:dyDescent="0.25">
      <c r="A31" s="40" t="s">
        <v>20</v>
      </c>
      <c r="B31" s="41" t="s">
        <v>51</v>
      </c>
      <c r="C31" s="42" t="s">
        <v>52</v>
      </c>
      <c r="D31" s="43" t="s">
        <v>18</v>
      </c>
      <c r="E31" s="45">
        <v>590.45799999999997</v>
      </c>
      <c r="F31" s="7">
        <v>440</v>
      </c>
      <c r="G31" s="8"/>
      <c r="H31" s="8">
        <f t="shared" si="0"/>
        <v>440</v>
      </c>
      <c r="I31" s="8">
        <f t="shared" si="1"/>
        <v>259801.52</v>
      </c>
      <c r="J31" s="8">
        <f t="shared" si="2"/>
        <v>0</v>
      </c>
      <c r="K31" s="8">
        <f t="shared" si="3"/>
        <v>259801.52</v>
      </c>
      <c r="L31" s="43"/>
    </row>
    <row r="32" spans="1:12" ht="26.4" x14ac:dyDescent="0.25">
      <c r="A32" s="35"/>
      <c r="B32" s="36" t="s">
        <v>53</v>
      </c>
      <c r="C32" s="37" t="s">
        <v>206</v>
      </c>
      <c r="D32" s="38" t="s">
        <v>18</v>
      </c>
      <c r="E32" s="39">
        <v>536.78</v>
      </c>
      <c r="F32" s="5"/>
      <c r="G32" s="6">
        <f>2000*0.15</f>
        <v>300</v>
      </c>
      <c r="H32" s="6">
        <f t="shared" si="0"/>
        <v>300</v>
      </c>
      <c r="I32" s="6">
        <f t="shared" si="1"/>
        <v>0</v>
      </c>
      <c r="J32" s="6">
        <f t="shared" si="2"/>
        <v>161034</v>
      </c>
      <c r="K32" s="6">
        <f t="shared" si="3"/>
        <v>161034</v>
      </c>
      <c r="L32" s="38" t="s">
        <v>19</v>
      </c>
    </row>
    <row r="33" spans="1:12" outlineLevel="1" x14ac:dyDescent="0.25">
      <c r="A33" s="40" t="s">
        <v>20</v>
      </c>
      <c r="B33" s="41" t="s">
        <v>54</v>
      </c>
      <c r="C33" s="42" t="s">
        <v>55</v>
      </c>
      <c r="D33" s="43" t="s">
        <v>37</v>
      </c>
      <c r="E33" s="45">
        <v>85.884799999999998</v>
      </c>
      <c r="F33" s="7">
        <v>1659</v>
      </c>
      <c r="G33" s="8"/>
      <c r="H33" s="8">
        <f t="shared" si="0"/>
        <v>1659</v>
      </c>
      <c r="I33" s="8">
        <f t="shared" si="1"/>
        <v>142482.88320000001</v>
      </c>
      <c r="J33" s="8">
        <f t="shared" si="2"/>
        <v>0</v>
      </c>
      <c r="K33" s="8">
        <f t="shared" si="3"/>
        <v>142482.88320000001</v>
      </c>
      <c r="L33" s="43"/>
    </row>
    <row r="34" spans="1:12" ht="39.6" x14ac:dyDescent="0.25">
      <c r="A34" s="35"/>
      <c r="B34" s="36" t="s">
        <v>56</v>
      </c>
      <c r="C34" s="37" t="s">
        <v>207</v>
      </c>
      <c r="D34" s="38" t="s">
        <v>18</v>
      </c>
      <c r="E34" s="39">
        <v>36.43</v>
      </c>
      <c r="F34" s="6">
        <v>0</v>
      </c>
      <c r="G34" s="6">
        <v>1900</v>
      </c>
      <c r="H34" s="6">
        <f t="shared" si="0"/>
        <v>1900</v>
      </c>
      <c r="I34" s="6">
        <f t="shared" si="1"/>
        <v>0</v>
      </c>
      <c r="J34" s="6">
        <f t="shared" si="2"/>
        <v>69217</v>
      </c>
      <c r="K34" s="6">
        <f t="shared" si="3"/>
        <v>69217</v>
      </c>
      <c r="L34" s="38" t="s">
        <v>19</v>
      </c>
    </row>
    <row r="35" spans="1:12" outlineLevel="1" x14ac:dyDescent="0.25">
      <c r="A35" s="40" t="s">
        <v>20</v>
      </c>
      <c r="B35" s="41" t="s">
        <v>57</v>
      </c>
      <c r="C35" s="42" t="s">
        <v>58</v>
      </c>
      <c r="D35" s="43" t="s">
        <v>18</v>
      </c>
      <c r="E35" s="45">
        <v>36.43</v>
      </c>
      <c r="F35" s="7">
        <v>812</v>
      </c>
      <c r="G35" s="8"/>
      <c r="H35" s="8">
        <f t="shared" si="0"/>
        <v>812</v>
      </c>
      <c r="I35" s="8">
        <f t="shared" si="1"/>
        <v>29581.16</v>
      </c>
      <c r="J35" s="8">
        <f t="shared" si="2"/>
        <v>0</v>
      </c>
      <c r="K35" s="8">
        <f t="shared" si="3"/>
        <v>29581.16</v>
      </c>
      <c r="L35" s="43"/>
    </row>
    <row r="36" spans="1:12" outlineLevel="1" x14ac:dyDescent="0.25">
      <c r="A36" s="40" t="s">
        <v>20</v>
      </c>
      <c r="B36" s="41" t="s">
        <v>208</v>
      </c>
      <c r="C36" s="42" t="s">
        <v>116</v>
      </c>
      <c r="D36" s="43" t="s">
        <v>37</v>
      </c>
      <c r="E36" s="45">
        <v>4.55375</v>
      </c>
      <c r="F36" s="7">
        <v>4200</v>
      </c>
      <c r="G36" s="8"/>
      <c r="H36" s="8">
        <f t="shared" si="0"/>
        <v>4200</v>
      </c>
      <c r="I36" s="8">
        <f t="shared" si="1"/>
        <v>19125.75</v>
      </c>
      <c r="J36" s="8">
        <f t="shared" si="2"/>
        <v>0</v>
      </c>
      <c r="K36" s="8">
        <f t="shared" si="3"/>
        <v>19125.75</v>
      </c>
      <c r="L36" s="43"/>
    </row>
    <row r="37" spans="1:12" outlineLevel="1" x14ac:dyDescent="0.25">
      <c r="A37" s="40"/>
      <c r="B37" s="41" t="s">
        <v>209</v>
      </c>
      <c r="C37" s="42" t="s">
        <v>200</v>
      </c>
      <c r="D37" s="43" t="s">
        <v>23</v>
      </c>
      <c r="E37" s="45">
        <v>79.184247999999997</v>
      </c>
      <c r="F37" s="7">
        <v>140</v>
      </c>
      <c r="G37" s="8"/>
      <c r="H37" s="8">
        <f t="shared" si="0"/>
        <v>140</v>
      </c>
      <c r="I37" s="8">
        <f t="shared" si="1"/>
        <v>11085.79472</v>
      </c>
      <c r="J37" s="8">
        <f t="shared" si="2"/>
        <v>0</v>
      </c>
      <c r="K37" s="8">
        <f t="shared" si="3"/>
        <v>11085.79472</v>
      </c>
      <c r="L37" s="43"/>
    </row>
    <row r="38" spans="1:12" ht="26.4" x14ac:dyDescent="0.25">
      <c r="A38" s="35"/>
      <c r="B38" s="36" t="s">
        <v>61</v>
      </c>
      <c r="C38" s="37" t="s">
        <v>62</v>
      </c>
      <c r="D38" s="38" t="s">
        <v>18</v>
      </c>
      <c r="E38" s="39">
        <v>304.8</v>
      </c>
      <c r="F38" s="5"/>
      <c r="G38" s="6">
        <v>450</v>
      </c>
      <c r="H38" s="6">
        <f t="shared" si="0"/>
        <v>450</v>
      </c>
      <c r="I38" s="6">
        <f t="shared" si="1"/>
        <v>0</v>
      </c>
      <c r="J38" s="6">
        <f t="shared" si="2"/>
        <v>137160</v>
      </c>
      <c r="K38" s="6">
        <f t="shared" si="3"/>
        <v>137160</v>
      </c>
      <c r="L38" s="38" t="s">
        <v>19</v>
      </c>
    </row>
    <row r="39" spans="1:12" outlineLevel="1" x14ac:dyDescent="0.25">
      <c r="A39" s="40" t="s">
        <v>20</v>
      </c>
      <c r="B39" s="41" t="s">
        <v>59</v>
      </c>
      <c r="C39" s="42" t="s">
        <v>63</v>
      </c>
      <c r="D39" s="43" t="s">
        <v>37</v>
      </c>
      <c r="E39" s="49">
        <v>34.137599999999999</v>
      </c>
      <c r="F39" s="7">
        <v>20370</v>
      </c>
      <c r="G39" s="8"/>
      <c r="H39" s="8">
        <f t="shared" si="0"/>
        <v>20370</v>
      </c>
      <c r="I39" s="8">
        <f t="shared" si="1"/>
        <v>695382.91200000001</v>
      </c>
      <c r="J39" s="8">
        <f t="shared" si="2"/>
        <v>0</v>
      </c>
      <c r="K39" s="8">
        <f t="shared" si="3"/>
        <v>695382.91200000001</v>
      </c>
      <c r="L39" s="43"/>
    </row>
    <row r="40" spans="1:12" ht="26.4" x14ac:dyDescent="0.25">
      <c r="A40" s="35"/>
      <c r="B40" s="36" t="s">
        <v>64</v>
      </c>
      <c r="C40" s="37" t="s">
        <v>65</v>
      </c>
      <c r="D40" s="38" t="s">
        <v>18</v>
      </c>
      <c r="E40" s="39">
        <v>115.3528</v>
      </c>
      <c r="F40" s="5"/>
      <c r="G40" s="6">
        <v>450</v>
      </c>
      <c r="H40" s="6">
        <f t="shared" si="0"/>
        <v>450</v>
      </c>
      <c r="I40" s="6">
        <f t="shared" si="1"/>
        <v>0</v>
      </c>
      <c r="J40" s="6">
        <f t="shared" si="2"/>
        <v>51908.76</v>
      </c>
      <c r="K40" s="6">
        <f t="shared" si="3"/>
        <v>51908.76</v>
      </c>
      <c r="L40" s="38" t="s">
        <v>19</v>
      </c>
    </row>
    <row r="41" spans="1:12" outlineLevel="1" x14ac:dyDescent="0.25">
      <c r="A41" s="40" t="s">
        <v>20</v>
      </c>
      <c r="B41" s="41" t="s">
        <v>66</v>
      </c>
      <c r="C41" s="42" t="s">
        <v>67</v>
      </c>
      <c r="D41" s="43" t="s">
        <v>37</v>
      </c>
      <c r="E41" s="49">
        <v>12.9195136</v>
      </c>
      <c r="F41" s="7">
        <v>8667.9</v>
      </c>
      <c r="G41" s="8"/>
      <c r="H41" s="8">
        <f t="shared" si="0"/>
        <v>8667.9</v>
      </c>
      <c r="I41" s="8">
        <f t="shared" si="1"/>
        <v>111985.05193344</v>
      </c>
      <c r="J41" s="8">
        <f t="shared" si="2"/>
        <v>0</v>
      </c>
      <c r="K41" s="8">
        <f t="shared" si="3"/>
        <v>111985.05193344</v>
      </c>
      <c r="L41" s="43"/>
    </row>
    <row r="42" spans="1:12" ht="26.4" x14ac:dyDescent="0.25">
      <c r="A42" s="35"/>
      <c r="B42" s="36" t="s">
        <v>68</v>
      </c>
      <c r="C42" s="37" t="s">
        <v>69</v>
      </c>
      <c r="D42" s="39" t="s">
        <v>18</v>
      </c>
      <c r="E42" s="39">
        <v>0.89039999999999997</v>
      </c>
      <c r="F42" s="5"/>
      <c r="G42" s="6">
        <v>450</v>
      </c>
      <c r="H42" s="6">
        <f t="shared" si="0"/>
        <v>450</v>
      </c>
      <c r="I42" s="6">
        <f t="shared" si="1"/>
        <v>0</v>
      </c>
      <c r="J42" s="6">
        <f t="shared" si="2"/>
        <v>400.68</v>
      </c>
      <c r="K42" s="6">
        <f t="shared" si="3"/>
        <v>400.68</v>
      </c>
      <c r="L42" s="38" t="s">
        <v>19</v>
      </c>
    </row>
    <row r="43" spans="1:12" outlineLevel="1" x14ac:dyDescent="0.25">
      <c r="A43" s="40" t="s">
        <v>20</v>
      </c>
      <c r="B43" s="41" t="s">
        <v>70</v>
      </c>
      <c r="C43" s="42" t="s">
        <v>71</v>
      </c>
      <c r="D43" s="43" t="s">
        <v>18</v>
      </c>
      <c r="E43" s="45">
        <v>0.89039999999999997</v>
      </c>
      <c r="F43" s="7">
        <v>2150</v>
      </c>
      <c r="G43" s="8"/>
      <c r="H43" s="8">
        <f t="shared" si="0"/>
        <v>2150</v>
      </c>
      <c r="I43" s="8">
        <f t="shared" si="1"/>
        <v>1914.36</v>
      </c>
      <c r="J43" s="8">
        <f t="shared" si="2"/>
        <v>0</v>
      </c>
      <c r="K43" s="8">
        <f t="shared" si="3"/>
        <v>1914.36</v>
      </c>
      <c r="L43" s="43"/>
    </row>
    <row r="44" spans="1:12" ht="26.4" x14ac:dyDescent="0.25">
      <c r="A44" s="35"/>
      <c r="B44" s="36" t="s">
        <v>72</v>
      </c>
      <c r="C44" s="37" t="s">
        <v>210</v>
      </c>
      <c r="D44" s="39" t="s">
        <v>37</v>
      </c>
      <c r="E44" s="39">
        <v>7.21</v>
      </c>
      <c r="F44" s="5"/>
      <c r="G44" s="6">
        <v>800</v>
      </c>
      <c r="H44" s="6">
        <f t="shared" si="0"/>
        <v>800</v>
      </c>
      <c r="I44" s="6">
        <f t="shared" si="1"/>
        <v>0</v>
      </c>
      <c r="J44" s="6">
        <f t="shared" si="2"/>
        <v>5768</v>
      </c>
      <c r="K44" s="6">
        <f t="shared" si="3"/>
        <v>5768</v>
      </c>
      <c r="L44" s="38" t="s">
        <v>19</v>
      </c>
    </row>
    <row r="45" spans="1:12" outlineLevel="1" x14ac:dyDescent="0.25">
      <c r="A45" s="40" t="s">
        <v>73</v>
      </c>
      <c r="B45" s="41" t="s">
        <v>74</v>
      </c>
      <c r="C45" s="42" t="s">
        <v>205</v>
      </c>
      <c r="D45" s="43" t="s">
        <v>37</v>
      </c>
      <c r="E45" s="45">
        <v>7.4263000000000003</v>
      </c>
      <c r="F45" s="7">
        <v>6540</v>
      </c>
      <c r="G45" s="8"/>
      <c r="H45" s="8">
        <f t="shared" si="0"/>
        <v>6540</v>
      </c>
      <c r="I45" s="8">
        <f t="shared" si="1"/>
        <v>48568.002</v>
      </c>
      <c r="J45" s="8">
        <f t="shared" si="2"/>
        <v>0</v>
      </c>
      <c r="K45" s="8">
        <f t="shared" si="3"/>
        <v>48568.002</v>
      </c>
      <c r="L45" s="43"/>
    </row>
    <row r="46" spans="1:12" ht="39.6" x14ac:dyDescent="0.25">
      <c r="A46" s="35"/>
      <c r="B46" s="36" t="s">
        <v>75</v>
      </c>
      <c r="C46" s="37" t="s">
        <v>76</v>
      </c>
      <c r="D46" s="38" t="s">
        <v>18</v>
      </c>
      <c r="E46" s="39">
        <v>3.85</v>
      </c>
      <c r="F46" s="5"/>
      <c r="G46" s="6">
        <v>450</v>
      </c>
      <c r="H46" s="6">
        <f t="shared" si="0"/>
        <v>450</v>
      </c>
      <c r="I46" s="6">
        <f t="shared" si="1"/>
        <v>0</v>
      </c>
      <c r="J46" s="6">
        <f t="shared" si="2"/>
        <v>1732.5</v>
      </c>
      <c r="K46" s="6">
        <f t="shared" si="3"/>
        <v>1732.5</v>
      </c>
      <c r="L46" s="38" t="s">
        <v>19</v>
      </c>
    </row>
    <row r="47" spans="1:12" outlineLevel="1" x14ac:dyDescent="0.25">
      <c r="A47" s="40" t="s">
        <v>73</v>
      </c>
      <c r="B47" s="41" t="s">
        <v>77</v>
      </c>
      <c r="C47" s="47" t="s">
        <v>78</v>
      </c>
      <c r="D47" s="43" t="s">
        <v>37</v>
      </c>
      <c r="E47" s="45">
        <v>0.11781000000000001</v>
      </c>
      <c r="F47" s="9">
        <v>4200</v>
      </c>
      <c r="G47" s="7"/>
      <c r="H47" s="7">
        <f t="shared" si="0"/>
        <v>4200</v>
      </c>
      <c r="I47" s="7">
        <f t="shared" si="1"/>
        <v>494.80200000000008</v>
      </c>
      <c r="J47" s="7">
        <f t="shared" si="2"/>
        <v>0</v>
      </c>
      <c r="K47" s="7">
        <f t="shared" si="3"/>
        <v>494.80200000000008</v>
      </c>
      <c r="L47" s="43"/>
    </row>
    <row r="48" spans="1:12" ht="26.4" outlineLevel="1" x14ac:dyDescent="0.25">
      <c r="A48" s="40" t="s">
        <v>73</v>
      </c>
      <c r="B48" s="41" t="s">
        <v>79</v>
      </c>
      <c r="C48" s="47" t="s">
        <v>80</v>
      </c>
      <c r="D48" s="48" t="s">
        <v>18</v>
      </c>
      <c r="E48" s="45">
        <v>4.2350000000000003</v>
      </c>
      <c r="F48" s="7">
        <v>69</v>
      </c>
      <c r="G48" s="8"/>
      <c r="H48" s="8">
        <f t="shared" si="0"/>
        <v>69</v>
      </c>
      <c r="I48" s="8">
        <f t="shared" si="1"/>
        <v>292.21500000000003</v>
      </c>
      <c r="J48" s="8">
        <f t="shared" si="2"/>
        <v>0</v>
      </c>
      <c r="K48" s="8">
        <f t="shared" si="3"/>
        <v>292.21500000000003</v>
      </c>
      <c r="L48" s="43"/>
    </row>
    <row r="49" spans="1:12" x14ac:dyDescent="0.25">
      <c r="A49" s="35"/>
      <c r="B49" s="36" t="s">
        <v>81</v>
      </c>
      <c r="C49" s="37" t="s">
        <v>82</v>
      </c>
      <c r="D49" s="38" t="s">
        <v>37</v>
      </c>
      <c r="E49" s="39">
        <v>0.39</v>
      </c>
      <c r="F49" s="5"/>
      <c r="G49" s="6">
        <v>16500</v>
      </c>
      <c r="H49" s="6">
        <f t="shared" si="0"/>
        <v>16500</v>
      </c>
      <c r="I49" s="6">
        <f t="shared" si="1"/>
        <v>0</v>
      </c>
      <c r="J49" s="6">
        <f t="shared" si="2"/>
        <v>6435</v>
      </c>
      <c r="K49" s="6">
        <f t="shared" si="3"/>
        <v>6435</v>
      </c>
      <c r="L49" s="38" t="s">
        <v>83</v>
      </c>
    </row>
    <row r="50" spans="1:12" ht="34.5" customHeight="1" outlineLevel="1" x14ac:dyDescent="0.25">
      <c r="A50" s="40" t="s">
        <v>73</v>
      </c>
      <c r="B50" s="41" t="s">
        <v>84</v>
      </c>
      <c r="C50" s="47" t="s">
        <v>218</v>
      </c>
      <c r="D50" s="43" t="s">
        <v>23</v>
      </c>
      <c r="E50" s="45">
        <v>35.869600000000005</v>
      </c>
      <c r="F50" s="7">
        <v>61</v>
      </c>
      <c r="G50" s="8"/>
      <c r="H50" s="8">
        <f t="shared" si="0"/>
        <v>61</v>
      </c>
      <c r="I50" s="8">
        <f t="shared" si="1"/>
        <v>2188.0456000000004</v>
      </c>
      <c r="J50" s="8">
        <f t="shared" si="2"/>
        <v>0</v>
      </c>
      <c r="K50" s="8">
        <f t="shared" si="3"/>
        <v>2188.0456000000004</v>
      </c>
      <c r="L50" s="43"/>
    </row>
    <row r="51" spans="1:12" outlineLevel="1" x14ac:dyDescent="0.25">
      <c r="A51" s="40" t="s">
        <v>73</v>
      </c>
      <c r="B51" s="41" t="s">
        <v>85</v>
      </c>
      <c r="C51" s="47" t="s">
        <v>86</v>
      </c>
      <c r="D51" s="43" t="s">
        <v>37</v>
      </c>
      <c r="E51" s="45">
        <v>0.39780000000000004</v>
      </c>
      <c r="F51" s="7">
        <v>7750</v>
      </c>
      <c r="G51" s="8"/>
      <c r="H51" s="8">
        <f t="shared" si="0"/>
        <v>7750</v>
      </c>
      <c r="I51" s="8">
        <f t="shared" si="1"/>
        <v>3082.9500000000003</v>
      </c>
      <c r="J51" s="8">
        <f t="shared" si="2"/>
        <v>0</v>
      </c>
      <c r="K51" s="8">
        <f t="shared" si="3"/>
        <v>3082.9500000000003</v>
      </c>
      <c r="L51" s="43"/>
    </row>
    <row r="52" spans="1:12" x14ac:dyDescent="0.25">
      <c r="A52" s="35"/>
      <c r="B52" s="36" t="s">
        <v>87</v>
      </c>
      <c r="C52" s="37" t="s">
        <v>88</v>
      </c>
      <c r="D52" s="39" t="s">
        <v>60</v>
      </c>
      <c r="E52" s="39">
        <v>9</v>
      </c>
      <c r="F52" s="5"/>
      <c r="G52" s="6">
        <v>500</v>
      </c>
      <c r="H52" s="6">
        <f t="shared" si="0"/>
        <v>500</v>
      </c>
      <c r="I52" s="6">
        <f t="shared" si="1"/>
        <v>0</v>
      </c>
      <c r="J52" s="6">
        <f t="shared" si="2"/>
        <v>4500</v>
      </c>
      <c r="K52" s="6">
        <f t="shared" si="3"/>
        <v>4500</v>
      </c>
      <c r="L52" s="38" t="s">
        <v>19</v>
      </c>
    </row>
    <row r="53" spans="1:12" outlineLevel="1" x14ac:dyDescent="0.25">
      <c r="A53" s="40" t="s">
        <v>73</v>
      </c>
      <c r="B53" s="41" t="s">
        <v>89</v>
      </c>
      <c r="C53" s="42" t="s">
        <v>90</v>
      </c>
      <c r="D53" s="43" t="s">
        <v>60</v>
      </c>
      <c r="E53" s="45">
        <v>9</v>
      </c>
      <c r="F53" s="7">
        <v>975</v>
      </c>
      <c r="G53" s="8"/>
      <c r="H53" s="8">
        <f t="shared" si="0"/>
        <v>975</v>
      </c>
      <c r="I53" s="8">
        <f t="shared" si="1"/>
        <v>8775</v>
      </c>
      <c r="J53" s="8">
        <f t="shared" si="2"/>
        <v>0</v>
      </c>
      <c r="K53" s="8">
        <f t="shared" si="3"/>
        <v>8775</v>
      </c>
      <c r="L53" s="43"/>
    </row>
    <row r="54" spans="1:12" ht="26.4" x14ac:dyDescent="0.25">
      <c r="A54" s="35"/>
      <c r="B54" s="36" t="s">
        <v>91</v>
      </c>
      <c r="C54" s="37" t="s">
        <v>219</v>
      </c>
      <c r="D54" s="39" t="s">
        <v>92</v>
      </c>
      <c r="E54" s="39">
        <v>105.28</v>
      </c>
      <c r="F54" s="5"/>
      <c r="G54" s="6">
        <v>600</v>
      </c>
      <c r="H54" s="6">
        <f t="shared" si="0"/>
        <v>600</v>
      </c>
      <c r="I54" s="6">
        <f t="shared" si="1"/>
        <v>0</v>
      </c>
      <c r="J54" s="6">
        <f t="shared" si="2"/>
        <v>63168</v>
      </c>
      <c r="K54" s="6">
        <f t="shared" si="3"/>
        <v>63168</v>
      </c>
      <c r="L54" s="38" t="s">
        <v>19</v>
      </c>
    </row>
    <row r="55" spans="1:12" ht="26.4" outlineLevel="1" x14ac:dyDescent="0.25">
      <c r="A55" s="40" t="s">
        <v>73</v>
      </c>
      <c r="B55" s="41" t="s">
        <v>93</v>
      </c>
      <c r="C55" s="42" t="s">
        <v>94</v>
      </c>
      <c r="D55" s="43" t="s">
        <v>92</v>
      </c>
      <c r="E55" s="43">
        <v>110.54400000000001</v>
      </c>
      <c r="F55" s="7">
        <v>387.33</v>
      </c>
      <c r="G55" s="8"/>
      <c r="H55" s="8">
        <f t="shared" si="0"/>
        <v>387.33</v>
      </c>
      <c r="I55" s="8">
        <f t="shared" si="1"/>
        <v>42817.007519999999</v>
      </c>
      <c r="J55" s="8">
        <f t="shared" si="2"/>
        <v>0</v>
      </c>
      <c r="K55" s="8">
        <f t="shared" si="3"/>
        <v>42817.007519999999</v>
      </c>
      <c r="L55" s="43"/>
    </row>
    <row r="56" spans="1:12" ht="26.4" outlineLevel="1" x14ac:dyDescent="0.25">
      <c r="A56" s="40" t="s">
        <v>73</v>
      </c>
      <c r="B56" s="41" t="s">
        <v>95</v>
      </c>
      <c r="C56" s="42" t="s">
        <v>96</v>
      </c>
      <c r="D56" s="43" t="s">
        <v>60</v>
      </c>
      <c r="E56" s="43">
        <v>211</v>
      </c>
      <c r="F56" s="7">
        <v>2400</v>
      </c>
      <c r="G56" s="8"/>
      <c r="H56" s="8">
        <f t="shared" si="0"/>
        <v>2400</v>
      </c>
      <c r="I56" s="8">
        <f t="shared" si="1"/>
        <v>506400</v>
      </c>
      <c r="J56" s="8">
        <f t="shared" si="2"/>
        <v>0</v>
      </c>
      <c r="K56" s="8">
        <f t="shared" si="3"/>
        <v>506400</v>
      </c>
      <c r="L56" s="43"/>
    </row>
    <row r="57" spans="1:12" ht="39.6" x14ac:dyDescent="0.25">
      <c r="A57" s="35"/>
      <c r="B57" s="36" t="s">
        <v>97</v>
      </c>
      <c r="C57" s="37" t="s">
        <v>98</v>
      </c>
      <c r="D57" s="39" t="s">
        <v>92</v>
      </c>
      <c r="E57" s="39">
        <v>180</v>
      </c>
      <c r="F57" s="5"/>
      <c r="G57" s="6">
        <v>600</v>
      </c>
      <c r="H57" s="6">
        <f t="shared" si="0"/>
        <v>600</v>
      </c>
      <c r="I57" s="6">
        <f t="shared" si="1"/>
        <v>0</v>
      </c>
      <c r="J57" s="6">
        <f t="shared" si="2"/>
        <v>108000</v>
      </c>
      <c r="K57" s="6">
        <f t="shared" si="3"/>
        <v>108000</v>
      </c>
      <c r="L57" s="38" t="s">
        <v>19</v>
      </c>
    </row>
    <row r="58" spans="1:12" ht="26.4" outlineLevel="1" x14ac:dyDescent="0.25">
      <c r="A58" s="40" t="s">
        <v>73</v>
      </c>
      <c r="B58" s="41" t="s">
        <v>99</v>
      </c>
      <c r="C58" s="42" t="s">
        <v>201</v>
      </c>
      <c r="D58" s="43" t="s">
        <v>92</v>
      </c>
      <c r="E58" s="45">
        <v>189</v>
      </c>
      <c r="F58" s="7">
        <v>387.33</v>
      </c>
      <c r="G58" s="8"/>
      <c r="H58" s="8">
        <f t="shared" si="0"/>
        <v>387.33</v>
      </c>
      <c r="I58" s="8">
        <f t="shared" si="1"/>
        <v>73205.37</v>
      </c>
      <c r="J58" s="8">
        <f t="shared" si="2"/>
        <v>0</v>
      </c>
      <c r="K58" s="8">
        <f t="shared" si="3"/>
        <v>73205.37</v>
      </c>
      <c r="L58" s="43"/>
    </row>
    <row r="59" spans="1:12" ht="26.4" x14ac:dyDescent="0.25">
      <c r="A59" s="35"/>
      <c r="B59" s="36" t="s">
        <v>100</v>
      </c>
      <c r="C59" s="37" t="s">
        <v>101</v>
      </c>
      <c r="D59" s="39" t="s">
        <v>92</v>
      </c>
      <c r="E59" s="39">
        <v>104.19</v>
      </c>
      <c r="F59" s="5"/>
      <c r="G59" s="6">
        <v>600</v>
      </c>
      <c r="H59" s="6">
        <f t="shared" si="0"/>
        <v>600</v>
      </c>
      <c r="I59" s="6">
        <f t="shared" si="1"/>
        <v>0</v>
      </c>
      <c r="J59" s="6">
        <f t="shared" si="2"/>
        <v>62514</v>
      </c>
      <c r="K59" s="6">
        <f t="shared" si="3"/>
        <v>62514</v>
      </c>
      <c r="L59" s="38" t="s">
        <v>19</v>
      </c>
    </row>
    <row r="60" spans="1:12" ht="26.4" outlineLevel="1" x14ac:dyDescent="0.25">
      <c r="A60" s="40"/>
      <c r="B60" s="41" t="s">
        <v>102</v>
      </c>
      <c r="C60" s="42" t="s">
        <v>202</v>
      </c>
      <c r="D60" s="43" t="s">
        <v>92</v>
      </c>
      <c r="E60" s="45">
        <v>109.3995</v>
      </c>
      <c r="F60" s="7">
        <v>387.33</v>
      </c>
      <c r="G60" s="8"/>
      <c r="H60" s="8">
        <f t="shared" si="0"/>
        <v>387.33</v>
      </c>
      <c r="I60" s="8">
        <f t="shared" si="1"/>
        <v>42373.708335000003</v>
      </c>
      <c r="J60" s="8">
        <f t="shared" si="2"/>
        <v>0</v>
      </c>
      <c r="K60" s="8">
        <f t="shared" si="3"/>
        <v>42373.708335000003</v>
      </c>
      <c r="L60" s="43"/>
    </row>
    <row r="61" spans="1:12" ht="26.4" x14ac:dyDescent="0.25">
      <c r="A61" s="35"/>
      <c r="B61" s="36" t="s">
        <v>103</v>
      </c>
      <c r="C61" s="37" t="s">
        <v>110</v>
      </c>
      <c r="D61" s="38" t="s">
        <v>18</v>
      </c>
      <c r="E61" s="39">
        <v>205.63</v>
      </c>
      <c r="F61" s="5"/>
      <c r="G61" s="6">
        <v>75</v>
      </c>
      <c r="H61" s="6">
        <f t="shared" si="0"/>
        <v>75</v>
      </c>
      <c r="I61" s="6">
        <f t="shared" si="1"/>
        <v>0</v>
      </c>
      <c r="J61" s="6">
        <f t="shared" si="2"/>
        <v>15422.25</v>
      </c>
      <c r="K61" s="6">
        <f t="shared" si="3"/>
        <v>15422.25</v>
      </c>
      <c r="L61" s="38" t="s">
        <v>19</v>
      </c>
    </row>
    <row r="62" spans="1:12" outlineLevel="1" x14ac:dyDescent="0.25">
      <c r="A62" s="40" t="s">
        <v>73</v>
      </c>
      <c r="B62" s="41" t="s">
        <v>104</v>
      </c>
      <c r="C62" s="47" t="s">
        <v>111</v>
      </c>
      <c r="D62" s="43" t="s">
        <v>112</v>
      </c>
      <c r="E62" s="45">
        <v>20.563000000000002</v>
      </c>
      <c r="F62" s="7">
        <v>137</v>
      </c>
      <c r="G62" s="8"/>
      <c r="H62" s="8">
        <f t="shared" si="0"/>
        <v>137</v>
      </c>
      <c r="I62" s="8">
        <f t="shared" si="1"/>
        <v>2817.1310000000003</v>
      </c>
      <c r="J62" s="8">
        <f t="shared" si="2"/>
        <v>0</v>
      </c>
      <c r="K62" s="8">
        <f t="shared" si="3"/>
        <v>2817.1310000000003</v>
      </c>
      <c r="L62" s="43"/>
    </row>
    <row r="63" spans="1:12" ht="39.6" x14ac:dyDescent="0.25">
      <c r="A63" s="35"/>
      <c r="B63" s="36" t="s">
        <v>105</v>
      </c>
      <c r="C63" s="37" t="s">
        <v>114</v>
      </c>
      <c r="D63" s="38" t="s">
        <v>18</v>
      </c>
      <c r="E63" s="39">
        <v>205.63</v>
      </c>
      <c r="F63" s="5"/>
      <c r="G63" s="6">
        <v>410</v>
      </c>
      <c r="H63" s="6">
        <f t="shared" si="0"/>
        <v>410</v>
      </c>
      <c r="I63" s="6">
        <f t="shared" si="1"/>
        <v>0</v>
      </c>
      <c r="J63" s="6">
        <f t="shared" si="2"/>
        <v>84308.3</v>
      </c>
      <c r="K63" s="6">
        <f t="shared" si="3"/>
        <v>84308.3</v>
      </c>
      <c r="L63" s="38" t="s">
        <v>19</v>
      </c>
    </row>
    <row r="64" spans="1:12" outlineLevel="1" x14ac:dyDescent="0.25">
      <c r="A64" s="40" t="s">
        <v>73</v>
      </c>
      <c r="B64" s="41" t="s">
        <v>107</v>
      </c>
      <c r="C64" s="47" t="s">
        <v>116</v>
      </c>
      <c r="D64" s="43" t="s">
        <v>37</v>
      </c>
      <c r="E64" s="45">
        <v>7.7111250000000009</v>
      </c>
      <c r="F64" s="7">
        <v>4200</v>
      </c>
      <c r="G64" s="8"/>
      <c r="H64" s="8">
        <f t="shared" si="0"/>
        <v>4200</v>
      </c>
      <c r="I64" s="8">
        <f t="shared" si="1"/>
        <v>32386.725000000002</v>
      </c>
      <c r="J64" s="8">
        <f t="shared" si="2"/>
        <v>0</v>
      </c>
      <c r="K64" s="8">
        <f t="shared" si="3"/>
        <v>32386.725000000002</v>
      </c>
      <c r="L64" s="43"/>
    </row>
    <row r="65" spans="1:12" outlineLevel="1" x14ac:dyDescent="0.25">
      <c r="A65" s="40" t="s">
        <v>73</v>
      </c>
      <c r="B65" s="41" t="s">
        <v>109</v>
      </c>
      <c r="C65" s="47" t="s">
        <v>117</v>
      </c>
      <c r="D65" s="43" t="s">
        <v>18</v>
      </c>
      <c r="E65" s="45">
        <v>452.38600000000002</v>
      </c>
      <c r="F65" s="7">
        <v>72</v>
      </c>
      <c r="G65" s="8"/>
      <c r="H65" s="8">
        <f t="shared" si="0"/>
        <v>72</v>
      </c>
      <c r="I65" s="8">
        <f t="shared" si="1"/>
        <v>32571.792000000001</v>
      </c>
      <c r="J65" s="8">
        <f t="shared" si="2"/>
        <v>0</v>
      </c>
      <c r="K65" s="8">
        <f t="shared" si="3"/>
        <v>32571.792000000001</v>
      </c>
      <c r="L65" s="43"/>
    </row>
    <row r="66" spans="1:12" ht="26.4" x14ac:dyDescent="0.25">
      <c r="A66" s="35"/>
      <c r="B66" s="36" t="s">
        <v>211</v>
      </c>
      <c r="C66" s="37" t="s">
        <v>119</v>
      </c>
      <c r="D66" s="38" t="s">
        <v>18</v>
      </c>
      <c r="E66" s="39">
        <v>205.63</v>
      </c>
      <c r="F66" s="5"/>
      <c r="G66" s="6">
        <v>250</v>
      </c>
      <c r="H66" s="6">
        <f t="shared" si="0"/>
        <v>250</v>
      </c>
      <c r="I66" s="6">
        <f t="shared" si="1"/>
        <v>0</v>
      </c>
      <c r="J66" s="6">
        <f t="shared" si="2"/>
        <v>51407.5</v>
      </c>
      <c r="K66" s="6">
        <f t="shared" si="3"/>
        <v>51407.5</v>
      </c>
      <c r="L66" s="38" t="s">
        <v>19</v>
      </c>
    </row>
    <row r="67" spans="1:12" ht="26.4" outlineLevel="1" x14ac:dyDescent="0.25">
      <c r="A67" s="40" t="s">
        <v>73</v>
      </c>
      <c r="B67" s="41" t="s">
        <v>212</v>
      </c>
      <c r="C67" s="42" t="s">
        <v>121</v>
      </c>
      <c r="D67" s="43" t="s">
        <v>23</v>
      </c>
      <c r="E67" s="45">
        <v>616.89</v>
      </c>
      <c r="F67" s="7">
        <v>266.17</v>
      </c>
      <c r="G67" s="8"/>
      <c r="H67" s="8">
        <f t="shared" si="0"/>
        <v>266.17</v>
      </c>
      <c r="I67" s="8">
        <f t="shared" si="1"/>
        <v>164197.61130000002</v>
      </c>
      <c r="J67" s="8">
        <f t="shared" si="2"/>
        <v>0</v>
      </c>
      <c r="K67" s="8">
        <f t="shared" si="3"/>
        <v>164197.61130000002</v>
      </c>
      <c r="L67" s="43"/>
    </row>
    <row r="68" spans="1:12" ht="15.6" customHeight="1" x14ac:dyDescent="0.25">
      <c r="A68" s="4"/>
      <c r="B68" s="3"/>
      <c r="C68" s="50" t="s">
        <v>122</v>
      </c>
      <c r="D68" s="4"/>
      <c r="E68" s="4"/>
      <c r="F68" s="4"/>
      <c r="G68" s="4"/>
      <c r="H68" s="4">
        <f t="shared" si="0"/>
        <v>0</v>
      </c>
      <c r="I68" s="4">
        <f t="shared" si="1"/>
        <v>0</v>
      </c>
      <c r="J68" s="4">
        <f t="shared" si="2"/>
        <v>0</v>
      </c>
      <c r="K68" s="4">
        <f t="shared" si="3"/>
        <v>0</v>
      </c>
      <c r="L68" s="4"/>
    </row>
    <row r="69" spans="1:12" x14ac:dyDescent="0.25">
      <c r="A69" s="35"/>
      <c r="B69" s="36" t="s">
        <v>113</v>
      </c>
      <c r="C69" s="37" t="s">
        <v>17</v>
      </c>
      <c r="D69" s="38" t="s">
        <v>18</v>
      </c>
      <c r="E69" s="39">
        <v>162.69999999999999</v>
      </c>
      <c r="F69" s="5"/>
      <c r="G69" s="6">
        <v>132</v>
      </c>
      <c r="H69" s="6">
        <f t="shared" si="0"/>
        <v>132</v>
      </c>
      <c r="I69" s="6">
        <f t="shared" si="1"/>
        <v>0</v>
      </c>
      <c r="J69" s="6">
        <f t="shared" si="2"/>
        <v>21476.399999999998</v>
      </c>
      <c r="K69" s="6">
        <f t="shared" si="3"/>
        <v>21476.399999999998</v>
      </c>
      <c r="L69" s="38" t="s">
        <v>19</v>
      </c>
    </row>
    <row r="70" spans="1:12" outlineLevel="1" x14ac:dyDescent="0.25">
      <c r="A70" s="40" t="s">
        <v>73</v>
      </c>
      <c r="B70" s="41" t="s">
        <v>115</v>
      </c>
      <c r="C70" s="42" t="s">
        <v>22</v>
      </c>
      <c r="D70" s="43" t="s">
        <v>23</v>
      </c>
      <c r="E70" s="45">
        <v>40.674999999999997</v>
      </c>
      <c r="F70" s="7">
        <v>205.125</v>
      </c>
      <c r="G70" s="8"/>
      <c r="H70" s="8">
        <f t="shared" si="0"/>
        <v>205.125</v>
      </c>
      <c r="I70" s="8">
        <f t="shared" si="1"/>
        <v>8343.4593749999985</v>
      </c>
      <c r="J70" s="8">
        <f t="shared" si="2"/>
        <v>0</v>
      </c>
      <c r="K70" s="8">
        <f t="shared" si="3"/>
        <v>8343.4593749999985</v>
      </c>
      <c r="L70" s="43"/>
    </row>
    <row r="71" spans="1:12" x14ac:dyDescent="0.25">
      <c r="A71" s="35"/>
      <c r="B71" s="36" t="s">
        <v>118</v>
      </c>
      <c r="C71" s="37" t="s">
        <v>24</v>
      </c>
      <c r="D71" s="38" t="s">
        <v>18</v>
      </c>
      <c r="E71" s="39">
        <v>162.69999999999999</v>
      </c>
      <c r="F71" s="5"/>
      <c r="G71" s="6">
        <v>450</v>
      </c>
      <c r="H71" s="6">
        <f t="shared" si="0"/>
        <v>450</v>
      </c>
      <c r="I71" s="6">
        <f t="shared" si="1"/>
        <v>0</v>
      </c>
      <c r="J71" s="6">
        <f t="shared" si="2"/>
        <v>73215</v>
      </c>
      <c r="K71" s="6">
        <f t="shared" si="3"/>
        <v>73215</v>
      </c>
      <c r="L71" s="38" t="s">
        <v>19</v>
      </c>
    </row>
    <row r="72" spans="1:12" outlineLevel="1" x14ac:dyDescent="0.25">
      <c r="A72" s="40" t="s">
        <v>73</v>
      </c>
      <c r="B72" s="41" t="s">
        <v>120</v>
      </c>
      <c r="C72" s="42" t="s">
        <v>26</v>
      </c>
      <c r="D72" s="43" t="s">
        <v>18</v>
      </c>
      <c r="E72" s="45">
        <v>178.97</v>
      </c>
      <c r="F72" s="7">
        <v>221.44</v>
      </c>
      <c r="G72" s="8"/>
      <c r="H72" s="8">
        <f t="shared" si="0"/>
        <v>221.44</v>
      </c>
      <c r="I72" s="8">
        <f t="shared" si="1"/>
        <v>39631.116799999996</v>
      </c>
      <c r="J72" s="8">
        <f t="shared" si="2"/>
        <v>0</v>
      </c>
      <c r="K72" s="8">
        <f t="shared" si="3"/>
        <v>39631.116799999996</v>
      </c>
      <c r="L72" s="43"/>
    </row>
    <row r="73" spans="1:12" ht="39.6" x14ac:dyDescent="0.25">
      <c r="A73" s="35"/>
      <c r="B73" s="36" t="s">
        <v>123</v>
      </c>
      <c r="C73" s="37" t="s">
        <v>28</v>
      </c>
      <c r="D73" s="38" t="s">
        <v>18</v>
      </c>
      <c r="E73" s="39">
        <v>103.85</v>
      </c>
      <c r="F73" s="5"/>
      <c r="G73" s="6">
        <v>350</v>
      </c>
      <c r="H73" s="6">
        <f t="shared" si="0"/>
        <v>350</v>
      </c>
      <c r="I73" s="6">
        <f t="shared" si="1"/>
        <v>0</v>
      </c>
      <c r="J73" s="6">
        <f t="shared" si="2"/>
        <v>36347.5</v>
      </c>
      <c r="K73" s="6">
        <f t="shared" si="3"/>
        <v>36347.5</v>
      </c>
      <c r="L73" s="38" t="s">
        <v>19</v>
      </c>
    </row>
    <row r="74" spans="1:12" outlineLevel="1" x14ac:dyDescent="0.25">
      <c r="A74" s="40" t="s">
        <v>73</v>
      </c>
      <c r="B74" s="41" t="s">
        <v>124</v>
      </c>
      <c r="C74" s="42" t="s">
        <v>30</v>
      </c>
      <c r="D74" s="43" t="s">
        <v>18</v>
      </c>
      <c r="E74" s="45">
        <v>106.96549999999999</v>
      </c>
      <c r="F74" s="7">
        <v>1140.68</v>
      </c>
      <c r="G74" s="8"/>
      <c r="H74" s="8">
        <f t="shared" si="0"/>
        <v>1140.68</v>
      </c>
      <c r="I74" s="8">
        <f t="shared" si="1"/>
        <v>122013.40654</v>
      </c>
      <c r="J74" s="8">
        <f t="shared" si="2"/>
        <v>0</v>
      </c>
      <c r="K74" s="8">
        <f t="shared" si="3"/>
        <v>122013.40654</v>
      </c>
      <c r="L74" s="43"/>
    </row>
    <row r="75" spans="1:12" x14ac:dyDescent="0.25">
      <c r="A75" s="35"/>
      <c r="B75" s="36" t="s">
        <v>125</v>
      </c>
      <c r="C75" s="37" t="s">
        <v>32</v>
      </c>
      <c r="D75" s="38" t="s">
        <v>18</v>
      </c>
      <c r="E75" s="39">
        <v>99.46</v>
      </c>
      <c r="F75" s="5"/>
      <c r="G75" s="6">
        <v>20</v>
      </c>
      <c r="H75" s="6">
        <f t="shared" si="0"/>
        <v>20</v>
      </c>
      <c r="I75" s="6">
        <f t="shared" si="1"/>
        <v>0</v>
      </c>
      <c r="J75" s="6">
        <f t="shared" si="2"/>
        <v>1989.1999999999998</v>
      </c>
      <c r="K75" s="6">
        <f t="shared" si="3"/>
        <v>1989.1999999999998</v>
      </c>
      <c r="L75" s="38" t="s">
        <v>19</v>
      </c>
    </row>
    <row r="76" spans="1:12" outlineLevel="1" x14ac:dyDescent="0.25">
      <c r="A76" s="40" t="s">
        <v>73</v>
      </c>
      <c r="B76" s="41" t="s">
        <v>126</v>
      </c>
      <c r="C76" s="46" t="s">
        <v>34</v>
      </c>
      <c r="D76" s="43" t="s">
        <v>18</v>
      </c>
      <c r="E76" s="45">
        <v>109.40600000000001</v>
      </c>
      <c r="F76" s="7">
        <v>15.97</v>
      </c>
      <c r="G76" s="8"/>
      <c r="H76" s="8">
        <f t="shared" si="0"/>
        <v>15.97</v>
      </c>
      <c r="I76" s="8">
        <f t="shared" si="1"/>
        <v>1747.2138200000002</v>
      </c>
      <c r="J76" s="8">
        <f t="shared" si="2"/>
        <v>0</v>
      </c>
      <c r="K76" s="8">
        <f t="shared" si="3"/>
        <v>1747.2138200000002</v>
      </c>
      <c r="L76" s="43"/>
    </row>
    <row r="77" spans="1:12" ht="39.6" x14ac:dyDescent="0.25">
      <c r="A77" s="35"/>
      <c r="B77" s="36" t="s">
        <v>127</v>
      </c>
      <c r="C77" s="37" t="s">
        <v>204</v>
      </c>
      <c r="D77" s="38" t="s">
        <v>18</v>
      </c>
      <c r="E77" s="39">
        <v>99.46</v>
      </c>
      <c r="F77" s="5"/>
      <c r="G77" s="6">
        <v>800</v>
      </c>
      <c r="H77" s="6">
        <f t="shared" ref="H77:H126" si="4">F77+G77</f>
        <v>800</v>
      </c>
      <c r="I77" s="6">
        <f t="shared" ref="I77:I126" si="5">F77*E77</f>
        <v>0</v>
      </c>
      <c r="J77" s="6">
        <f t="shared" ref="J77:J126" si="6">G77*E77</f>
        <v>79568</v>
      </c>
      <c r="K77" s="6">
        <f t="shared" ref="K77:K126" si="7">I77+J77</f>
        <v>79568</v>
      </c>
      <c r="L77" s="38" t="s">
        <v>19</v>
      </c>
    </row>
    <row r="78" spans="1:12" outlineLevel="1" x14ac:dyDescent="0.25">
      <c r="A78" s="40" t="s">
        <v>73</v>
      </c>
      <c r="B78" s="41" t="s">
        <v>128</v>
      </c>
      <c r="C78" s="42" t="s">
        <v>205</v>
      </c>
      <c r="D78" s="43" t="s">
        <v>37</v>
      </c>
      <c r="E78" s="45">
        <v>12.805474999999999</v>
      </c>
      <c r="F78" s="7">
        <v>6540</v>
      </c>
      <c r="G78" s="8"/>
      <c r="H78" s="8">
        <f t="shared" si="4"/>
        <v>6540</v>
      </c>
      <c r="I78" s="8">
        <f t="shared" si="5"/>
        <v>83747.806499999992</v>
      </c>
      <c r="J78" s="8">
        <f t="shared" si="6"/>
        <v>0</v>
      </c>
      <c r="K78" s="8">
        <f t="shared" si="7"/>
        <v>83747.806499999992</v>
      </c>
      <c r="L78" s="43"/>
    </row>
    <row r="79" spans="1:12" ht="52.8" x14ac:dyDescent="0.25">
      <c r="A79" s="35"/>
      <c r="B79" s="36" t="s">
        <v>129</v>
      </c>
      <c r="C79" s="37" t="s">
        <v>39</v>
      </c>
      <c r="D79" s="38" t="s">
        <v>18</v>
      </c>
      <c r="E79" s="39">
        <v>99.1</v>
      </c>
      <c r="F79" s="5"/>
      <c r="G79" s="6">
        <v>500</v>
      </c>
      <c r="H79" s="6">
        <f t="shared" si="4"/>
        <v>500</v>
      </c>
      <c r="I79" s="6">
        <f t="shared" si="5"/>
        <v>0</v>
      </c>
      <c r="J79" s="6">
        <f t="shared" si="6"/>
        <v>49550</v>
      </c>
      <c r="K79" s="6">
        <f t="shared" si="7"/>
        <v>49550</v>
      </c>
      <c r="L79" s="38" t="s">
        <v>19</v>
      </c>
    </row>
    <row r="80" spans="1:12" outlineLevel="1" x14ac:dyDescent="0.25">
      <c r="A80" s="40"/>
      <c r="B80" s="41" t="s">
        <v>130</v>
      </c>
      <c r="C80" s="42" t="s">
        <v>78</v>
      </c>
      <c r="D80" s="43" t="s">
        <v>37</v>
      </c>
      <c r="E80" s="45">
        <v>5.0541</v>
      </c>
      <c r="F80" s="7">
        <v>4200</v>
      </c>
      <c r="G80" s="8"/>
      <c r="H80" s="8">
        <f t="shared" si="4"/>
        <v>4200</v>
      </c>
      <c r="I80" s="8">
        <f t="shared" si="5"/>
        <v>21227.22</v>
      </c>
      <c r="J80" s="8">
        <f t="shared" si="6"/>
        <v>0</v>
      </c>
      <c r="K80" s="8">
        <f t="shared" si="7"/>
        <v>21227.22</v>
      </c>
      <c r="L80" s="43"/>
    </row>
    <row r="81" spans="1:12" outlineLevel="1" x14ac:dyDescent="0.25">
      <c r="A81" s="40"/>
      <c r="B81" s="41" t="s">
        <v>213</v>
      </c>
      <c r="C81" s="42" t="s">
        <v>200</v>
      </c>
      <c r="D81" s="43" t="s">
        <v>23</v>
      </c>
      <c r="E81" s="45">
        <v>215.40376000000001</v>
      </c>
      <c r="F81" s="7">
        <v>140</v>
      </c>
      <c r="G81" s="8"/>
      <c r="H81" s="8">
        <f t="shared" si="4"/>
        <v>140</v>
      </c>
      <c r="I81" s="8">
        <f t="shared" si="5"/>
        <v>30156.526400000002</v>
      </c>
      <c r="J81" s="8">
        <f t="shared" si="6"/>
        <v>0</v>
      </c>
      <c r="K81" s="8">
        <f t="shared" si="7"/>
        <v>30156.526400000002</v>
      </c>
      <c r="L81" s="43"/>
    </row>
    <row r="82" spans="1:12" ht="26.4" x14ac:dyDescent="0.25">
      <c r="A82" s="35"/>
      <c r="B82" s="36" t="s">
        <v>131</v>
      </c>
      <c r="C82" s="37" t="s">
        <v>41</v>
      </c>
      <c r="D82" s="38" t="s">
        <v>18</v>
      </c>
      <c r="E82" s="39">
        <v>118.82</v>
      </c>
      <c r="F82" s="5"/>
      <c r="G82" s="6">
        <v>132</v>
      </c>
      <c r="H82" s="6">
        <f t="shared" si="4"/>
        <v>132</v>
      </c>
      <c r="I82" s="6">
        <f t="shared" si="5"/>
        <v>0</v>
      </c>
      <c r="J82" s="6">
        <f t="shared" si="6"/>
        <v>15684.24</v>
      </c>
      <c r="K82" s="6">
        <f t="shared" si="7"/>
        <v>15684.24</v>
      </c>
      <c r="L82" s="38" t="s">
        <v>19</v>
      </c>
    </row>
    <row r="83" spans="1:12" outlineLevel="1" x14ac:dyDescent="0.25">
      <c r="A83" s="40" t="s">
        <v>73</v>
      </c>
      <c r="B83" s="41" t="s">
        <v>132</v>
      </c>
      <c r="C83" s="47" t="s">
        <v>22</v>
      </c>
      <c r="D83" s="48" t="s">
        <v>23</v>
      </c>
      <c r="E83" s="45">
        <v>29.704999999999998</v>
      </c>
      <c r="F83" s="7">
        <v>205.125</v>
      </c>
      <c r="G83" s="8"/>
      <c r="H83" s="8">
        <f t="shared" si="4"/>
        <v>205.125</v>
      </c>
      <c r="I83" s="8">
        <f t="shared" si="5"/>
        <v>6093.2381249999999</v>
      </c>
      <c r="J83" s="8">
        <f t="shared" si="6"/>
        <v>0</v>
      </c>
      <c r="K83" s="8">
        <f t="shared" si="7"/>
        <v>6093.2381249999999</v>
      </c>
      <c r="L83" s="43"/>
    </row>
    <row r="84" spans="1:12" ht="39.6" x14ac:dyDescent="0.25">
      <c r="A84" s="35"/>
      <c r="B84" s="36" t="s">
        <v>133</v>
      </c>
      <c r="C84" s="37" t="s">
        <v>44</v>
      </c>
      <c r="D84" s="38" t="s">
        <v>18</v>
      </c>
      <c r="E84" s="39">
        <v>185.51</v>
      </c>
      <c r="F84" s="5"/>
      <c r="G84" s="6">
        <v>1100</v>
      </c>
      <c r="H84" s="6">
        <f t="shared" si="4"/>
        <v>1100</v>
      </c>
      <c r="I84" s="6">
        <f t="shared" si="5"/>
        <v>0</v>
      </c>
      <c r="J84" s="6">
        <f t="shared" si="6"/>
        <v>204061</v>
      </c>
      <c r="K84" s="6">
        <f t="shared" si="7"/>
        <v>204061</v>
      </c>
      <c r="L84" s="38" t="s">
        <v>19</v>
      </c>
    </row>
    <row r="85" spans="1:12" ht="26.4" outlineLevel="1" x14ac:dyDescent="0.25">
      <c r="A85" s="40" t="s">
        <v>73</v>
      </c>
      <c r="B85" s="41" t="s">
        <v>134</v>
      </c>
      <c r="C85" s="47" t="s">
        <v>46</v>
      </c>
      <c r="D85" s="48" t="s">
        <v>18</v>
      </c>
      <c r="E85" s="45">
        <v>215.19159999999997</v>
      </c>
      <c r="F85" s="7">
        <v>283.2</v>
      </c>
      <c r="G85" s="8"/>
      <c r="H85" s="8">
        <f t="shared" si="4"/>
        <v>283.2</v>
      </c>
      <c r="I85" s="8">
        <f t="shared" si="5"/>
        <v>60942.261119999988</v>
      </c>
      <c r="J85" s="8">
        <f t="shared" si="6"/>
        <v>0</v>
      </c>
      <c r="K85" s="8">
        <f t="shared" si="7"/>
        <v>60942.261119999988</v>
      </c>
      <c r="L85" s="43"/>
    </row>
    <row r="86" spans="1:12" ht="26.4" outlineLevel="1" x14ac:dyDescent="0.25">
      <c r="A86" s="40" t="s">
        <v>73</v>
      </c>
      <c r="B86" s="41" t="s">
        <v>214</v>
      </c>
      <c r="C86" s="47" t="s">
        <v>48</v>
      </c>
      <c r="D86" s="48" t="s">
        <v>18</v>
      </c>
      <c r="E86" s="45">
        <v>211.48139999999998</v>
      </c>
      <c r="F86" s="7">
        <v>343.73</v>
      </c>
      <c r="G86" s="8"/>
      <c r="H86" s="8">
        <f t="shared" si="4"/>
        <v>343.73</v>
      </c>
      <c r="I86" s="8">
        <f t="shared" si="5"/>
        <v>72692.501621999996</v>
      </c>
      <c r="J86" s="8">
        <f t="shared" si="6"/>
        <v>0</v>
      </c>
      <c r="K86" s="8">
        <f t="shared" si="7"/>
        <v>72692.501621999996</v>
      </c>
      <c r="L86" s="43"/>
    </row>
    <row r="87" spans="1:12" ht="26.4" x14ac:dyDescent="0.25">
      <c r="A87" s="35"/>
      <c r="B87" s="36" t="s">
        <v>135</v>
      </c>
      <c r="C87" s="37" t="s">
        <v>138</v>
      </c>
      <c r="D87" s="38" t="s">
        <v>18</v>
      </c>
      <c r="E87" s="39">
        <v>17.920000000000002</v>
      </c>
      <c r="F87" s="5"/>
      <c r="G87" s="6">
        <v>450</v>
      </c>
      <c r="H87" s="6">
        <f t="shared" si="4"/>
        <v>450</v>
      </c>
      <c r="I87" s="6">
        <f t="shared" si="5"/>
        <v>0</v>
      </c>
      <c r="J87" s="6">
        <f t="shared" si="6"/>
        <v>8064.0000000000009</v>
      </c>
      <c r="K87" s="6">
        <f t="shared" si="7"/>
        <v>8064.0000000000009</v>
      </c>
      <c r="L87" s="38" t="s">
        <v>19</v>
      </c>
    </row>
    <row r="88" spans="1:12" outlineLevel="1" x14ac:dyDescent="0.25">
      <c r="A88" s="40" t="s">
        <v>73</v>
      </c>
      <c r="B88" s="41" t="s">
        <v>136</v>
      </c>
      <c r="C88" s="42" t="s">
        <v>140</v>
      </c>
      <c r="D88" s="43" t="s">
        <v>18</v>
      </c>
      <c r="E88" s="45">
        <v>18.457600000000003</v>
      </c>
      <c r="F88" s="7">
        <v>986.86</v>
      </c>
      <c r="G88" s="8"/>
      <c r="H88" s="8">
        <f t="shared" si="4"/>
        <v>986.86</v>
      </c>
      <c r="I88" s="8">
        <f t="shared" si="5"/>
        <v>18215.067136000001</v>
      </c>
      <c r="J88" s="8">
        <f t="shared" si="6"/>
        <v>0</v>
      </c>
      <c r="K88" s="8">
        <f t="shared" si="7"/>
        <v>18215.067136000001</v>
      </c>
      <c r="L88" s="43"/>
    </row>
    <row r="89" spans="1:12" ht="26.4" x14ac:dyDescent="0.25">
      <c r="A89" s="35"/>
      <c r="B89" s="36" t="s">
        <v>137</v>
      </c>
      <c r="C89" s="37" t="s">
        <v>62</v>
      </c>
      <c r="D89" s="38" t="s">
        <v>18</v>
      </c>
      <c r="E89" s="39">
        <v>55.47</v>
      </c>
      <c r="F89" s="5"/>
      <c r="G89" s="6">
        <v>450</v>
      </c>
      <c r="H89" s="6">
        <f t="shared" si="4"/>
        <v>450</v>
      </c>
      <c r="I89" s="6">
        <f t="shared" si="5"/>
        <v>0</v>
      </c>
      <c r="J89" s="6">
        <f t="shared" si="6"/>
        <v>24961.5</v>
      </c>
      <c r="K89" s="6">
        <f t="shared" si="7"/>
        <v>24961.5</v>
      </c>
      <c r="L89" s="38" t="s">
        <v>19</v>
      </c>
    </row>
    <row r="90" spans="1:12" outlineLevel="1" x14ac:dyDescent="0.25">
      <c r="A90" s="40" t="s">
        <v>73</v>
      </c>
      <c r="B90" s="41" t="s">
        <v>139</v>
      </c>
      <c r="C90" s="42" t="s">
        <v>63</v>
      </c>
      <c r="D90" s="43" t="s">
        <v>37</v>
      </c>
      <c r="E90" s="49">
        <v>6.2126400000000004</v>
      </c>
      <c r="F90" s="7">
        <v>20370</v>
      </c>
      <c r="G90" s="8"/>
      <c r="H90" s="8">
        <f t="shared" si="4"/>
        <v>20370</v>
      </c>
      <c r="I90" s="8">
        <f t="shared" si="5"/>
        <v>126551.4768</v>
      </c>
      <c r="J90" s="8">
        <f t="shared" si="6"/>
        <v>0</v>
      </c>
      <c r="K90" s="8">
        <f t="shared" si="7"/>
        <v>126551.4768</v>
      </c>
      <c r="L90" s="43"/>
    </row>
    <row r="91" spans="1:12" ht="26.4" x14ac:dyDescent="0.25">
      <c r="A91" s="35"/>
      <c r="B91" s="36" t="s">
        <v>141</v>
      </c>
      <c r="C91" s="37" t="s">
        <v>144</v>
      </c>
      <c r="D91" s="38" t="s">
        <v>18</v>
      </c>
      <c r="E91" s="39">
        <v>32.64</v>
      </c>
      <c r="F91" s="5"/>
      <c r="G91" s="6">
        <v>450</v>
      </c>
      <c r="H91" s="6">
        <f t="shared" si="4"/>
        <v>450</v>
      </c>
      <c r="I91" s="6">
        <f t="shared" si="5"/>
        <v>0</v>
      </c>
      <c r="J91" s="6">
        <f t="shared" si="6"/>
        <v>14688</v>
      </c>
      <c r="K91" s="6">
        <f t="shared" si="7"/>
        <v>14688</v>
      </c>
      <c r="L91" s="38" t="s">
        <v>19</v>
      </c>
    </row>
    <row r="92" spans="1:12" outlineLevel="1" x14ac:dyDescent="0.25">
      <c r="A92" s="40" t="s">
        <v>73</v>
      </c>
      <c r="B92" s="41" t="s">
        <v>142</v>
      </c>
      <c r="C92" s="42" t="s">
        <v>67</v>
      </c>
      <c r="D92" s="43" t="s">
        <v>37</v>
      </c>
      <c r="E92" s="49">
        <v>3.6556800000000003</v>
      </c>
      <c r="F92" s="7">
        <v>986.86</v>
      </c>
      <c r="G92" s="8"/>
      <c r="H92" s="8">
        <f t="shared" si="4"/>
        <v>986.86</v>
      </c>
      <c r="I92" s="8">
        <f t="shared" si="5"/>
        <v>3607.6443648000004</v>
      </c>
      <c r="J92" s="8">
        <f t="shared" si="6"/>
        <v>0</v>
      </c>
      <c r="K92" s="8">
        <f t="shared" si="7"/>
        <v>3607.6443648000004</v>
      </c>
      <c r="L92" s="43"/>
    </row>
    <row r="93" spans="1:12" ht="26.4" x14ac:dyDescent="0.25">
      <c r="A93" s="35"/>
      <c r="B93" s="36" t="s">
        <v>143</v>
      </c>
      <c r="C93" s="37" t="s">
        <v>69</v>
      </c>
      <c r="D93" s="38" t="s">
        <v>18</v>
      </c>
      <c r="E93" s="39">
        <v>0.57599999999999996</v>
      </c>
      <c r="F93" s="5"/>
      <c r="G93" s="6">
        <v>450</v>
      </c>
      <c r="H93" s="6">
        <f t="shared" si="4"/>
        <v>450</v>
      </c>
      <c r="I93" s="6">
        <f t="shared" si="5"/>
        <v>0</v>
      </c>
      <c r="J93" s="6">
        <f t="shared" si="6"/>
        <v>259.2</v>
      </c>
      <c r="K93" s="6">
        <f t="shared" si="7"/>
        <v>259.2</v>
      </c>
      <c r="L93" s="38" t="s">
        <v>19</v>
      </c>
    </row>
    <row r="94" spans="1:12" outlineLevel="1" x14ac:dyDescent="0.25">
      <c r="A94" s="40" t="s">
        <v>20</v>
      </c>
      <c r="B94" s="41" t="s">
        <v>145</v>
      </c>
      <c r="C94" s="42" t="s">
        <v>71</v>
      </c>
      <c r="D94" s="43" t="s">
        <v>18</v>
      </c>
      <c r="E94" s="45">
        <v>0.57599999999999996</v>
      </c>
      <c r="F94" s="7">
        <v>2150</v>
      </c>
      <c r="G94" s="8"/>
      <c r="H94" s="8">
        <f t="shared" si="4"/>
        <v>2150</v>
      </c>
      <c r="I94" s="8">
        <f t="shared" si="5"/>
        <v>1238.3999999999999</v>
      </c>
      <c r="J94" s="8">
        <f t="shared" si="6"/>
        <v>0</v>
      </c>
      <c r="K94" s="8">
        <f t="shared" si="7"/>
        <v>1238.3999999999999</v>
      </c>
      <c r="L94" s="43"/>
    </row>
    <row r="95" spans="1:12" ht="26.4" x14ac:dyDescent="0.25">
      <c r="A95" s="35"/>
      <c r="B95" s="36" t="s">
        <v>146</v>
      </c>
      <c r="C95" s="37" t="s">
        <v>149</v>
      </c>
      <c r="D95" s="38" t="s">
        <v>18</v>
      </c>
      <c r="E95" s="39">
        <v>10</v>
      </c>
      <c r="F95" s="5"/>
      <c r="G95" s="6">
        <v>1600</v>
      </c>
      <c r="H95" s="6">
        <f t="shared" si="4"/>
        <v>1600</v>
      </c>
      <c r="I95" s="6">
        <f t="shared" si="5"/>
        <v>0</v>
      </c>
      <c r="J95" s="6">
        <f t="shared" si="6"/>
        <v>16000</v>
      </c>
      <c r="K95" s="6">
        <f t="shared" si="7"/>
        <v>16000</v>
      </c>
      <c r="L95" s="38" t="s">
        <v>19</v>
      </c>
    </row>
    <row r="96" spans="1:12" outlineLevel="1" x14ac:dyDescent="0.25">
      <c r="A96" s="40" t="s">
        <v>73</v>
      </c>
      <c r="B96" s="41" t="s">
        <v>147</v>
      </c>
      <c r="C96" s="42" t="s">
        <v>151</v>
      </c>
      <c r="D96" s="43" t="s">
        <v>18</v>
      </c>
      <c r="E96" s="45">
        <v>20</v>
      </c>
      <c r="F96" s="7">
        <v>427.5</v>
      </c>
      <c r="G96" s="8"/>
      <c r="H96" s="8">
        <f t="shared" si="4"/>
        <v>427.5</v>
      </c>
      <c r="I96" s="8">
        <f t="shared" si="5"/>
        <v>8550</v>
      </c>
      <c r="J96" s="8">
        <f t="shared" si="6"/>
        <v>0</v>
      </c>
      <c r="K96" s="8">
        <f t="shared" si="7"/>
        <v>8550</v>
      </c>
      <c r="L96" s="43"/>
    </row>
    <row r="97" spans="1:12" ht="26.4" x14ac:dyDescent="0.25">
      <c r="A97" s="35"/>
      <c r="B97" s="36" t="s">
        <v>148</v>
      </c>
      <c r="C97" s="37" t="s">
        <v>210</v>
      </c>
      <c r="D97" s="38" t="s">
        <v>37</v>
      </c>
      <c r="E97" s="39">
        <v>2.605</v>
      </c>
      <c r="F97" s="5"/>
      <c r="G97" s="6">
        <v>800</v>
      </c>
      <c r="H97" s="6">
        <f t="shared" si="4"/>
        <v>800</v>
      </c>
      <c r="I97" s="6">
        <f t="shared" si="5"/>
        <v>0</v>
      </c>
      <c r="J97" s="6">
        <f t="shared" si="6"/>
        <v>2084</v>
      </c>
      <c r="K97" s="6">
        <f t="shared" si="7"/>
        <v>2084</v>
      </c>
      <c r="L97" s="38" t="s">
        <v>19</v>
      </c>
    </row>
    <row r="98" spans="1:12" outlineLevel="1" x14ac:dyDescent="0.25">
      <c r="A98" s="40" t="s">
        <v>73</v>
      </c>
      <c r="B98" s="41" t="s">
        <v>150</v>
      </c>
      <c r="C98" s="42" t="s">
        <v>205</v>
      </c>
      <c r="D98" s="43" t="s">
        <v>37</v>
      </c>
      <c r="E98" s="45">
        <v>2.6831499999999999</v>
      </c>
      <c r="F98" s="7">
        <v>6540</v>
      </c>
      <c r="G98" s="8"/>
      <c r="H98" s="8">
        <f t="shared" si="4"/>
        <v>6540</v>
      </c>
      <c r="I98" s="8">
        <f t="shared" si="5"/>
        <v>17547.800999999999</v>
      </c>
      <c r="J98" s="8">
        <f t="shared" si="6"/>
        <v>0</v>
      </c>
      <c r="K98" s="8">
        <f t="shared" si="7"/>
        <v>17547.800999999999</v>
      </c>
      <c r="L98" s="43"/>
    </row>
    <row r="99" spans="1:12" ht="39.6" x14ac:dyDescent="0.25">
      <c r="A99" s="35"/>
      <c r="B99" s="36" t="s">
        <v>152</v>
      </c>
      <c r="C99" s="37" t="s">
        <v>155</v>
      </c>
      <c r="D99" s="38" t="s">
        <v>18</v>
      </c>
      <c r="E99" s="39">
        <v>19.720000000000002</v>
      </c>
      <c r="F99" s="5"/>
      <c r="G99" s="6">
        <v>450</v>
      </c>
      <c r="H99" s="6">
        <f t="shared" si="4"/>
        <v>450</v>
      </c>
      <c r="I99" s="6">
        <f t="shared" si="5"/>
        <v>0</v>
      </c>
      <c r="J99" s="6">
        <f t="shared" si="6"/>
        <v>8874.0000000000018</v>
      </c>
      <c r="K99" s="6">
        <f t="shared" si="7"/>
        <v>8874.0000000000018</v>
      </c>
      <c r="L99" s="38" t="s">
        <v>19</v>
      </c>
    </row>
    <row r="100" spans="1:12" outlineLevel="1" x14ac:dyDescent="0.25">
      <c r="A100" s="40" t="s">
        <v>73</v>
      </c>
      <c r="B100" s="41" t="s">
        <v>153</v>
      </c>
      <c r="C100" s="47" t="s">
        <v>78</v>
      </c>
      <c r="D100" s="43" t="s">
        <v>37</v>
      </c>
      <c r="E100" s="45">
        <v>0.60343200000000008</v>
      </c>
      <c r="F100" s="7">
        <v>4200</v>
      </c>
      <c r="G100" s="8"/>
      <c r="H100" s="8">
        <f t="shared" si="4"/>
        <v>4200</v>
      </c>
      <c r="I100" s="8">
        <f t="shared" si="5"/>
        <v>2534.4144000000001</v>
      </c>
      <c r="J100" s="8">
        <f t="shared" si="6"/>
        <v>0</v>
      </c>
      <c r="K100" s="8">
        <f t="shared" si="7"/>
        <v>2534.4144000000001</v>
      </c>
      <c r="L100" s="43"/>
    </row>
    <row r="101" spans="1:12" ht="26.4" outlineLevel="1" x14ac:dyDescent="0.25">
      <c r="A101" s="40" t="s">
        <v>73</v>
      </c>
      <c r="B101" s="41" t="s">
        <v>215</v>
      </c>
      <c r="C101" s="47" t="s">
        <v>80</v>
      </c>
      <c r="D101" s="48" t="s">
        <v>18</v>
      </c>
      <c r="E101" s="45">
        <v>21.692000000000004</v>
      </c>
      <c r="F101" s="7">
        <v>69</v>
      </c>
      <c r="G101" s="8"/>
      <c r="H101" s="8">
        <f t="shared" si="4"/>
        <v>69</v>
      </c>
      <c r="I101" s="8">
        <f t="shared" si="5"/>
        <v>1496.7480000000003</v>
      </c>
      <c r="J101" s="8">
        <f t="shared" si="6"/>
        <v>0</v>
      </c>
      <c r="K101" s="8">
        <f t="shared" si="7"/>
        <v>1496.7480000000003</v>
      </c>
      <c r="L101" s="43"/>
    </row>
    <row r="102" spans="1:12" x14ac:dyDescent="0.25">
      <c r="A102" s="35"/>
      <c r="B102" s="36" t="s">
        <v>154</v>
      </c>
      <c r="C102" s="37" t="s">
        <v>82</v>
      </c>
      <c r="D102" s="38" t="s">
        <v>37</v>
      </c>
      <c r="E102" s="39">
        <v>1.42</v>
      </c>
      <c r="F102" s="5"/>
      <c r="G102" s="6">
        <v>16500</v>
      </c>
      <c r="H102" s="6">
        <f t="shared" si="4"/>
        <v>16500</v>
      </c>
      <c r="I102" s="6">
        <f t="shared" si="5"/>
        <v>0</v>
      </c>
      <c r="J102" s="6">
        <f t="shared" si="6"/>
        <v>23430</v>
      </c>
      <c r="K102" s="6">
        <f t="shared" si="7"/>
        <v>23430</v>
      </c>
      <c r="L102" s="38" t="s">
        <v>83</v>
      </c>
    </row>
    <row r="103" spans="1:12" ht="34.5" customHeight="1" outlineLevel="1" x14ac:dyDescent="0.25">
      <c r="A103" s="40" t="s">
        <v>73</v>
      </c>
      <c r="B103" s="41" t="s">
        <v>156</v>
      </c>
      <c r="C103" s="47" t="s">
        <v>218</v>
      </c>
      <c r="D103" s="48" t="s">
        <v>23</v>
      </c>
      <c r="E103" s="45">
        <v>143.7072</v>
      </c>
      <c r="F103" s="7">
        <v>61</v>
      </c>
      <c r="G103" s="8"/>
      <c r="H103" s="8">
        <f t="shared" si="4"/>
        <v>61</v>
      </c>
      <c r="I103" s="8">
        <f t="shared" si="5"/>
        <v>8766.1391999999996</v>
      </c>
      <c r="J103" s="8">
        <f t="shared" si="6"/>
        <v>0</v>
      </c>
      <c r="K103" s="8">
        <f t="shared" si="7"/>
        <v>8766.1391999999996</v>
      </c>
      <c r="L103" s="43"/>
    </row>
    <row r="104" spans="1:12" outlineLevel="1" x14ac:dyDescent="0.25">
      <c r="A104" s="40" t="s">
        <v>73</v>
      </c>
      <c r="B104" s="41" t="s">
        <v>157</v>
      </c>
      <c r="C104" s="47" t="s">
        <v>86</v>
      </c>
      <c r="D104" s="48" t="s">
        <v>37</v>
      </c>
      <c r="E104" s="45">
        <v>1.4483999999999999</v>
      </c>
      <c r="F104" s="7">
        <v>7750</v>
      </c>
      <c r="G104" s="8"/>
      <c r="H104" s="8">
        <f t="shared" si="4"/>
        <v>7750</v>
      </c>
      <c r="I104" s="8">
        <f t="shared" si="5"/>
        <v>11225.099999999999</v>
      </c>
      <c r="J104" s="8">
        <f t="shared" si="6"/>
        <v>0</v>
      </c>
      <c r="K104" s="8">
        <f t="shared" si="7"/>
        <v>11225.099999999999</v>
      </c>
      <c r="L104" s="43"/>
    </row>
    <row r="105" spans="1:12" x14ac:dyDescent="0.25">
      <c r="A105" s="35"/>
      <c r="B105" s="36" t="s">
        <v>158</v>
      </c>
      <c r="C105" s="37" t="s">
        <v>88</v>
      </c>
      <c r="D105" s="38" t="s">
        <v>60</v>
      </c>
      <c r="E105" s="39">
        <v>2</v>
      </c>
      <c r="F105" s="5"/>
      <c r="G105" s="6">
        <v>500</v>
      </c>
      <c r="H105" s="6">
        <f t="shared" si="4"/>
        <v>500</v>
      </c>
      <c r="I105" s="6">
        <f t="shared" si="5"/>
        <v>0</v>
      </c>
      <c r="J105" s="6">
        <f t="shared" si="6"/>
        <v>1000</v>
      </c>
      <c r="K105" s="6">
        <f t="shared" si="7"/>
        <v>1000</v>
      </c>
      <c r="L105" s="38" t="s">
        <v>19</v>
      </c>
    </row>
    <row r="106" spans="1:12" outlineLevel="1" x14ac:dyDescent="0.25">
      <c r="A106" s="40" t="s">
        <v>73</v>
      </c>
      <c r="B106" s="41" t="s">
        <v>159</v>
      </c>
      <c r="C106" s="42" t="s">
        <v>90</v>
      </c>
      <c r="D106" s="43" t="s">
        <v>60</v>
      </c>
      <c r="E106" s="45">
        <v>2</v>
      </c>
      <c r="F106" s="7">
        <v>975</v>
      </c>
      <c r="G106" s="8"/>
      <c r="H106" s="8">
        <f t="shared" si="4"/>
        <v>975</v>
      </c>
      <c r="I106" s="8">
        <f t="shared" si="5"/>
        <v>1950</v>
      </c>
      <c r="J106" s="8">
        <f t="shared" si="6"/>
        <v>0</v>
      </c>
      <c r="K106" s="8">
        <f t="shared" si="7"/>
        <v>1950</v>
      </c>
      <c r="L106" s="43"/>
    </row>
    <row r="107" spans="1:12" ht="26.4" x14ac:dyDescent="0.25">
      <c r="A107" s="35"/>
      <c r="B107" s="36" t="s">
        <v>160</v>
      </c>
      <c r="C107" s="37" t="s">
        <v>219</v>
      </c>
      <c r="D107" s="38" t="s">
        <v>92</v>
      </c>
      <c r="E107" s="39">
        <v>45.36</v>
      </c>
      <c r="F107" s="5"/>
      <c r="G107" s="6">
        <v>600</v>
      </c>
      <c r="H107" s="6">
        <f t="shared" si="4"/>
        <v>600</v>
      </c>
      <c r="I107" s="6">
        <f t="shared" si="5"/>
        <v>0</v>
      </c>
      <c r="J107" s="6">
        <f t="shared" si="6"/>
        <v>27216</v>
      </c>
      <c r="K107" s="6">
        <f t="shared" si="7"/>
        <v>27216</v>
      </c>
      <c r="L107" s="38" t="s">
        <v>19</v>
      </c>
    </row>
    <row r="108" spans="1:12" ht="26.4" outlineLevel="1" x14ac:dyDescent="0.25">
      <c r="A108" s="40" t="s">
        <v>73</v>
      </c>
      <c r="B108" s="41" t="s">
        <v>161</v>
      </c>
      <c r="C108" s="42" t="s">
        <v>94</v>
      </c>
      <c r="D108" s="43" t="s">
        <v>92</v>
      </c>
      <c r="E108" s="45">
        <v>47.628</v>
      </c>
      <c r="F108" s="7">
        <v>387.33</v>
      </c>
      <c r="G108" s="8"/>
      <c r="H108" s="8">
        <f t="shared" si="4"/>
        <v>387.33</v>
      </c>
      <c r="I108" s="8">
        <f t="shared" si="5"/>
        <v>18447.753239999998</v>
      </c>
      <c r="J108" s="8">
        <f t="shared" si="6"/>
        <v>0</v>
      </c>
      <c r="K108" s="8">
        <f t="shared" si="7"/>
        <v>18447.753239999998</v>
      </c>
      <c r="L108" s="43"/>
    </row>
    <row r="109" spans="1:12" ht="26.4" outlineLevel="1" x14ac:dyDescent="0.25">
      <c r="A109" s="40" t="s">
        <v>73</v>
      </c>
      <c r="B109" s="41" t="s">
        <v>216</v>
      </c>
      <c r="C109" s="42" t="s">
        <v>96</v>
      </c>
      <c r="D109" s="43" t="s">
        <v>60</v>
      </c>
      <c r="E109" s="43">
        <v>91</v>
      </c>
      <c r="F109" s="7">
        <v>2400</v>
      </c>
      <c r="G109" s="8"/>
      <c r="H109" s="8">
        <f t="shared" si="4"/>
        <v>2400</v>
      </c>
      <c r="I109" s="8">
        <f t="shared" si="5"/>
        <v>218400</v>
      </c>
      <c r="J109" s="8">
        <f t="shared" si="6"/>
        <v>0</v>
      </c>
      <c r="K109" s="8">
        <f t="shared" si="7"/>
        <v>218400</v>
      </c>
      <c r="L109" s="43"/>
    </row>
    <row r="110" spans="1:12" x14ac:dyDescent="0.25">
      <c r="A110" s="35"/>
      <c r="B110" s="36" t="s">
        <v>162</v>
      </c>
      <c r="C110" s="37" t="s">
        <v>165</v>
      </c>
      <c r="D110" s="38" t="s">
        <v>92</v>
      </c>
      <c r="E110" s="39">
        <v>53.83</v>
      </c>
      <c r="F110" s="5"/>
      <c r="G110" s="6">
        <v>600</v>
      </c>
      <c r="H110" s="6">
        <f t="shared" si="4"/>
        <v>600</v>
      </c>
      <c r="I110" s="6">
        <f t="shared" si="5"/>
        <v>0</v>
      </c>
      <c r="J110" s="6">
        <f t="shared" si="6"/>
        <v>32298</v>
      </c>
      <c r="K110" s="6">
        <f t="shared" si="7"/>
        <v>32298</v>
      </c>
      <c r="L110" s="38" t="s">
        <v>19</v>
      </c>
    </row>
    <row r="111" spans="1:12" outlineLevel="1" x14ac:dyDescent="0.25">
      <c r="A111" s="40" t="s">
        <v>73</v>
      </c>
      <c r="B111" s="41" t="s">
        <v>163</v>
      </c>
      <c r="C111" s="42" t="s">
        <v>203</v>
      </c>
      <c r="D111" s="43" t="s">
        <v>92</v>
      </c>
      <c r="E111" s="45">
        <v>56.521500000000003</v>
      </c>
      <c r="F111" s="7">
        <v>334</v>
      </c>
      <c r="G111" s="8"/>
      <c r="H111" s="8">
        <f t="shared" si="4"/>
        <v>334</v>
      </c>
      <c r="I111" s="8">
        <f t="shared" si="5"/>
        <v>18878.181</v>
      </c>
      <c r="J111" s="8">
        <f t="shared" si="6"/>
        <v>0</v>
      </c>
      <c r="K111" s="8">
        <f t="shared" si="7"/>
        <v>18878.181</v>
      </c>
      <c r="L111" s="43"/>
    </row>
    <row r="112" spans="1:12" ht="39.6" x14ac:dyDescent="0.25">
      <c r="A112" s="35"/>
      <c r="B112" s="36" t="s">
        <v>164</v>
      </c>
      <c r="C112" s="37" t="s">
        <v>168</v>
      </c>
      <c r="D112" s="38" t="s">
        <v>92</v>
      </c>
      <c r="E112" s="39">
        <v>49</v>
      </c>
      <c r="F112" s="5"/>
      <c r="G112" s="6">
        <v>600</v>
      </c>
      <c r="H112" s="6">
        <f t="shared" si="4"/>
        <v>600</v>
      </c>
      <c r="I112" s="6">
        <f t="shared" si="5"/>
        <v>0</v>
      </c>
      <c r="J112" s="6">
        <f t="shared" si="6"/>
        <v>29400</v>
      </c>
      <c r="K112" s="6">
        <f t="shared" si="7"/>
        <v>29400</v>
      </c>
      <c r="L112" s="38" t="s">
        <v>19</v>
      </c>
    </row>
    <row r="113" spans="1:12" ht="26.4" outlineLevel="1" x14ac:dyDescent="0.25">
      <c r="A113" s="40" t="s">
        <v>73</v>
      </c>
      <c r="B113" s="41" t="s">
        <v>166</v>
      </c>
      <c r="C113" s="42" t="s">
        <v>201</v>
      </c>
      <c r="D113" s="43" t="s">
        <v>92</v>
      </c>
      <c r="E113" s="45">
        <v>51.45</v>
      </c>
      <c r="F113" s="7">
        <v>387.33</v>
      </c>
      <c r="G113" s="8"/>
      <c r="H113" s="8">
        <f t="shared" si="4"/>
        <v>387.33</v>
      </c>
      <c r="I113" s="8">
        <f t="shared" si="5"/>
        <v>19928.128499999999</v>
      </c>
      <c r="J113" s="8">
        <f t="shared" si="6"/>
        <v>0</v>
      </c>
      <c r="K113" s="8">
        <f t="shared" si="7"/>
        <v>19928.128499999999</v>
      </c>
      <c r="L113" s="43"/>
    </row>
    <row r="114" spans="1:12" ht="26.4" x14ac:dyDescent="0.25">
      <c r="A114" s="51"/>
      <c r="B114" s="52"/>
      <c r="C114" s="34" t="s">
        <v>172</v>
      </c>
      <c r="D114" s="53"/>
      <c r="E114" s="53"/>
      <c r="F114" s="10"/>
      <c r="G114" s="11"/>
      <c r="H114" s="11">
        <f t="shared" si="4"/>
        <v>0</v>
      </c>
      <c r="I114" s="11">
        <f t="shared" si="5"/>
        <v>0</v>
      </c>
      <c r="J114" s="11">
        <f t="shared" si="6"/>
        <v>0</v>
      </c>
      <c r="K114" s="11">
        <f t="shared" si="7"/>
        <v>0</v>
      </c>
      <c r="L114" s="53"/>
    </row>
    <row r="115" spans="1:12" ht="26.4" x14ac:dyDescent="0.25">
      <c r="A115" s="35"/>
      <c r="B115" s="36" t="s">
        <v>167</v>
      </c>
      <c r="C115" s="37" t="s">
        <v>174</v>
      </c>
      <c r="D115" s="38" t="s">
        <v>60</v>
      </c>
      <c r="E115" s="39">
        <v>1</v>
      </c>
      <c r="F115" s="5"/>
      <c r="G115" s="6">
        <v>9600</v>
      </c>
      <c r="H115" s="6">
        <f t="shared" si="4"/>
        <v>9600</v>
      </c>
      <c r="I115" s="6">
        <f t="shared" si="5"/>
        <v>0</v>
      </c>
      <c r="J115" s="6">
        <f t="shared" si="6"/>
        <v>9600</v>
      </c>
      <c r="K115" s="6">
        <f t="shared" si="7"/>
        <v>9600</v>
      </c>
      <c r="L115" s="38" t="s">
        <v>106</v>
      </c>
    </row>
    <row r="116" spans="1:12" ht="26.4" outlineLevel="1" x14ac:dyDescent="0.25">
      <c r="A116" s="54"/>
      <c r="B116" s="41" t="s">
        <v>169</v>
      </c>
      <c r="C116" s="55" t="s">
        <v>175</v>
      </c>
      <c r="D116" s="56" t="s">
        <v>108</v>
      </c>
      <c r="E116" s="44">
        <v>80</v>
      </c>
      <c r="F116" s="7">
        <v>99.54</v>
      </c>
      <c r="G116" s="8"/>
      <c r="H116" s="8">
        <f t="shared" si="4"/>
        <v>99.54</v>
      </c>
      <c r="I116" s="8">
        <f t="shared" si="5"/>
        <v>7963.2000000000007</v>
      </c>
      <c r="J116" s="8">
        <f t="shared" si="6"/>
        <v>0</v>
      </c>
      <c r="K116" s="8">
        <f t="shared" si="7"/>
        <v>7963.2000000000007</v>
      </c>
      <c r="L116" s="43"/>
    </row>
    <row r="117" spans="1:12" x14ac:dyDescent="0.25">
      <c r="A117" s="51"/>
      <c r="B117" s="52"/>
      <c r="C117" s="34" t="s">
        <v>176</v>
      </c>
      <c r="D117" s="53"/>
      <c r="E117" s="53"/>
      <c r="F117" s="10"/>
      <c r="G117" s="11"/>
      <c r="H117" s="11">
        <f t="shared" si="4"/>
        <v>0</v>
      </c>
      <c r="I117" s="11">
        <f t="shared" si="5"/>
        <v>0</v>
      </c>
      <c r="J117" s="11">
        <f t="shared" si="6"/>
        <v>0</v>
      </c>
      <c r="K117" s="11">
        <f t="shared" si="7"/>
        <v>0</v>
      </c>
      <c r="L117" s="53"/>
    </row>
    <row r="118" spans="1:12" ht="26.4" x14ac:dyDescent="0.25">
      <c r="A118" s="35"/>
      <c r="B118" s="36" t="s">
        <v>170</v>
      </c>
      <c r="C118" s="37" t="s">
        <v>178</v>
      </c>
      <c r="D118" s="38" t="s">
        <v>60</v>
      </c>
      <c r="E118" s="39">
        <v>1</v>
      </c>
      <c r="F118" s="5"/>
      <c r="G118" s="6">
        <v>10000</v>
      </c>
      <c r="H118" s="6">
        <f t="shared" si="4"/>
        <v>10000</v>
      </c>
      <c r="I118" s="6">
        <f t="shared" si="5"/>
        <v>0</v>
      </c>
      <c r="J118" s="6">
        <f t="shared" si="6"/>
        <v>10000</v>
      </c>
      <c r="K118" s="6">
        <f t="shared" si="7"/>
        <v>10000</v>
      </c>
      <c r="L118" s="38" t="s">
        <v>106</v>
      </c>
    </row>
    <row r="119" spans="1:12" outlineLevel="1" x14ac:dyDescent="0.25">
      <c r="A119" s="54"/>
      <c r="B119" s="57" t="s">
        <v>171</v>
      </c>
      <c r="C119" s="58" t="s">
        <v>179</v>
      </c>
      <c r="D119" s="43" t="s">
        <v>23</v>
      </c>
      <c r="E119" s="45">
        <v>190.82</v>
      </c>
      <c r="F119" s="7">
        <v>105.5</v>
      </c>
      <c r="G119" s="8"/>
      <c r="H119" s="8">
        <f t="shared" si="4"/>
        <v>105.5</v>
      </c>
      <c r="I119" s="8">
        <f t="shared" si="5"/>
        <v>20131.509999999998</v>
      </c>
      <c r="J119" s="8">
        <f t="shared" si="6"/>
        <v>0</v>
      </c>
      <c r="K119" s="8">
        <f t="shared" si="7"/>
        <v>20131.509999999998</v>
      </c>
      <c r="L119" s="43"/>
    </row>
    <row r="120" spans="1:12" x14ac:dyDescent="0.25">
      <c r="A120" s="35"/>
      <c r="B120" s="36" t="s">
        <v>173</v>
      </c>
      <c r="C120" s="37" t="s">
        <v>181</v>
      </c>
      <c r="D120" s="38" t="s">
        <v>60</v>
      </c>
      <c r="E120" s="39">
        <v>7</v>
      </c>
      <c r="F120" s="5">
        <v>10200</v>
      </c>
      <c r="G120" s="6">
        <v>7000</v>
      </c>
      <c r="H120" s="6">
        <f t="shared" si="4"/>
        <v>17200</v>
      </c>
      <c r="I120" s="6">
        <f t="shared" si="5"/>
        <v>71400</v>
      </c>
      <c r="J120" s="6">
        <f t="shared" si="6"/>
        <v>49000</v>
      </c>
      <c r="K120" s="6">
        <f t="shared" si="7"/>
        <v>120400</v>
      </c>
      <c r="L120" s="38" t="s">
        <v>106</v>
      </c>
    </row>
    <row r="121" spans="1:12" x14ac:dyDescent="0.25">
      <c r="A121" s="35"/>
      <c r="B121" s="36" t="s">
        <v>177</v>
      </c>
      <c r="C121" s="37" t="s">
        <v>183</v>
      </c>
      <c r="D121" s="38" t="s">
        <v>60</v>
      </c>
      <c r="E121" s="39">
        <v>3</v>
      </c>
      <c r="F121" s="5">
        <v>1280</v>
      </c>
      <c r="G121" s="6">
        <v>3500</v>
      </c>
      <c r="H121" s="6">
        <f t="shared" si="4"/>
        <v>4780</v>
      </c>
      <c r="I121" s="6">
        <f t="shared" si="5"/>
        <v>3840</v>
      </c>
      <c r="J121" s="6">
        <f t="shared" si="6"/>
        <v>10500</v>
      </c>
      <c r="K121" s="6">
        <f t="shared" si="7"/>
        <v>14340</v>
      </c>
      <c r="L121" s="38" t="s">
        <v>106</v>
      </c>
    </row>
    <row r="122" spans="1:12" ht="26.4" x14ac:dyDescent="0.25">
      <c r="A122" s="35"/>
      <c r="B122" s="36" t="s">
        <v>180</v>
      </c>
      <c r="C122" s="37" t="s">
        <v>185</v>
      </c>
      <c r="D122" s="38" t="s">
        <v>60</v>
      </c>
      <c r="E122" s="39">
        <v>21</v>
      </c>
      <c r="F122" s="5">
        <v>1050</v>
      </c>
      <c r="G122" s="6">
        <v>250</v>
      </c>
      <c r="H122" s="6">
        <f t="shared" si="4"/>
        <v>1300</v>
      </c>
      <c r="I122" s="6">
        <f t="shared" si="5"/>
        <v>22050</v>
      </c>
      <c r="J122" s="6">
        <f t="shared" si="6"/>
        <v>5250</v>
      </c>
      <c r="K122" s="6">
        <f t="shared" si="7"/>
        <v>27300</v>
      </c>
      <c r="L122" s="38" t="s">
        <v>106</v>
      </c>
    </row>
    <row r="123" spans="1:12" x14ac:dyDescent="0.25">
      <c r="A123" s="35"/>
      <c r="B123" s="36" t="s">
        <v>182</v>
      </c>
      <c r="C123" s="37" t="s">
        <v>187</v>
      </c>
      <c r="D123" s="38" t="s">
        <v>60</v>
      </c>
      <c r="E123" s="39">
        <v>40</v>
      </c>
      <c r="F123" s="5">
        <v>831.04</v>
      </c>
      <c r="G123" s="6">
        <v>1500</v>
      </c>
      <c r="H123" s="6">
        <f t="shared" si="4"/>
        <v>2331.04</v>
      </c>
      <c r="I123" s="6">
        <f t="shared" si="5"/>
        <v>33241.599999999999</v>
      </c>
      <c r="J123" s="6">
        <f t="shared" si="6"/>
        <v>60000</v>
      </c>
      <c r="K123" s="6">
        <f t="shared" si="7"/>
        <v>93241.600000000006</v>
      </c>
      <c r="L123" s="38" t="s">
        <v>106</v>
      </c>
    </row>
    <row r="124" spans="1:12" ht="26.4" x14ac:dyDescent="0.25">
      <c r="A124" s="35"/>
      <c r="B124" s="36" t="s">
        <v>184</v>
      </c>
      <c r="C124" s="37" t="s">
        <v>189</v>
      </c>
      <c r="D124" s="38" t="s">
        <v>60</v>
      </c>
      <c r="E124" s="39">
        <v>30</v>
      </c>
      <c r="F124" s="5"/>
      <c r="G124" s="6">
        <v>1500</v>
      </c>
      <c r="H124" s="6">
        <f t="shared" si="4"/>
        <v>1500</v>
      </c>
      <c r="I124" s="6">
        <f t="shared" si="5"/>
        <v>0</v>
      </c>
      <c r="J124" s="6">
        <f t="shared" si="6"/>
        <v>45000</v>
      </c>
      <c r="K124" s="6">
        <f t="shared" si="7"/>
        <v>45000</v>
      </c>
      <c r="L124" s="38" t="s">
        <v>106</v>
      </c>
    </row>
    <row r="125" spans="1:12" ht="39.6" x14ac:dyDescent="0.25">
      <c r="A125" s="35"/>
      <c r="B125" s="36" t="s">
        <v>186</v>
      </c>
      <c r="C125" s="37" t="s">
        <v>190</v>
      </c>
      <c r="D125" s="38" t="s">
        <v>60</v>
      </c>
      <c r="E125" s="39">
        <v>6</v>
      </c>
      <c r="F125" s="5"/>
      <c r="G125" s="6">
        <v>1000</v>
      </c>
      <c r="H125" s="6">
        <f t="shared" si="4"/>
        <v>1000</v>
      </c>
      <c r="I125" s="6">
        <f t="shared" si="5"/>
        <v>0</v>
      </c>
      <c r="J125" s="6">
        <f>G125*E125</f>
        <v>6000</v>
      </c>
      <c r="K125" s="6">
        <f t="shared" si="7"/>
        <v>6000</v>
      </c>
      <c r="L125" s="38" t="s">
        <v>106</v>
      </c>
    </row>
    <row r="126" spans="1:12" x14ac:dyDescent="0.25">
      <c r="A126" s="35"/>
      <c r="B126" s="36" t="s">
        <v>188</v>
      </c>
      <c r="C126" s="37" t="s">
        <v>217</v>
      </c>
      <c r="D126" s="38" t="s">
        <v>60</v>
      </c>
      <c r="E126" s="39">
        <v>40</v>
      </c>
      <c r="F126" s="5"/>
      <c r="G126" s="6">
        <v>1500</v>
      </c>
      <c r="H126" s="6">
        <f t="shared" si="4"/>
        <v>1500</v>
      </c>
      <c r="I126" s="6">
        <f t="shared" si="5"/>
        <v>0</v>
      </c>
      <c r="J126" s="6">
        <f t="shared" si="6"/>
        <v>60000</v>
      </c>
      <c r="K126" s="6">
        <f t="shared" si="7"/>
        <v>60000</v>
      </c>
      <c r="L126" s="38" t="s">
        <v>106</v>
      </c>
    </row>
    <row r="127" spans="1:12" x14ac:dyDescent="0.25">
      <c r="B127" s="43"/>
      <c r="C127" s="12" t="s">
        <v>191</v>
      </c>
      <c r="D127" s="13"/>
      <c r="E127" s="13"/>
      <c r="F127" s="14"/>
      <c r="G127" s="14"/>
      <c r="H127" s="14"/>
      <c r="I127" s="15">
        <f>SUM(I12:I126)</f>
        <v>5608900.7625946142</v>
      </c>
      <c r="J127" s="15">
        <f t="shared" ref="J127:K127" si="8">SUM(J12:J126)</f>
        <v>4006622.2889999999</v>
      </c>
      <c r="K127" s="15">
        <f t="shared" si="8"/>
        <v>9615523.0515946168</v>
      </c>
    </row>
    <row r="128" spans="1:12" x14ac:dyDescent="0.25">
      <c r="B128" s="43"/>
      <c r="C128" s="16" t="s">
        <v>192</v>
      </c>
      <c r="D128" s="13"/>
      <c r="E128" s="13"/>
      <c r="F128" s="14"/>
      <c r="G128" s="14"/>
      <c r="H128" s="14"/>
      <c r="I128" s="9">
        <f>I127/6</f>
        <v>934816.79376576899</v>
      </c>
      <c r="J128" s="9">
        <f>J127/6</f>
        <v>667770.38150000002</v>
      </c>
      <c r="K128" s="9">
        <f>K127/6</f>
        <v>1602587.1752657695</v>
      </c>
    </row>
    <row r="129" spans="3:11" x14ac:dyDescent="0.25">
      <c r="C129" s="17"/>
      <c r="D129" s="18"/>
      <c r="E129" s="19">
        <f>SUM(E11:E126)</f>
        <v>18433.449008600001</v>
      </c>
      <c r="F129" s="20"/>
      <c r="G129" s="20"/>
      <c r="H129" s="20"/>
      <c r="I129" s="21"/>
      <c r="J129" s="21"/>
      <c r="K129" s="21"/>
    </row>
    <row r="130" spans="3:11" ht="18" customHeight="1" x14ac:dyDescent="0.25"/>
    <row r="131" spans="3:11" x14ac:dyDescent="0.25">
      <c r="C131" s="22" t="s">
        <v>193</v>
      </c>
      <c r="I131" s="22"/>
    </row>
    <row r="132" spans="3:11" x14ac:dyDescent="0.25">
      <c r="C132" s="22" t="s">
        <v>194</v>
      </c>
      <c r="I132" s="22"/>
    </row>
    <row r="133" spans="3:11" x14ac:dyDescent="0.25">
      <c r="C133" s="23"/>
      <c r="I133" s="23"/>
    </row>
    <row r="134" spans="3:11" x14ac:dyDescent="0.25">
      <c r="C134" s="23"/>
      <c r="I134" s="23"/>
    </row>
    <row r="135" spans="3:11" x14ac:dyDescent="0.25">
      <c r="C135" s="22" t="s">
        <v>195</v>
      </c>
      <c r="I135" s="22"/>
    </row>
    <row r="136" spans="3:11" x14ac:dyDescent="0.25">
      <c r="C136" s="23"/>
      <c r="I136" s="23"/>
    </row>
    <row r="137" spans="3:11" x14ac:dyDescent="0.25">
      <c r="C137" s="23"/>
      <c r="I137" s="23"/>
    </row>
    <row r="138" spans="3:11" x14ac:dyDescent="0.25">
      <c r="C138" s="23" t="s">
        <v>196</v>
      </c>
      <c r="I138" s="23"/>
    </row>
    <row r="139" spans="3:11" x14ac:dyDescent="0.25">
      <c r="C139" s="24" t="s">
        <v>197</v>
      </c>
    </row>
  </sheetData>
  <autoFilter ref="B10:M129" xr:uid="{9E0FFCFA-1159-41EF-8A81-06BD4DD1FF27}"/>
  <mergeCells count="16">
    <mergeCell ref="F8:H8"/>
    <mergeCell ref="I8:K8"/>
    <mergeCell ref="B5:L5"/>
    <mergeCell ref="B6:L6"/>
    <mergeCell ref="B7:B9"/>
    <mergeCell ref="C7:C9"/>
    <mergeCell ref="D7:D9"/>
    <mergeCell ref="E7:E9"/>
    <mergeCell ref="F7:H7"/>
    <mergeCell ref="I7:K7"/>
    <mergeCell ref="L7:L9"/>
    <mergeCell ref="P7:P9"/>
    <mergeCell ref="Q7:Q9"/>
    <mergeCell ref="R7:R9"/>
    <mergeCell ref="S7:S9"/>
    <mergeCell ref="T7:T9"/>
  </mergeCells>
  <conditionalFormatting sqref="C55:C56 C50:C51 C96 C67 C21 C26 C28:C29 C31 C33 C35 C78 C83 C39 C41 C53 C111 C109">
    <cfRule type="expression" dxfId="175" priority="171">
      <formula>$C21="Машины и Механизмы"</formula>
    </cfRule>
    <cfRule type="expression" dxfId="174" priority="172">
      <formula>$C21="Работа"</formula>
    </cfRule>
  </conditionalFormatting>
  <conditionalFormatting sqref="C21:C22">
    <cfRule type="expression" dxfId="173" priority="173">
      <formula>#REF!="Машины и Механизмы"</formula>
    </cfRule>
  </conditionalFormatting>
  <conditionalFormatting sqref="C47">
    <cfRule type="expression" dxfId="172" priority="174">
      <formula>$C47="Машины и Механизмы"</formula>
    </cfRule>
    <cfRule type="expression" dxfId="171" priority="175">
      <formula>$C47="Работа"</formula>
    </cfRule>
  </conditionalFormatting>
  <conditionalFormatting sqref="C47">
    <cfRule type="expression" dxfId="170" priority="176">
      <formula>#REF!="Машины и Механизмы"</formula>
    </cfRule>
  </conditionalFormatting>
  <conditionalFormatting sqref="C39 C41:C42 C76 C35 C19 C21:C22 C25:C33">
    <cfRule type="expression" dxfId="169" priority="169">
      <formula>#REF!="Машины и Механизмы"</formula>
    </cfRule>
    <cfRule type="expression" dxfId="168" priority="170">
      <formula>#REF!="Работа"</formula>
    </cfRule>
  </conditionalFormatting>
  <conditionalFormatting sqref="C31:C33 C35">
    <cfRule type="expression" dxfId="167" priority="168">
      <formula>#REF!="Машины и Механизмы"</formula>
    </cfRule>
  </conditionalFormatting>
  <conditionalFormatting sqref="C33 C53 C55:C56 C67 C109 C35">
    <cfRule type="expression" dxfId="166" priority="166">
      <formula>#REF!="Машины и Механизмы"</formula>
    </cfRule>
    <cfRule type="expression" dxfId="165" priority="167">
      <formula>#REF!="Работа"</formula>
    </cfRule>
  </conditionalFormatting>
  <conditionalFormatting sqref="C45">
    <cfRule type="expression" dxfId="164" priority="163">
      <formula>$C45="Машины и Механизмы"</formula>
    </cfRule>
    <cfRule type="expression" dxfId="163" priority="164">
      <formula>$C45="Работа"</formula>
    </cfRule>
  </conditionalFormatting>
  <conditionalFormatting sqref="C45">
    <cfRule type="expression" dxfId="162" priority="165">
      <formula>#REF!="Машины и Механизмы"</formula>
    </cfRule>
  </conditionalFormatting>
  <conditionalFormatting sqref="C15">
    <cfRule type="expression" dxfId="161" priority="159">
      <formula>$C15="Машины и Механизмы"</formula>
    </cfRule>
    <cfRule type="expression" dxfId="160" priority="160">
      <formula>$C15="Работа"</formula>
    </cfRule>
  </conditionalFormatting>
  <conditionalFormatting sqref="C15">
    <cfRule type="expression" dxfId="159" priority="161">
      <formula>#REF!="Машины и Механизмы"</formula>
    </cfRule>
    <cfRule type="expression" dxfId="158" priority="162">
      <formula>#REF!="Работа"</formula>
    </cfRule>
  </conditionalFormatting>
  <conditionalFormatting sqref="C48">
    <cfRule type="expression" dxfId="157" priority="156">
      <formula>$C48="Машины и Механизмы"</formula>
    </cfRule>
    <cfRule type="expression" dxfId="156" priority="157">
      <formula>$C48="Работа"</formula>
    </cfRule>
  </conditionalFormatting>
  <conditionalFormatting sqref="C48 C50:C51">
    <cfRule type="expression" dxfId="155" priority="158">
      <formula>#REF!="Машины и Механизмы"</formula>
    </cfRule>
  </conditionalFormatting>
  <conditionalFormatting sqref="C28">
    <cfRule type="expression" dxfId="154" priority="155">
      <formula>#REF!="Машины и Механизмы"</formula>
    </cfRule>
  </conditionalFormatting>
  <conditionalFormatting sqref="C29:C33 C35">
    <cfRule type="expression" dxfId="153" priority="154">
      <formula>#REF!="Машины и Механизмы"</formula>
    </cfRule>
  </conditionalFormatting>
  <conditionalFormatting sqref="C26:C33 C35">
    <cfRule type="expression" dxfId="152" priority="153">
      <formula>#REF!="Машины и Механизмы"</formula>
    </cfRule>
  </conditionalFormatting>
  <conditionalFormatting sqref="C90">
    <cfRule type="expression" dxfId="151" priority="135">
      <formula>$C90="Машины и Механизмы"</formula>
    </cfRule>
    <cfRule type="expression" dxfId="150" priority="136">
      <formula>$C90="Работа"</formula>
    </cfRule>
  </conditionalFormatting>
  <conditionalFormatting sqref="C78 C83">
    <cfRule type="expression" dxfId="149" priority="130">
      <formula>#REF!="Машины и Механизмы"</formula>
    </cfRule>
  </conditionalFormatting>
  <conditionalFormatting sqref="C72">
    <cfRule type="expression" dxfId="148" priority="147">
      <formula>$C72="Машины и Механизмы"</formula>
    </cfRule>
    <cfRule type="expression" dxfId="147" priority="148">
      <formula>$C72="Работа"</formula>
    </cfRule>
  </conditionalFormatting>
  <conditionalFormatting sqref="C111">
    <cfRule type="expression" dxfId="146" priority="151">
      <formula>#REF!="Машины и Механизмы"</formula>
    </cfRule>
    <cfRule type="expression" dxfId="145" priority="152">
      <formula>#REF!="Работа"</formula>
    </cfRule>
  </conditionalFormatting>
  <conditionalFormatting sqref="C72">
    <cfRule type="expression" dxfId="144" priority="149">
      <formula>#REF!="Машины и Механизмы"</formula>
    </cfRule>
    <cfRule type="expression" dxfId="143" priority="150">
      <formula>#REF!="Работа"</formula>
    </cfRule>
  </conditionalFormatting>
  <conditionalFormatting sqref="C101">
    <cfRule type="expression" dxfId="142" priority="122">
      <formula>$C101="Машины и Механизмы"</formula>
    </cfRule>
    <cfRule type="expression" dxfId="141" priority="123">
      <formula>$C101="Работа"</formula>
    </cfRule>
  </conditionalFormatting>
  <conditionalFormatting sqref="C74">
    <cfRule type="expression" dxfId="140" priority="143">
      <formula>$C74="Машины и Механизмы"</formula>
    </cfRule>
    <cfRule type="expression" dxfId="139" priority="144">
      <formula>$C74="Работа"</formula>
    </cfRule>
  </conditionalFormatting>
  <conditionalFormatting sqref="C74">
    <cfRule type="expression" dxfId="138" priority="145">
      <formula>#REF!="Машины и Механизмы"</formula>
    </cfRule>
    <cfRule type="expression" dxfId="137" priority="146">
      <formula>#REF!="Работа"</formula>
    </cfRule>
  </conditionalFormatting>
  <conditionalFormatting sqref="C90">
    <cfRule type="expression" dxfId="136" priority="137">
      <formula>#REF!="Машины и Механизмы"</formula>
    </cfRule>
    <cfRule type="expression" dxfId="135" priority="138">
      <formula>#REF!="Работа"</formula>
    </cfRule>
  </conditionalFormatting>
  <conditionalFormatting sqref="C88">
    <cfRule type="expression" dxfId="134" priority="139">
      <formula>$C88="Машины и Механизмы"</formula>
    </cfRule>
    <cfRule type="expression" dxfId="133" priority="140">
      <formula>$C88="Работа"</formula>
    </cfRule>
  </conditionalFormatting>
  <conditionalFormatting sqref="C88">
    <cfRule type="expression" dxfId="132" priority="141">
      <formula>#REF!="Машины и Механизмы"</formula>
    </cfRule>
    <cfRule type="expression" dxfId="131" priority="142">
      <formula>#REF!="Работа"</formula>
    </cfRule>
  </conditionalFormatting>
  <conditionalFormatting sqref="C92">
    <cfRule type="expression" dxfId="130" priority="131">
      <formula>$C92="Машины и Механизмы"</formula>
    </cfRule>
    <cfRule type="expression" dxfId="129" priority="132">
      <formula>$C92="Работа"</formula>
    </cfRule>
  </conditionalFormatting>
  <conditionalFormatting sqref="C92">
    <cfRule type="expression" dxfId="128" priority="133">
      <formula>#REF!="Машины и Механизмы"</formula>
    </cfRule>
    <cfRule type="expression" dxfId="127" priority="134">
      <formula>#REF!="Работа"</formula>
    </cfRule>
  </conditionalFormatting>
  <conditionalFormatting sqref="C96">
    <cfRule type="expression" dxfId="126" priority="128">
      <formula>#REF!="Машины и Механизмы"</formula>
    </cfRule>
    <cfRule type="expression" dxfId="125" priority="129">
      <formula>#REF!="Работа"</formula>
    </cfRule>
  </conditionalFormatting>
  <conditionalFormatting sqref="C100">
    <cfRule type="expression" dxfId="124" priority="125">
      <formula>$C100="Машины и Механизмы"</formula>
    </cfRule>
    <cfRule type="expression" dxfId="123" priority="126">
      <formula>$C100="Работа"</formula>
    </cfRule>
  </conditionalFormatting>
  <conditionalFormatting sqref="C100">
    <cfRule type="expression" dxfId="122" priority="127">
      <formula>#REF!="Машины и Механизмы"</formula>
    </cfRule>
  </conditionalFormatting>
  <conditionalFormatting sqref="C101">
    <cfRule type="expression" dxfId="121" priority="124">
      <formula>#REF!="Машины и Механизмы"</formula>
    </cfRule>
  </conditionalFormatting>
  <conditionalFormatting sqref="C83">
    <cfRule type="expression" dxfId="120" priority="121">
      <formula>#REF!="Машины и Механизмы"</formula>
    </cfRule>
  </conditionalFormatting>
  <conditionalFormatting sqref="C104">
    <cfRule type="expression" dxfId="119" priority="119">
      <formula>$C104="Машины и Механизмы"</formula>
    </cfRule>
    <cfRule type="expression" dxfId="118" priority="120">
      <formula>$C104="Работа"</formula>
    </cfRule>
  </conditionalFormatting>
  <conditionalFormatting sqref="C104">
    <cfRule type="expression" dxfId="117" priority="118">
      <formula>#REF!="Машины и Механизмы"</formula>
    </cfRule>
  </conditionalFormatting>
  <conditionalFormatting sqref="C83">
    <cfRule type="expression" dxfId="116" priority="117">
      <formula>#REF!="Машины и Механизмы"</formula>
    </cfRule>
  </conditionalFormatting>
  <conditionalFormatting sqref="C106">
    <cfRule type="expression" dxfId="115" priority="113">
      <formula>$C106="Машины и Механизмы"</formula>
    </cfRule>
    <cfRule type="expression" dxfId="114" priority="114">
      <formula>$C106="Работа"</formula>
    </cfRule>
  </conditionalFormatting>
  <conditionalFormatting sqref="C106">
    <cfRule type="expression" dxfId="113" priority="115">
      <formula>#REF!="Машины и Механизмы"</formula>
    </cfRule>
    <cfRule type="expression" dxfId="112" priority="116">
      <formula>#REF!="Работа"</formula>
    </cfRule>
  </conditionalFormatting>
  <conditionalFormatting sqref="C108">
    <cfRule type="expression" dxfId="111" priority="111">
      <formula>$C108="Машины и Механизмы"</formula>
    </cfRule>
    <cfRule type="expression" dxfId="110" priority="112">
      <formula>$C108="Работа"</formula>
    </cfRule>
  </conditionalFormatting>
  <conditionalFormatting sqref="C108">
    <cfRule type="expression" dxfId="109" priority="109">
      <formula>#REF!="Машины и Механизмы"</formula>
    </cfRule>
    <cfRule type="expression" dxfId="108" priority="110">
      <formula>#REF!="Работа"</formula>
    </cfRule>
  </conditionalFormatting>
  <conditionalFormatting sqref="C64">
    <cfRule type="expression" dxfId="107" priority="103">
      <formula>$C64="Машины и Механизмы"</formula>
    </cfRule>
    <cfRule type="expression" dxfId="106" priority="104">
      <formula>$C64="Работа"</formula>
    </cfRule>
  </conditionalFormatting>
  <conditionalFormatting sqref="C98">
    <cfRule type="expression" dxfId="105" priority="106">
      <formula>$C98="Машины и Механизмы"</formula>
    </cfRule>
    <cfRule type="expression" dxfId="104" priority="107">
      <formula>$C98="Работа"</formula>
    </cfRule>
  </conditionalFormatting>
  <conditionalFormatting sqref="C98">
    <cfRule type="expression" dxfId="103" priority="108">
      <formula>#REF!="Машины и Механизмы"</formula>
    </cfRule>
  </conditionalFormatting>
  <conditionalFormatting sqref="C64">
    <cfRule type="expression" dxfId="102" priority="105">
      <formula>#REF!="Машины и Механизмы"</formula>
    </cfRule>
  </conditionalFormatting>
  <conditionalFormatting sqref="C79">
    <cfRule type="expression" dxfId="101" priority="102">
      <formula>#REF!="Машины и Механизмы"</formula>
    </cfRule>
  </conditionalFormatting>
  <conditionalFormatting sqref="C79">
    <cfRule type="expression" dxfId="100" priority="100">
      <formula>#REF!="Машины и Механизмы"</formula>
    </cfRule>
    <cfRule type="expression" dxfId="99" priority="101">
      <formula>#REF!="Работа"</formula>
    </cfRule>
  </conditionalFormatting>
  <conditionalFormatting sqref="C82">
    <cfRule type="expression" dxfId="98" priority="98">
      <formula>#REF!="Машины и Механизмы"</formula>
    </cfRule>
    <cfRule type="expression" dxfId="97" priority="99">
      <formula>#REF!="Работа"</formula>
    </cfRule>
  </conditionalFormatting>
  <conditionalFormatting sqref="C84">
    <cfRule type="expression" dxfId="96" priority="89">
      <formula>#REF!="Машины и Механизмы"</formula>
    </cfRule>
  </conditionalFormatting>
  <conditionalFormatting sqref="C86">
    <cfRule type="expression" dxfId="95" priority="92">
      <formula>$C86="Машины и Механизмы"</formula>
    </cfRule>
    <cfRule type="expression" dxfId="94" priority="93">
      <formula>$C86="Работа"</formula>
    </cfRule>
  </conditionalFormatting>
  <conditionalFormatting sqref="C85">
    <cfRule type="expression" dxfId="93" priority="95">
      <formula>$C85="Машины и Механизмы"</formula>
    </cfRule>
    <cfRule type="expression" dxfId="92" priority="96">
      <formula>$C85="Работа"</formula>
    </cfRule>
  </conditionalFormatting>
  <conditionalFormatting sqref="C85">
    <cfRule type="expression" dxfId="91" priority="97">
      <formula>#REF!="Машины и Механизмы"</formula>
    </cfRule>
  </conditionalFormatting>
  <conditionalFormatting sqref="C86">
    <cfRule type="expression" dxfId="90" priority="94">
      <formula>#REF!="Машины и Механизмы"</formula>
    </cfRule>
  </conditionalFormatting>
  <conditionalFormatting sqref="C84">
    <cfRule type="expression" dxfId="89" priority="90">
      <formula>#REF!="Машины и Механизмы"</formula>
    </cfRule>
    <cfRule type="expression" dxfId="88" priority="91">
      <formula>#REF!="Работа"</formula>
    </cfRule>
  </conditionalFormatting>
  <conditionalFormatting sqref="C103">
    <cfRule type="expression" dxfId="87" priority="87">
      <formula>$C103="Машины и Механизмы"</formula>
    </cfRule>
    <cfRule type="expression" dxfId="86" priority="88">
      <formula>$C103="Работа"</formula>
    </cfRule>
  </conditionalFormatting>
  <conditionalFormatting sqref="C103">
    <cfRule type="expression" dxfId="85" priority="86">
      <formula>#REF!="Машины и Механизмы"</formula>
    </cfRule>
  </conditionalFormatting>
  <conditionalFormatting sqref="C43">
    <cfRule type="expression" dxfId="84" priority="84">
      <formula>$C43="Машины и Механизмы"</formula>
    </cfRule>
    <cfRule type="expression" dxfId="83" priority="85">
      <formula>$C43="Работа"</formula>
    </cfRule>
  </conditionalFormatting>
  <conditionalFormatting sqref="C43">
    <cfRule type="expression" dxfId="82" priority="82">
      <formula>#REF!="Машины и Механизмы"</formula>
    </cfRule>
    <cfRule type="expression" dxfId="81" priority="83">
      <formula>#REF!="Работа"</formula>
    </cfRule>
  </conditionalFormatting>
  <conditionalFormatting sqref="C62">
    <cfRule type="expression" dxfId="80" priority="71">
      <formula>$C62="Машины и Механизмы"</formula>
    </cfRule>
    <cfRule type="expression" dxfId="79" priority="72">
      <formula>$C62="Работа"</formula>
    </cfRule>
  </conditionalFormatting>
  <conditionalFormatting sqref="C58">
    <cfRule type="expression" dxfId="78" priority="80">
      <formula>$C58="Машины и Механизмы"</formula>
    </cfRule>
    <cfRule type="expression" dxfId="77" priority="81">
      <formula>$C58="Работа"</formula>
    </cfRule>
  </conditionalFormatting>
  <conditionalFormatting sqref="C58">
    <cfRule type="expression" dxfId="76" priority="78">
      <formula>#REF!="Машины и Механизмы"</formula>
    </cfRule>
    <cfRule type="expression" dxfId="75" priority="79">
      <formula>#REF!="Работа"</formula>
    </cfRule>
  </conditionalFormatting>
  <conditionalFormatting sqref="C60">
    <cfRule type="expression" dxfId="74" priority="76">
      <formula>$C60="Машины и Механизмы"</formula>
    </cfRule>
    <cfRule type="expression" dxfId="73" priority="77">
      <formula>$C60="Работа"</formula>
    </cfRule>
  </conditionalFormatting>
  <conditionalFormatting sqref="C60">
    <cfRule type="expression" dxfId="72" priority="74">
      <formula>#REF!="Машины и Механизмы"</formula>
    </cfRule>
    <cfRule type="expression" dxfId="71" priority="75">
      <formula>#REF!="Работа"</formula>
    </cfRule>
  </conditionalFormatting>
  <conditionalFormatting sqref="C62">
    <cfRule type="expression" dxfId="70" priority="73">
      <formula>#REF!="Машины и Механизмы"</formula>
    </cfRule>
  </conditionalFormatting>
  <conditionalFormatting sqref="C94">
    <cfRule type="expression" dxfId="69" priority="67">
      <formula>#REF!="Машины и Механизмы"</formula>
    </cfRule>
    <cfRule type="expression" dxfId="68" priority="68">
      <formula>#REF!="Работа"</formula>
    </cfRule>
  </conditionalFormatting>
  <conditionalFormatting sqref="C94">
    <cfRule type="expression" dxfId="67" priority="69">
      <formula>$C94="Машины и Механизмы"</formula>
    </cfRule>
    <cfRule type="expression" dxfId="66" priority="70">
      <formula>$C94="Работа"</formula>
    </cfRule>
  </conditionalFormatting>
  <conditionalFormatting sqref="C113">
    <cfRule type="expression" dxfId="65" priority="63">
      <formula>#REF!="Машины и Механизмы"</formula>
    </cfRule>
    <cfRule type="expression" dxfId="64" priority="64">
      <formula>#REF!="Работа"</formula>
    </cfRule>
  </conditionalFormatting>
  <conditionalFormatting sqref="C113">
    <cfRule type="expression" dxfId="63" priority="65">
      <formula>$C113="Машины и Механизмы"</formula>
    </cfRule>
    <cfRule type="expression" dxfId="62" priority="66">
      <formula>$C113="Работа"</formula>
    </cfRule>
  </conditionalFormatting>
  <conditionalFormatting sqref="C13">
    <cfRule type="expression" dxfId="61" priority="59">
      <formula>$C13="Машины и Механизмы"</formula>
    </cfRule>
    <cfRule type="expression" dxfId="60" priority="60">
      <formula>$C13="Работа"</formula>
    </cfRule>
  </conditionalFormatting>
  <conditionalFormatting sqref="C13">
    <cfRule type="expression" dxfId="59" priority="61">
      <formula>#REF!="Машины и Механизмы"</formula>
    </cfRule>
    <cfRule type="expression" dxfId="58" priority="62">
      <formula>#REF!="Работа"</formula>
    </cfRule>
  </conditionalFormatting>
  <conditionalFormatting sqref="C70">
    <cfRule type="expression" dxfId="57" priority="55">
      <formula>$C70="Машины и Механизмы"</formula>
    </cfRule>
    <cfRule type="expression" dxfId="56" priority="56">
      <formula>$C70="Работа"</formula>
    </cfRule>
  </conditionalFormatting>
  <conditionalFormatting sqref="C70">
    <cfRule type="expression" dxfId="55" priority="57">
      <formula>#REF!="Машины и Механизмы"</formula>
    </cfRule>
    <cfRule type="expression" dxfId="54" priority="58">
      <formula>#REF!="Работа"</formula>
    </cfRule>
  </conditionalFormatting>
  <conditionalFormatting sqref="C18">
    <cfRule type="expression" dxfId="53" priority="53">
      <formula>#REF!="Машины и Механизмы"</formula>
    </cfRule>
    <cfRule type="expression" dxfId="52" priority="54">
      <formula>#REF!="Работа"</formula>
    </cfRule>
  </conditionalFormatting>
  <conditionalFormatting sqref="C17">
    <cfRule type="expression" dxfId="51" priority="49">
      <formula>$C17="Машины и Механизмы"</formula>
    </cfRule>
    <cfRule type="expression" dxfId="50" priority="50">
      <formula>$C17="Работа"</formula>
    </cfRule>
  </conditionalFormatting>
  <conditionalFormatting sqref="C17">
    <cfRule type="expression" dxfId="49" priority="51">
      <formula>#REF!="Машины и Механизмы"</formula>
    </cfRule>
    <cfRule type="expression" dxfId="48" priority="52">
      <formula>#REF!="Работа"</formula>
    </cfRule>
  </conditionalFormatting>
  <conditionalFormatting sqref="C116">
    <cfRule type="expression" dxfId="47" priority="45">
      <formula>#REF!="Машины и Механизмы"</formula>
    </cfRule>
    <cfRule type="expression" dxfId="46" priority="46">
      <formula>#REF!="Работа"</formula>
    </cfRule>
  </conditionalFormatting>
  <conditionalFormatting sqref="C116">
    <cfRule type="expression" dxfId="45" priority="47">
      <formula>$C116="Машины и Механизмы"</formula>
    </cfRule>
    <cfRule type="expression" dxfId="44" priority="48">
      <formula>$C116="Работа"</formula>
    </cfRule>
  </conditionalFormatting>
  <conditionalFormatting sqref="C65">
    <cfRule type="expression" dxfId="43" priority="42">
      <formula>$C65="Машины и Механизмы"</formula>
    </cfRule>
    <cfRule type="expression" dxfId="42" priority="43">
      <formula>$C65="Работа"</formula>
    </cfRule>
  </conditionalFormatting>
  <conditionalFormatting sqref="C65">
    <cfRule type="expression" dxfId="41" priority="44">
      <formula>#REF!="Машины и Механизмы"</formula>
    </cfRule>
  </conditionalFormatting>
  <conditionalFormatting sqref="C23">
    <cfRule type="expression" dxfId="40" priority="39">
      <formula>$C23="Машины и Механизмы"</formula>
    </cfRule>
    <cfRule type="expression" dxfId="39" priority="40">
      <formula>$C23="Работа"</formula>
    </cfRule>
  </conditionalFormatting>
  <conditionalFormatting sqref="C23">
    <cfRule type="expression" dxfId="38" priority="41">
      <formula>#REF!="Машины и Механизмы"</formula>
    </cfRule>
  </conditionalFormatting>
  <conditionalFormatting sqref="C23">
    <cfRule type="expression" dxfId="37" priority="37">
      <formula>#REF!="Машины и Механизмы"</formula>
    </cfRule>
    <cfRule type="expression" dxfId="36" priority="38">
      <formula>#REF!="Работа"</formula>
    </cfRule>
  </conditionalFormatting>
  <conditionalFormatting sqref="C24">
    <cfRule type="expression" dxfId="35" priority="34">
      <formula>$C24="Машины и Механизмы"</formula>
    </cfRule>
    <cfRule type="expression" dxfId="34" priority="35">
      <formula>$C24="Работа"</formula>
    </cfRule>
  </conditionalFormatting>
  <conditionalFormatting sqref="C24">
    <cfRule type="expression" dxfId="33" priority="36">
      <formula>#REF!="Машины и Механизмы"</formula>
    </cfRule>
  </conditionalFormatting>
  <conditionalFormatting sqref="C24">
    <cfRule type="expression" dxfId="32" priority="32">
      <formula>#REF!="Машины и Механизмы"</formula>
    </cfRule>
    <cfRule type="expression" dxfId="31" priority="33">
      <formula>#REF!="Работа"</formula>
    </cfRule>
  </conditionalFormatting>
  <conditionalFormatting sqref="C80">
    <cfRule type="expression" dxfId="30" priority="30">
      <formula>$C80="Машины и Механизмы"</formula>
    </cfRule>
    <cfRule type="expression" dxfId="29" priority="31">
      <formula>$C80="Работа"</formula>
    </cfRule>
  </conditionalFormatting>
  <conditionalFormatting sqref="C80">
    <cfRule type="expression" dxfId="28" priority="29">
      <formula>#REF!="Машины и Механизмы"</formula>
    </cfRule>
  </conditionalFormatting>
  <conditionalFormatting sqref="C81">
    <cfRule type="expression" dxfId="27" priority="27">
      <formula>$C81="Машины и Механизмы"</formula>
    </cfRule>
    <cfRule type="expression" dxfId="26" priority="28">
      <formula>$C81="Работа"</formula>
    </cfRule>
  </conditionalFormatting>
  <conditionalFormatting sqref="C81">
    <cfRule type="expression" dxfId="25" priority="26">
      <formula>#REF!="Машины и Механизмы"</formula>
    </cfRule>
  </conditionalFormatting>
  <conditionalFormatting sqref="C34">
    <cfRule type="expression" dxfId="24" priority="24">
      <formula>#REF!="Машины и Механизмы"</formula>
    </cfRule>
    <cfRule type="expression" dxfId="23" priority="25">
      <formula>#REF!="Работа"</formula>
    </cfRule>
  </conditionalFormatting>
  <conditionalFormatting sqref="C34">
    <cfRule type="expression" dxfId="22" priority="23">
      <formula>#REF!="Машины и Механизмы"</formula>
    </cfRule>
  </conditionalFormatting>
  <conditionalFormatting sqref="C34">
    <cfRule type="expression" dxfId="21" priority="22">
      <formula>#REF!="Машины и Механизмы"</formula>
    </cfRule>
  </conditionalFormatting>
  <conditionalFormatting sqref="C34">
    <cfRule type="expression" dxfId="20" priority="21">
      <formula>#REF!="Машины и Механизмы"</formula>
    </cfRule>
  </conditionalFormatting>
  <conditionalFormatting sqref="C36">
    <cfRule type="expression" dxfId="19" priority="19">
      <formula>$C36="Машины и Механизмы"</formula>
    </cfRule>
    <cfRule type="expression" dxfId="18" priority="20">
      <formula>$C36="Работа"</formula>
    </cfRule>
  </conditionalFormatting>
  <conditionalFormatting sqref="C36">
    <cfRule type="expression" dxfId="17" priority="17">
      <formula>#REF!="Машины и Механизмы"</formula>
    </cfRule>
    <cfRule type="expression" dxfId="16" priority="18">
      <formula>#REF!="Работа"</formula>
    </cfRule>
  </conditionalFormatting>
  <conditionalFormatting sqref="C36">
    <cfRule type="expression" dxfId="15" priority="16">
      <formula>#REF!="Машины и Механизмы"</formula>
    </cfRule>
  </conditionalFormatting>
  <conditionalFormatting sqref="C36">
    <cfRule type="expression" dxfId="14" priority="14">
      <formula>#REF!="Машины и Механизмы"</formula>
    </cfRule>
    <cfRule type="expression" dxfId="13" priority="15">
      <formula>#REF!="Работа"</formula>
    </cfRule>
  </conditionalFormatting>
  <conditionalFormatting sqref="C36">
    <cfRule type="expression" dxfId="12" priority="13">
      <formula>#REF!="Машины и Механизмы"</formula>
    </cfRule>
  </conditionalFormatting>
  <conditionalFormatting sqref="C36">
    <cfRule type="expression" dxfId="11" priority="12">
      <formula>#REF!="Машины и Механизмы"</formula>
    </cfRule>
  </conditionalFormatting>
  <conditionalFormatting sqref="C37">
    <cfRule type="expression" dxfId="10" priority="10">
      <formula>$C37="Машины и Механизмы"</formula>
    </cfRule>
    <cfRule type="expression" dxfId="9" priority="11">
      <formula>$C37="Работа"</formula>
    </cfRule>
  </conditionalFormatting>
  <conditionalFormatting sqref="C37">
    <cfRule type="expression" dxfId="8" priority="8">
      <formula>#REF!="Машины и Механизмы"</formula>
    </cfRule>
    <cfRule type="expression" dxfId="7" priority="9">
      <formula>#REF!="Работа"</formula>
    </cfRule>
  </conditionalFormatting>
  <conditionalFormatting sqref="C37">
    <cfRule type="expression" dxfId="6" priority="7">
      <formula>#REF!="Машины и Механизмы"</formula>
    </cfRule>
  </conditionalFormatting>
  <conditionalFormatting sqref="C37">
    <cfRule type="expression" dxfId="5" priority="5">
      <formula>#REF!="Машины и Механизмы"</formula>
    </cfRule>
    <cfRule type="expression" dxfId="4" priority="6">
      <formula>#REF!="Работа"</formula>
    </cfRule>
  </conditionalFormatting>
  <conditionalFormatting sqref="C37">
    <cfRule type="expression" dxfId="3" priority="4">
      <formula>#REF!="Машины и Механизмы"</formula>
    </cfRule>
  </conditionalFormatting>
  <conditionalFormatting sqref="C37">
    <cfRule type="expression" dxfId="2" priority="3">
      <formula>#REF!="Машины и Механизмы"</formula>
    </cfRule>
  </conditionalFormatting>
  <conditionalFormatting sqref="C44">
    <cfRule type="expression" dxfId="1" priority="1">
      <formula>#REF!="Машины и Механизмы"</formula>
    </cfRule>
    <cfRule type="expression" dxfId="0" priority="2">
      <formula>#REF!="Работа"</formula>
    </cfRule>
  </conditionalFormatting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177"/>
  <sheetViews>
    <sheetView topLeftCell="B1" workbookViewId="0">
      <selection activeCell="C19" sqref="C19"/>
    </sheetView>
  </sheetViews>
  <sheetFormatPr defaultColWidth="8.88671875" defaultRowHeight="14.4" outlineLevelRow="1" x14ac:dyDescent="0.3"/>
  <cols>
    <col min="1" max="1" width="0" hidden="1" customWidth="1"/>
    <col min="2" max="2" width="7.5546875" customWidth="1"/>
    <col min="3" max="3" width="64.6640625" customWidth="1"/>
    <col min="4" max="4" width="9.33203125" customWidth="1"/>
    <col min="5" max="5" width="12" customWidth="1"/>
    <col min="6" max="6" width="14.33203125" customWidth="1"/>
    <col min="7" max="7" width="13.88671875" customWidth="1"/>
    <col min="8" max="8" width="13" customWidth="1"/>
    <col min="9" max="9" width="12.6640625" customWidth="1"/>
    <col min="10" max="10" width="13.33203125" customWidth="1"/>
    <col min="11" max="11" width="12.44140625" customWidth="1"/>
    <col min="12" max="12" width="22" customWidth="1"/>
  </cols>
  <sheetData>
    <row r="6" ht="42.6" customHeight="1" x14ac:dyDescent="0.3"/>
    <row r="7" ht="19.2" customHeight="1" x14ac:dyDescent="0.3"/>
    <row r="8" ht="19.2" customHeight="1" x14ac:dyDescent="0.3"/>
    <row r="9" ht="19.2" customHeight="1" x14ac:dyDescent="0.3"/>
    <row r="10" ht="15.6" customHeight="1" x14ac:dyDescent="0.3"/>
    <row r="13" outlineLevel="1" x14ac:dyDescent="0.3"/>
    <row r="15" outlineLevel="1" x14ac:dyDescent="0.3"/>
    <row r="17" outlineLevel="1" x14ac:dyDescent="0.3"/>
    <row r="19" outlineLevel="1" x14ac:dyDescent="0.3"/>
    <row r="21" outlineLevel="1" x14ac:dyDescent="0.3"/>
    <row r="24" outlineLevel="1" x14ac:dyDescent="0.3"/>
    <row r="26" outlineLevel="1" x14ac:dyDescent="0.3"/>
    <row r="27" outlineLevel="1" x14ac:dyDescent="0.3"/>
    <row r="29" outlineLevel="1" x14ac:dyDescent="0.3"/>
    <row r="31" outlineLevel="1" x14ac:dyDescent="0.3"/>
    <row r="33" outlineLevel="1" x14ac:dyDescent="0.3"/>
    <row r="34" outlineLevel="1" x14ac:dyDescent="0.3"/>
    <row r="36" outlineLevel="1" x14ac:dyDescent="0.3"/>
    <row r="38" outlineLevel="1" x14ac:dyDescent="0.3"/>
    <row r="40" outlineLevel="1" x14ac:dyDescent="0.3"/>
    <row r="42" outlineLevel="1" x14ac:dyDescent="0.3"/>
    <row r="44" outlineLevel="1" x14ac:dyDescent="0.3"/>
    <row r="45" outlineLevel="1" x14ac:dyDescent="0.3"/>
    <row r="47" ht="34.5" customHeight="1" outlineLevel="1" x14ac:dyDescent="0.3"/>
    <row r="48" outlineLevel="1" x14ac:dyDescent="0.3"/>
    <row r="50" outlineLevel="1" x14ac:dyDescent="0.3"/>
    <row r="52" outlineLevel="1" x14ac:dyDescent="0.3"/>
    <row r="53" outlineLevel="1" x14ac:dyDescent="0.3"/>
    <row r="55" outlineLevel="1" x14ac:dyDescent="0.3"/>
    <row r="57" outlineLevel="1" x14ac:dyDescent="0.3"/>
    <row r="59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8" outlineLevel="1" x14ac:dyDescent="0.3"/>
    <row r="80" outlineLevel="1" x14ac:dyDescent="0.3"/>
    <row r="81" outlineLevel="1" x14ac:dyDescent="0.3"/>
    <row r="83" outlineLevel="1" x14ac:dyDescent="0.3"/>
    <row r="84" ht="15.6" customHeight="1" x14ac:dyDescent="0.3"/>
    <row r="86" outlineLevel="1" x14ac:dyDescent="0.3"/>
    <row r="88" outlineLevel="1" x14ac:dyDescent="0.3"/>
    <row r="90" outlineLevel="1" x14ac:dyDescent="0.3"/>
    <row r="92" outlineLevel="1" x14ac:dyDescent="0.3"/>
    <row r="94" outlineLevel="1" x14ac:dyDescent="0.3"/>
    <row r="97" outlineLevel="1" x14ac:dyDescent="0.3"/>
    <row r="99" outlineLevel="1" x14ac:dyDescent="0.3"/>
    <row r="100" outlineLevel="1" x14ac:dyDescent="0.3"/>
    <row r="102" outlineLevel="1" x14ac:dyDescent="0.3"/>
    <row r="104" outlineLevel="1" x14ac:dyDescent="0.3"/>
    <row r="106" outlineLevel="1" x14ac:dyDescent="0.3"/>
    <row r="108" outlineLevel="1" x14ac:dyDescent="0.3"/>
    <row r="110" outlineLevel="1" x14ac:dyDescent="0.3"/>
    <row r="112" outlineLevel="1" x14ac:dyDescent="0.3"/>
    <row r="114" outlineLevel="1" x14ac:dyDescent="0.3"/>
    <row r="115" outlineLevel="1" x14ac:dyDescent="0.3"/>
    <row r="117" ht="34.5" customHeight="1" outlineLevel="1" x14ac:dyDescent="0.3"/>
    <row r="118" outlineLevel="1" x14ac:dyDescent="0.3"/>
    <row r="120" outlineLevel="1" x14ac:dyDescent="0.3"/>
    <row r="122" outlineLevel="1" x14ac:dyDescent="0.3"/>
    <row r="123" outlineLevel="1" x14ac:dyDescent="0.3"/>
    <row r="125" outlineLevel="1" x14ac:dyDescent="0.3"/>
    <row r="127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40" outlineLevel="1" x14ac:dyDescent="0.3"/>
    <row r="143" outlineLevel="1" x14ac:dyDescent="0.3"/>
    <row r="163" outlineLevel="1" x14ac:dyDescent="0.3"/>
    <row r="164" outlineLevel="1" x14ac:dyDescent="0.3"/>
    <row r="165" outlineLevel="1" x14ac:dyDescent="0.3"/>
    <row r="177" ht="1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№1 ВОР на отправку</vt:lpstr>
      <vt:lpstr>Лист1</vt:lpstr>
      <vt:lpstr>'№1 ВОР на отправку'!Область_печати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2024-04-23T14:56:58Z</dcterms:modified>
</cp:coreProperties>
</file>