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05" yWindow="-105" windowWidth="23250" windowHeight="125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/>
  <c r="H14" l="1"/>
  <c r="J14"/>
  <c r="K14" s="1"/>
  <c r="J12"/>
  <c r="K12" s="1"/>
  <c r="J13"/>
  <c r="K13" s="1"/>
  <c r="H12"/>
  <c r="H13"/>
  <c r="I14" l="1"/>
  <c r="I13"/>
  <c r="I12"/>
  <c r="H11"/>
  <c r="J11" l="1"/>
  <c r="K11" s="1"/>
  <c r="K15" s="1"/>
  <c r="I11" l="1"/>
</calcChain>
</file>

<file path=xl/sharedStrings.xml><?xml version="1.0" encoding="utf-8"?>
<sst xmlns="http://schemas.openxmlformats.org/spreadsheetml/2006/main" count="38" uniqueCount="29">
  <si>
    <t>Обоснование НМЦД методом сопоставимых рыночных цен (анализ рынка) 
для закупки конкурентным способом</t>
  </si>
  <si>
    <t>№ п/п</t>
  </si>
  <si>
    <t>Наименование каждой единицы товара, работы, услуги (предмет закупки)</t>
  </si>
  <si>
    <t>Ед. изм.</t>
  </si>
  <si>
    <t>Кол-во</t>
  </si>
  <si>
    <t>Информация о рыночных ценах за ед. изм., руб. без НДС</t>
  </si>
  <si>
    <t>Общая стоимость закупки, руб. без НДС</t>
  </si>
  <si>
    <t>ИТОГО</t>
  </si>
  <si>
    <t>х</t>
  </si>
  <si>
    <t xml:space="preserve">предложение №1 </t>
  </si>
  <si>
    <t>предложение №2</t>
  </si>
  <si>
    <t>предложение №3</t>
  </si>
  <si>
    <t>V - коэффициент вариации, %</t>
  </si>
  <si>
    <t xml:space="preserve"> Среднее квадратичное отклонение  
    </t>
  </si>
  <si>
    <t>Средняя арифмитическая цена за ед.</t>
  </si>
  <si>
    <t>(должность)</t>
  </si>
  <si>
    <t>(подпись)</t>
  </si>
  <si>
    <t>(ФИО)</t>
  </si>
  <si>
    <t>______________</t>
  </si>
  <si>
    <t>Выполнение работ по установке \ замене приборов учета и прочего электрооборудования в многоквартирных домах и частных домовладениях города Кисловодск</t>
  </si>
  <si>
    <t>Установка/замена однофазного ПУ</t>
  </si>
  <si>
    <t>усл.ед.</t>
  </si>
  <si>
    <t>Установка/замена трехфазного ПУ с ТТ с модемом</t>
  </si>
  <si>
    <t>Установка/замена УСПД в щитовой</t>
  </si>
  <si>
    <t>комплект</t>
  </si>
  <si>
    <t>Замена ТТ</t>
  </si>
  <si>
    <t>Осипенко Д.К.</t>
  </si>
  <si>
    <t>Генеральный дирекотор</t>
  </si>
  <si>
    <t>Общая стоимость закупки, руб. с НДС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</si>
</sst>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914400</xdr:rowOff>
    </xdr:from>
    <xdr:to>
      <xdr:col>7</xdr:col>
      <xdr:colOff>1343025</xdr:colOff>
      <xdr:row>6</xdr:row>
      <xdr:rowOff>1362075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2590800"/>
          <a:ext cx="1019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28575</xdr:colOff>
      <xdr:row>8</xdr:row>
      <xdr:rowOff>161925</xdr:rowOff>
    </xdr:from>
    <xdr:to>
      <xdr:col>7</xdr:col>
      <xdr:colOff>1047750</xdr:colOff>
      <xdr:row>9</xdr:row>
      <xdr:rowOff>0</xdr:rowOff>
    </xdr:to>
    <xdr:pic>
      <xdr:nvPicPr>
        <xdr:cNvPr id="8" name="Picture 6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971550"/>
          <a:ext cx="1019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6</xdr:row>
      <xdr:rowOff>1057275</xdr:rowOff>
    </xdr:from>
    <xdr:to>
      <xdr:col>8</xdr:col>
      <xdr:colOff>733425</xdr:colOff>
      <xdr:row>6</xdr:row>
      <xdr:rowOff>1400175</xdr:rowOff>
    </xdr:to>
    <xdr:pic>
      <xdr:nvPicPr>
        <xdr:cNvPr id="9" name="Picture 7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0" y="2733675"/>
          <a:ext cx="695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171450</xdr:colOff>
      <xdr:row>8</xdr:row>
      <xdr:rowOff>266700</xdr:rowOff>
    </xdr:from>
    <xdr:to>
      <xdr:col>8</xdr:col>
      <xdr:colOff>866775</xdr:colOff>
      <xdr:row>9</xdr:row>
      <xdr:rowOff>0</xdr:rowOff>
    </xdr:to>
    <xdr:pic>
      <xdr:nvPicPr>
        <xdr:cNvPr id="11" name="Picture 7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1076325"/>
          <a:ext cx="695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L20"/>
  <sheetViews>
    <sheetView tabSelected="1" zoomScale="85" zoomScaleNormal="85" workbookViewId="0">
      <selection activeCell="M23" sqref="M23"/>
    </sheetView>
  </sheetViews>
  <sheetFormatPr defaultRowHeight="15"/>
  <cols>
    <col min="2" max="2" width="18.42578125" customWidth="1"/>
    <col min="5" max="5" width="17" customWidth="1"/>
    <col min="6" max="6" width="16.5703125" customWidth="1"/>
    <col min="7" max="7" width="16" customWidth="1"/>
    <col min="8" max="8" width="18.140625" customWidth="1"/>
    <col min="9" max="9" width="15.7109375" customWidth="1"/>
    <col min="10" max="10" width="16" customWidth="1"/>
    <col min="11" max="12" width="15.28515625" customWidth="1"/>
  </cols>
  <sheetData>
    <row r="4" spans="1:12" ht="18.75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2"/>
    </row>
    <row r="5" spans="1:12" ht="52.15" customHeight="1">
      <c r="A5" s="1"/>
      <c r="B5" s="1"/>
      <c r="C5" s="18" t="s">
        <v>19</v>
      </c>
      <c r="D5" s="18"/>
      <c r="E5" s="18"/>
      <c r="F5" s="18"/>
      <c r="G5" s="18"/>
      <c r="H5" s="18"/>
      <c r="I5" s="1"/>
      <c r="J5" s="1"/>
      <c r="K5" s="1"/>
      <c r="L5" s="13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9.25" customHeight="1">
      <c r="A7" s="17" t="s">
        <v>1</v>
      </c>
      <c r="B7" s="17" t="s">
        <v>2</v>
      </c>
      <c r="C7" s="17" t="s">
        <v>3</v>
      </c>
      <c r="D7" s="17" t="s">
        <v>4</v>
      </c>
      <c r="E7" s="17" t="s">
        <v>5</v>
      </c>
      <c r="F7" s="17"/>
      <c r="G7" s="17"/>
      <c r="H7" s="22" t="s">
        <v>13</v>
      </c>
      <c r="I7" s="22" t="s">
        <v>12</v>
      </c>
      <c r="J7" s="19" t="s">
        <v>14</v>
      </c>
      <c r="K7" s="17" t="s">
        <v>6</v>
      </c>
      <c r="L7" s="17" t="s">
        <v>28</v>
      </c>
    </row>
    <row r="8" spans="1:12">
      <c r="A8" s="17"/>
      <c r="B8" s="17"/>
      <c r="C8" s="17"/>
      <c r="D8" s="17"/>
      <c r="E8" s="21" t="s">
        <v>9</v>
      </c>
      <c r="F8" s="21" t="s">
        <v>10</v>
      </c>
      <c r="G8" s="21" t="s">
        <v>11</v>
      </c>
      <c r="H8" s="23"/>
      <c r="I8" s="23"/>
      <c r="J8" s="20"/>
      <c r="K8" s="17"/>
      <c r="L8" s="17"/>
    </row>
    <row r="9" spans="1:12" ht="48" customHeight="1">
      <c r="A9" s="17"/>
      <c r="B9" s="17"/>
      <c r="C9" s="17"/>
      <c r="D9" s="17"/>
      <c r="E9" s="21"/>
      <c r="F9" s="21"/>
      <c r="G9" s="21"/>
      <c r="H9" s="24"/>
      <c r="I9" s="24"/>
      <c r="J9" s="20"/>
      <c r="K9" s="17"/>
      <c r="L9" s="17"/>
    </row>
    <row r="10" spans="1:1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  <c r="K10" s="3">
        <v>11</v>
      </c>
      <c r="L10" s="14">
        <v>12</v>
      </c>
    </row>
    <row r="11" spans="1:12" ht="30">
      <c r="A11" s="3">
        <v>1</v>
      </c>
      <c r="B11" s="4" t="s">
        <v>20</v>
      </c>
      <c r="C11" s="3" t="s">
        <v>21</v>
      </c>
      <c r="D11" s="3">
        <v>1820</v>
      </c>
      <c r="E11" s="5">
        <v>1751.12</v>
      </c>
      <c r="F11" s="5">
        <v>2101.34</v>
      </c>
      <c r="G11" s="5">
        <v>1838.68</v>
      </c>
      <c r="H11" s="5">
        <f>ROUND(STDEV(E11:G11),2)</f>
        <v>182.26</v>
      </c>
      <c r="I11" s="5">
        <f>ROUND(H11/J11*100,2)</f>
        <v>9.61</v>
      </c>
      <c r="J11" s="5">
        <f>(E11+F11+G11)/3</f>
        <v>1897.0466666666669</v>
      </c>
      <c r="K11" s="5">
        <f>J11*D11</f>
        <v>3452624.9333333336</v>
      </c>
      <c r="L11" s="5">
        <v>4143149.91</v>
      </c>
    </row>
    <row r="12" spans="1:12" ht="53.45" customHeight="1">
      <c r="A12" s="3">
        <v>2</v>
      </c>
      <c r="B12" s="4" t="s">
        <v>22</v>
      </c>
      <c r="C12" s="3" t="s">
        <v>21</v>
      </c>
      <c r="D12" s="3">
        <v>40</v>
      </c>
      <c r="E12" s="5">
        <v>18267.95</v>
      </c>
      <c r="F12" s="5">
        <v>21921.54</v>
      </c>
      <c r="G12" s="5">
        <v>19181.349999999999</v>
      </c>
      <c r="H12" s="5">
        <f t="shared" ref="H12:H14" si="0">ROUND(STDEV(E12:G12),2)</f>
        <v>1901.39</v>
      </c>
      <c r="I12" s="5">
        <f t="shared" ref="I12:I14" si="1">ROUND(H12/J12*100,2)</f>
        <v>9.61</v>
      </c>
      <c r="J12" s="5">
        <f t="shared" ref="J12:J14" si="2">(E12+F12+G12)/3</f>
        <v>19790.280000000002</v>
      </c>
      <c r="K12" s="5">
        <f t="shared" ref="K12:K14" si="3">J12*D12</f>
        <v>791611.20000000007</v>
      </c>
      <c r="L12" s="5">
        <v>949933.2</v>
      </c>
    </row>
    <row r="13" spans="1:12" ht="30">
      <c r="A13" s="3">
        <v>3</v>
      </c>
      <c r="B13" s="4" t="s">
        <v>23</v>
      </c>
      <c r="C13" s="3" t="s">
        <v>21</v>
      </c>
      <c r="D13" s="3">
        <v>20</v>
      </c>
      <c r="E13" s="5">
        <v>13311.43</v>
      </c>
      <c r="F13" s="5">
        <v>15973.72</v>
      </c>
      <c r="G13" s="5">
        <v>13977</v>
      </c>
      <c r="H13" s="5">
        <f t="shared" si="0"/>
        <v>1385.5</v>
      </c>
      <c r="I13" s="5">
        <f t="shared" si="1"/>
        <v>9.61</v>
      </c>
      <c r="J13" s="5">
        <f t="shared" si="2"/>
        <v>14420.716666666667</v>
      </c>
      <c r="K13" s="5">
        <f t="shared" si="3"/>
        <v>288414.33333333337</v>
      </c>
      <c r="L13" s="5">
        <v>346097.19</v>
      </c>
    </row>
    <row r="14" spans="1:12" ht="30">
      <c r="A14" s="3">
        <v>4</v>
      </c>
      <c r="B14" s="4" t="s">
        <v>25</v>
      </c>
      <c r="C14" s="3" t="s">
        <v>24</v>
      </c>
      <c r="D14" s="3">
        <v>150</v>
      </c>
      <c r="E14" s="5">
        <v>14706.5</v>
      </c>
      <c r="F14" s="5">
        <v>17647.8</v>
      </c>
      <c r="G14" s="5">
        <v>15441.83</v>
      </c>
      <c r="H14" s="5">
        <f t="shared" si="0"/>
        <v>1530.7</v>
      </c>
      <c r="I14" s="5">
        <f t="shared" si="1"/>
        <v>9.61</v>
      </c>
      <c r="J14" s="5">
        <f t="shared" si="2"/>
        <v>15932.043333333333</v>
      </c>
      <c r="K14" s="5">
        <f t="shared" si="3"/>
        <v>2389806.5</v>
      </c>
      <c r="L14" s="5">
        <v>2867767.8</v>
      </c>
    </row>
    <row r="15" spans="1:12">
      <c r="A15" s="6"/>
      <c r="B15" s="6" t="s">
        <v>7</v>
      </c>
      <c r="C15" s="7" t="s">
        <v>8</v>
      </c>
      <c r="D15" s="7" t="s">
        <v>8</v>
      </c>
      <c r="E15" s="7" t="s">
        <v>8</v>
      </c>
      <c r="F15" s="7" t="s">
        <v>8</v>
      </c>
      <c r="G15" s="7" t="s">
        <v>8</v>
      </c>
      <c r="H15" s="7" t="s">
        <v>8</v>
      </c>
      <c r="I15" s="7" t="s">
        <v>8</v>
      </c>
      <c r="J15" s="7" t="s">
        <v>8</v>
      </c>
      <c r="K15" s="8">
        <f>SUM(K11:K14)</f>
        <v>6922456.9666666668</v>
      </c>
      <c r="L15" s="8">
        <f>SUM(L11:L14)</f>
        <v>8306948.1000000006</v>
      </c>
    </row>
    <row r="16" spans="1: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7:12" ht="19.149999999999999" customHeight="1"/>
    <row r="18" spans="7:12" ht="20.25" customHeight="1">
      <c r="G18" s="15" t="s">
        <v>27</v>
      </c>
      <c r="H18" s="15"/>
      <c r="I18" s="11" t="s">
        <v>18</v>
      </c>
      <c r="J18" s="15" t="s">
        <v>26</v>
      </c>
      <c r="K18" s="15"/>
      <c r="L18" s="9"/>
    </row>
    <row r="19" spans="7:12">
      <c r="G19" s="16" t="s">
        <v>15</v>
      </c>
      <c r="H19" s="16"/>
      <c r="I19" s="12" t="s">
        <v>16</v>
      </c>
      <c r="J19" s="16" t="s">
        <v>17</v>
      </c>
      <c r="K19" s="16"/>
      <c r="L19" s="10"/>
    </row>
    <row r="20" spans="7:12" ht="19.149999999999999" customHeight="1"/>
  </sheetData>
  <mergeCells count="19">
    <mergeCell ref="A4:K4"/>
    <mergeCell ref="A7:A9"/>
    <mergeCell ref="B7:B9"/>
    <mergeCell ref="C7:C9"/>
    <mergeCell ref="D7:D9"/>
    <mergeCell ref="E7:G7"/>
    <mergeCell ref="J7:J9"/>
    <mergeCell ref="K7:K9"/>
    <mergeCell ref="E8:E9"/>
    <mergeCell ref="F8:F9"/>
    <mergeCell ref="C5:H5"/>
    <mergeCell ref="H7:H9"/>
    <mergeCell ref="I7:I9"/>
    <mergeCell ref="G8:G9"/>
    <mergeCell ref="J18:K18"/>
    <mergeCell ref="G18:H18"/>
    <mergeCell ref="G19:H19"/>
    <mergeCell ref="J19:K19"/>
    <mergeCell ref="L7:L9"/>
  </mergeCells>
  <hyperlinks>
    <hyperlink ref="J7" location="_ftn1" display="_ftn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2024-05-08T06:46:30Z</dcterms:modified>
</cp:coreProperties>
</file>