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5280" yWindow="-75" windowWidth="20745" windowHeight="12630"/>
  </bookViews>
  <sheets>
    <sheet name="Моющие и чистящие средства" sheetId="23" r:id="rId1"/>
  </sheets>
  <definedNames>
    <definedName name="_xlnm.Print_Area" localSheetId="0">'Моющие и чистящие средства'!$A$1:$O$60</definedName>
  </definedNames>
  <calcPr calcId="125725"/>
</workbook>
</file>

<file path=xl/calcChain.xml><?xml version="1.0" encoding="utf-8"?>
<calcChain xmlns="http://schemas.openxmlformats.org/spreadsheetml/2006/main">
  <c r="O54" i="23"/>
  <c r="O50"/>
  <c r="O51"/>
  <c r="O52"/>
  <c r="O53"/>
  <c r="L54"/>
  <c r="M55"/>
  <c r="N54"/>
  <c r="K50"/>
  <c r="K51"/>
  <c r="K52"/>
  <c r="K53"/>
  <c r="L50"/>
  <c r="M50" s="1"/>
  <c r="N50" s="1"/>
  <c r="L51"/>
  <c r="M51" s="1"/>
  <c r="N51" s="1"/>
  <c r="L52"/>
  <c r="M52" s="1"/>
  <c r="N52" s="1"/>
  <c r="L53"/>
  <c r="M53" s="1"/>
  <c r="N53" s="1"/>
  <c r="J50"/>
  <c r="J51"/>
  <c r="J52"/>
  <c r="J53"/>
  <c r="I50"/>
  <c r="I51"/>
  <c r="I52"/>
  <c r="I53"/>
  <c r="K10" l="1"/>
  <c r="L10" s="1"/>
  <c r="M10" s="1"/>
  <c r="N10" s="1"/>
  <c r="O10" s="1"/>
  <c r="K11"/>
  <c r="L11" s="1"/>
  <c r="M11" s="1"/>
  <c r="N11" s="1"/>
  <c r="O11" s="1"/>
  <c r="K12"/>
  <c r="L12" s="1"/>
  <c r="M12" s="1"/>
  <c r="N12" s="1"/>
  <c r="O12" s="1"/>
  <c r="K14"/>
  <c r="L14" s="1"/>
  <c r="M14" s="1"/>
  <c r="N14" s="1"/>
  <c r="O14" s="1"/>
  <c r="K15"/>
  <c r="L15" s="1"/>
  <c r="M15" s="1"/>
  <c r="N15" s="1"/>
  <c r="O15" s="1"/>
  <c r="K16"/>
  <c r="L16" s="1"/>
  <c r="M16" s="1"/>
  <c r="N16" s="1"/>
  <c r="O16" s="1"/>
  <c r="K18"/>
  <c r="L18" s="1"/>
  <c r="M18" s="1"/>
  <c r="N18" s="1"/>
  <c r="O18" s="1"/>
  <c r="K19"/>
  <c r="L19" s="1"/>
  <c r="M19" s="1"/>
  <c r="N19" s="1"/>
  <c r="O19" s="1"/>
  <c r="K22"/>
  <c r="L22" s="1"/>
  <c r="M22" s="1"/>
  <c r="N22" s="1"/>
  <c r="O22" s="1"/>
  <c r="I23"/>
  <c r="J23" s="1"/>
  <c r="K26"/>
  <c r="L26" s="1"/>
  <c r="M26" s="1"/>
  <c r="N26" s="1"/>
  <c r="O26" s="1"/>
  <c r="I27"/>
  <c r="J27" s="1"/>
  <c r="K30"/>
  <c r="L30" s="1"/>
  <c r="M30" s="1"/>
  <c r="N30" s="1"/>
  <c r="O30" s="1"/>
  <c r="I31"/>
  <c r="J31" s="1"/>
  <c r="K34"/>
  <c r="L34" s="1"/>
  <c r="M34" s="1"/>
  <c r="N34" s="1"/>
  <c r="O34" s="1"/>
  <c r="K35"/>
  <c r="L35" s="1"/>
  <c r="M35" s="1"/>
  <c r="N35" s="1"/>
  <c r="O35" s="1"/>
  <c r="K38"/>
  <c r="L38" s="1"/>
  <c r="M38" s="1"/>
  <c r="N38" s="1"/>
  <c r="O38" s="1"/>
  <c r="K39"/>
  <c r="L39" s="1"/>
  <c r="M39" s="1"/>
  <c r="N39" s="1"/>
  <c r="O39" s="1"/>
  <c r="K40"/>
  <c r="L40" s="1"/>
  <c r="M40" s="1"/>
  <c r="N40" s="1"/>
  <c r="O40" s="1"/>
  <c r="I41"/>
  <c r="J41" s="1"/>
  <c r="I42"/>
  <c r="J42" s="1"/>
  <c r="K43"/>
  <c r="L43" s="1"/>
  <c r="M43" s="1"/>
  <c r="N43" s="1"/>
  <c r="O43" s="1"/>
  <c r="I44"/>
  <c r="J44" s="1"/>
  <c r="I45"/>
  <c r="J45" s="1"/>
  <c r="I46"/>
  <c r="J46" s="1"/>
  <c r="K47"/>
  <c r="L47" s="1"/>
  <c r="M47" s="1"/>
  <c r="N47" s="1"/>
  <c r="O47" s="1"/>
  <c r="I48"/>
  <c r="J48" s="1"/>
  <c r="I49"/>
  <c r="J49" s="1"/>
  <c r="K46"/>
  <c r="L46" s="1"/>
  <c r="M46" s="1"/>
  <c r="N46" s="1"/>
  <c r="O46" s="1"/>
  <c r="K45"/>
  <c r="L45" s="1"/>
  <c r="M45" s="1"/>
  <c r="N45" s="1"/>
  <c r="O45" s="1"/>
  <c r="K44"/>
  <c r="L44" s="1"/>
  <c r="M44" s="1"/>
  <c r="N44" s="1"/>
  <c r="O44" s="1"/>
  <c r="I43"/>
  <c r="J43" s="1"/>
  <c r="K42"/>
  <c r="L42" s="1"/>
  <c r="M42" s="1"/>
  <c r="N42" s="1"/>
  <c r="O42" s="1"/>
  <c r="I40"/>
  <c r="J40" s="1"/>
  <c r="K20"/>
  <c r="L20" s="1"/>
  <c r="M20" s="1"/>
  <c r="N20" s="1"/>
  <c r="O20" s="1"/>
  <c r="K24"/>
  <c r="L24" s="1"/>
  <c r="M24" s="1"/>
  <c r="N24" s="1"/>
  <c r="O24" s="1"/>
  <c r="K28"/>
  <c r="L28" s="1"/>
  <c r="M28" s="1"/>
  <c r="N28" s="1"/>
  <c r="O28" s="1"/>
  <c r="K32"/>
  <c r="L32" s="1"/>
  <c r="M32" s="1"/>
  <c r="N32" s="1"/>
  <c r="O32" s="1"/>
  <c r="K36"/>
  <c r="L36" s="1"/>
  <c r="M36" s="1"/>
  <c r="N36" s="1"/>
  <c r="O36" s="1"/>
  <c r="V54"/>
  <c r="K13"/>
  <c r="L13" s="1"/>
  <c r="M13" s="1"/>
  <c r="N13" s="1"/>
  <c r="O13" s="1"/>
  <c r="K17"/>
  <c r="L17" s="1"/>
  <c r="M17" s="1"/>
  <c r="N17" s="1"/>
  <c r="O17" s="1"/>
  <c r="K21"/>
  <c r="L21" s="1"/>
  <c r="M21" s="1"/>
  <c r="N21" s="1"/>
  <c r="O21" s="1"/>
  <c r="I25"/>
  <c r="J25" s="1"/>
  <c r="I29"/>
  <c r="J29" s="1"/>
  <c r="I33"/>
  <c r="J33" s="1"/>
  <c r="K37"/>
  <c r="L37" s="1"/>
  <c r="M37" s="1"/>
  <c r="N37" s="1"/>
  <c r="O37" s="1"/>
  <c r="K49"/>
  <c r="L49" s="1"/>
  <c r="M49" s="1"/>
  <c r="N49" s="1"/>
  <c r="O49" s="1"/>
  <c r="I39"/>
  <c r="J39" s="1"/>
  <c r="I34"/>
  <c r="J34" s="1"/>
  <c r="I47" l="1"/>
  <c r="J47" s="1"/>
  <c r="K41"/>
  <c r="L41" s="1"/>
  <c r="M41" s="1"/>
  <c r="N41" s="1"/>
  <c r="O41" s="1"/>
  <c r="K48"/>
  <c r="L48" s="1"/>
  <c r="M48" s="1"/>
  <c r="N48" s="1"/>
  <c r="O48" s="1"/>
  <c r="I38"/>
  <c r="J38" s="1"/>
  <c r="I36"/>
  <c r="J36" s="1"/>
  <c r="K31"/>
  <c r="L31" s="1"/>
  <c r="M31" s="1"/>
  <c r="N31" s="1"/>
  <c r="O31" s="1"/>
  <c r="K29"/>
  <c r="L29" s="1"/>
  <c r="M29" s="1"/>
  <c r="N29" s="1"/>
  <c r="O29" s="1"/>
  <c r="K27"/>
  <c r="L27" s="1"/>
  <c r="M27" s="1"/>
  <c r="N27" s="1"/>
  <c r="O27" s="1"/>
  <c r="K25"/>
  <c r="L25" s="1"/>
  <c r="M25" s="1"/>
  <c r="N25" s="1"/>
  <c r="O25" s="1"/>
  <c r="K23"/>
  <c r="L23" s="1"/>
  <c r="M23" s="1"/>
  <c r="N23" s="1"/>
  <c r="O23" s="1"/>
  <c r="K33"/>
  <c r="L33" s="1"/>
  <c r="M33" s="1"/>
  <c r="N33" s="1"/>
  <c r="O33" s="1"/>
  <c r="I37"/>
  <c r="J37" s="1"/>
  <c r="I35"/>
  <c r="J35" s="1"/>
  <c r="I32"/>
  <c r="J32" s="1"/>
  <c r="I30"/>
  <c r="J30" s="1"/>
  <c r="I28"/>
  <c r="J28" s="1"/>
  <c r="I26"/>
  <c r="J26" s="1"/>
  <c r="I24"/>
  <c r="J24" s="1"/>
  <c r="I11" l="1"/>
  <c r="J11" s="1"/>
  <c r="I10"/>
  <c r="J10" s="1"/>
  <c r="I12"/>
  <c r="J12" s="1"/>
  <c r="I13"/>
  <c r="J13" s="1"/>
  <c r="I14"/>
  <c r="J14" s="1"/>
  <c r="I15"/>
  <c r="J15" s="1"/>
  <c r="I16"/>
  <c r="J16" s="1"/>
  <c r="I17"/>
  <c r="J17" s="1"/>
  <c r="I18"/>
  <c r="J18" s="1"/>
  <c r="I19"/>
  <c r="J19" s="1"/>
  <c r="I20"/>
  <c r="J20" s="1"/>
  <c r="I21"/>
  <c r="J21" s="1"/>
  <c r="I22"/>
  <c r="K9"/>
  <c r="L9" s="1"/>
  <c r="M9" s="1"/>
  <c r="N9" s="1"/>
  <c r="O9" s="1"/>
  <c r="I9"/>
  <c r="J9" s="1"/>
  <c r="J22" l="1"/>
  <c r="M54"/>
</calcChain>
</file>

<file path=xl/sharedStrings.xml><?xml version="1.0" encoding="utf-8"?>
<sst xmlns="http://schemas.openxmlformats.org/spreadsheetml/2006/main" count="171" uniqueCount="101">
  <si>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</si>
  <si>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</si>
  <si>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</si>
  <si>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</si>
  <si>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</si>
  <si>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</si>
  <si>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</si>
  <si>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</si>
  <si>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</si>
  <si>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</si>
  <si>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</si>
  <si>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</si>
  <si>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</si>
  <si>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</si>
  <si>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</si>
  <si>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</si>
  <si>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</si>
  <si>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</si>
  <si>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</si>
  <si>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</si>
  <si>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</si>
  <si>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инженер ОМТС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</si>
  <si>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</si>
  <si>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</si>
  <si>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</si>
  <si>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</si>
  <si>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</si>
  <si>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</si>
  <si>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 суммы единиц ТРУ составила:</t>
  </si>
  <si>
    <r>
      <t>Средство для выведения пятен</t>
    </r>
    <r>
      <rPr>
        <sz val="11"/>
        <color rgb="FF000000"/>
        <rFont val="Times New Roman"/>
        <family val="1"/>
        <charset val="204"/>
      </rPr>
      <t xml:space="preserve"> </t>
    </r>
  </si>
  <si>
    <t>Бумага туалетная</t>
  </si>
  <si>
    <t>Губка для мытья посуды</t>
  </si>
  <si>
    <t>Освежитель воздуха</t>
  </si>
  <si>
    <t>Пакеты для мусора 160л</t>
  </si>
  <si>
    <t>Пакеты для мусора 180л</t>
  </si>
  <si>
    <t>Пакеты для мусора 240л</t>
  </si>
  <si>
    <t>Пакеты для мусора 360л</t>
  </si>
  <si>
    <t>Пакеты для мусора 35л</t>
  </si>
  <si>
    <t>Перчатки универсальные</t>
  </si>
  <si>
    <t>Перчатки винил</t>
  </si>
  <si>
    <t>Салфетка хозяйственная</t>
  </si>
  <si>
    <t>Салфетки бумажные</t>
  </si>
  <si>
    <t>Средство для прочистки труб в гранулах</t>
  </si>
  <si>
    <t xml:space="preserve">Средство для прочистки труб ≥1000мл                 </t>
  </si>
  <si>
    <t>Стиральный порошок ≥ 400г.</t>
  </si>
  <si>
    <t>Стиральный порошок ≥ 15000г.</t>
  </si>
  <si>
    <t xml:space="preserve">Средство для прочистки труб ≥5000мл                 </t>
  </si>
  <si>
    <t>уп</t>
  </si>
  <si>
    <t>канистра</t>
  </si>
  <si>
    <t>Поставка моющих, чистящих средств и сопутствующих товаров</t>
  </si>
  <si>
    <t>Сменный аэрозольный освежитель воздуха</t>
  </si>
  <si>
    <t>Салфетка хозяйственная микрофибра 30х30</t>
  </si>
  <si>
    <t>Салфетка универсальная микрофибра 60х40</t>
  </si>
  <si>
    <t>Средство моющее для полов ≥500мл</t>
  </si>
  <si>
    <t>Средство от грибка и плесени   
≥ 5000мл</t>
  </si>
  <si>
    <t xml:space="preserve">Средство моющее универсальное щелочное
 ≥5000мл              
</t>
  </si>
  <si>
    <t>Средство для стекол
≥500мл</t>
  </si>
  <si>
    <t>Полироль для мебели
≥400мл</t>
  </si>
  <si>
    <t>Чистящее средство универсальное
≥750мл</t>
  </si>
  <si>
    <t>Средство для сантехники
≥ 1000мл</t>
  </si>
  <si>
    <t>Средство для мытья стекол и зеркал                                ≥ 5000мл, концентрат</t>
  </si>
  <si>
    <t>Средство моющее для посуды
≥ 450мл</t>
  </si>
  <si>
    <t xml:space="preserve">Чистящий порошок универсальный         </t>
  </si>
  <si>
    <t xml:space="preserve">Салфетки чистящие универсальные для оргтехники             
</t>
  </si>
  <si>
    <t xml:space="preserve">Полотенце бумажное            </t>
  </si>
  <si>
    <t xml:space="preserve">Средство дезинфицирующее
1000 мл
</t>
  </si>
  <si>
    <t>Мыло туалетное марки «Детское»
ГОСТ 28546-2002</t>
  </si>
  <si>
    <t xml:space="preserve">Жидкое крем-мыло ≥5000мл                 </t>
  </si>
  <si>
    <t>Паста для очистки кожи рук</t>
  </si>
  <si>
    <t xml:space="preserve">Средство для бесконтактной мойки
≥20000мл              
</t>
  </si>
  <si>
    <t>Губка для мытья автомобиля</t>
  </si>
  <si>
    <t>Тележка уборочная, 2 съемных ведра, платформа, с ручкой, туннельный отжим</t>
  </si>
  <si>
    <t xml:space="preserve">Комплект для уборки: швабра, ведро с плоским отжимом, салфетки, перчатки
</t>
  </si>
  <si>
    <t>комплект</t>
  </si>
  <si>
    <t>Н(М)Ц, за единицу (руб.)     без НДС</t>
  </si>
  <si>
    <t>Н(М)Ц, за единицу (руб.)  с НДС</t>
  </si>
  <si>
    <t xml:space="preserve">Жидкое крем-мыло ≥500мл                 </t>
  </si>
  <si>
    <t>Средство дезинфицирующее (таблетки)</t>
  </si>
  <si>
    <t>Средство от накипи</t>
  </si>
  <si>
    <t>Средство для удаления накипи (для кофемашин)</t>
  </si>
  <si>
    <t xml:space="preserve">Итого НМЦ суммы цен за единицу ТРУ устанавливается в размере: 55 498,67 рублей без НДС / 66 598,40 рублей с НДС                  
</t>
  </si>
  <si>
    <t>Кузнецов Д.И. /_____________/</t>
  </si>
  <si>
    <t xml:space="preserve">Дата подготовки обоснования НМЦ  10.07.2024г. </t>
  </si>
  <si>
    <t>до 31 декабря 2024г.</t>
  </si>
  <si>
    <t xml:space="preserve">ОКПД 2 </t>
  </si>
  <si>
    <t>20.41.44.190</t>
  </si>
  <si>
    <t>17.22.11.110</t>
  </si>
  <si>
    <t>20.41.31.130</t>
  </si>
  <si>
    <t>20.41.31.110</t>
  </si>
  <si>
    <t> 13.92.24.190</t>
  </si>
  <si>
    <t>20.41.41.000</t>
  </si>
  <si>
    <t>22.22.11.190</t>
  </si>
  <si>
    <t>22.19.60.119</t>
  </si>
  <si>
    <t>20.41.32.121</t>
  </si>
  <si>
    <t>13.92.29.120</t>
  </si>
  <si>
    <t>17.22.11.130</t>
  </si>
  <si>
    <t>20.41.44.120</t>
  </si>
  <si>
    <t>20.41.44.110</t>
  </si>
  <si>
    <t>20.20.14.000</t>
  </si>
  <si>
    <t>20.41.32.119</t>
  </si>
  <si>
    <t>22.29.23.120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</si>
</sst>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top"/>
    </xf>
    <xf numFmtId="0" fontId="9" fillId="0" borderId="0" xfId="0" applyFont="1"/>
    <xf numFmtId="0" fontId="4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top" wrapText="1"/>
    </xf>
    <xf numFmtId="2" fontId="8" fillId="2" borderId="0" xfId="0" applyNumberFormat="1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4" fontId="11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1" fillId="4" borderId="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0" fillId="5" borderId="0" xfId="0" applyNumberFormat="1" applyFill="1" applyAlignment="1">
      <alignment horizontal="center"/>
    </xf>
    <xf numFmtId="0" fontId="9" fillId="3" borderId="10" xfId="0" applyFont="1" applyFill="1" applyBorder="1" applyAlignment="1">
      <alignment vertical="top"/>
    </xf>
    <xf numFmtId="0" fontId="9" fillId="3" borderId="9" xfId="0" applyFont="1" applyFill="1" applyBorder="1" applyAlignment="1">
      <alignment vertical="top"/>
    </xf>
    <xf numFmtId="0" fontId="9" fillId="3" borderId="11" xfId="0" applyFont="1" applyFill="1" applyBorder="1" applyAlignment="1">
      <alignment vertical="top"/>
    </xf>
    <xf numFmtId="0" fontId="9" fillId="0" borderId="10" xfId="0" applyFont="1" applyBorder="1" applyAlignment="1">
      <alignment vertical="top"/>
    </xf>
    <xf numFmtId="0" fontId="13" fillId="3" borderId="9" xfId="0" applyFont="1" applyFill="1" applyBorder="1" applyAlignment="1">
      <alignment vertical="top"/>
    </xf>
    <xf numFmtId="0" fontId="9" fillId="3" borderId="9" xfId="0" applyFont="1" applyFill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7" fillId="2" borderId="13" xfId="0" applyFont="1" applyFill="1" applyBorder="1" applyAlignment="1">
      <alignment horizontal="center" vertical="top" wrapText="1"/>
    </xf>
    <xf numFmtId="4" fontId="11" fillId="0" borderId="3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6" fillId="0" borderId="0" xfId="0" applyNumberFormat="1" applyFont="1" applyBorder="1"/>
    <xf numFmtId="0" fontId="2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4" fontId="12" fillId="3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/>
    <xf numFmtId="4" fontId="0" fillId="5" borderId="0" xfId="0" applyNumberFormat="1" applyFill="1" applyBorder="1" applyAlignment="1">
      <alignment horizontal="center"/>
    </xf>
    <xf numFmtId="4" fontId="6" fillId="4" borderId="0" xfId="0" applyNumberFormat="1" applyFont="1" applyFill="1" applyBorder="1"/>
    <xf numFmtId="0" fontId="6" fillId="4" borderId="0" xfId="0" applyFont="1" applyFill="1" applyBorder="1"/>
    <xf numFmtId="0" fontId="6" fillId="0" borderId="0" xfId="0" applyFont="1" applyBorder="1" applyAlignment="1">
      <alignment horizontal="center" vertical="top"/>
    </xf>
    <xf numFmtId="0" fontId="5" fillId="0" borderId="0" xfId="0" applyFont="1" applyFill="1" applyBorder="1" applyAlignment="1" applyProtection="1">
      <alignment vertical="center"/>
      <protection locked="0"/>
    </xf>
    <xf numFmtId="2" fontId="4" fillId="2" borderId="0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4" fontId="12" fillId="0" borderId="15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vertical="top" wrapText="1"/>
    </xf>
    <xf numFmtId="0" fontId="9" fillId="3" borderId="12" xfId="0" applyFont="1" applyFill="1" applyBorder="1" applyAlignment="1">
      <alignment vertical="top" wrapText="1"/>
    </xf>
    <xf numFmtId="4" fontId="14" fillId="2" borderId="7" xfId="0" applyNumberFormat="1" applyFont="1" applyFill="1" applyBorder="1" applyAlignment="1">
      <alignment horizontal="center" vertical="center" wrapText="1"/>
    </xf>
    <xf numFmtId="4" fontId="7" fillId="0" borderId="0" xfId="0" applyNumberFormat="1" applyFont="1"/>
    <xf numFmtId="4" fontId="4" fillId="0" borderId="0" xfId="0" applyNumberFormat="1" applyFont="1" applyAlignment="1" applyProtection="1">
      <alignment wrapText="1"/>
      <protection locked="0"/>
    </xf>
    <xf numFmtId="4" fontId="7" fillId="2" borderId="2" xfId="0" applyNumberFormat="1" applyFont="1" applyFill="1" applyBorder="1" applyAlignment="1">
      <alignment horizontal="center" vertical="top" wrapText="1"/>
    </xf>
    <xf numFmtId="4" fontId="8" fillId="2" borderId="0" xfId="0" applyNumberFormat="1" applyFont="1" applyFill="1" applyBorder="1" applyAlignment="1">
      <alignment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6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60"/>
  <sheetViews>
    <sheetView tabSelected="1" view="pageBreakPreview" topLeftCell="A8" zoomScaleNormal="112" zoomScaleSheetLayoutView="100" workbookViewId="0">
      <selection activeCell="C9" sqref="C9"/>
    </sheetView>
  </sheetViews>
  <sheetFormatPr defaultRowHeight="12.75"/>
  <cols>
    <col min="1" max="1" width="6.140625" style="1" customWidth="1"/>
    <col min="2" max="2" width="54" style="1" customWidth="1"/>
    <col min="3" max="3" width="15.5703125" style="126" customWidth="1"/>
    <col min="4" max="4" width="9.42578125" style="1" customWidth="1"/>
    <col min="5" max="5" width="6.85546875" style="1" customWidth="1"/>
    <col min="6" max="6" width="16.7109375" style="19" customWidth="1"/>
    <col min="7" max="7" width="15.7109375" style="19" customWidth="1"/>
    <col min="8" max="8" width="16.85546875" style="1" customWidth="1"/>
    <col min="9" max="9" width="15.5703125" style="1" customWidth="1"/>
    <col min="10" max="10" width="15.42578125" style="1" customWidth="1"/>
    <col min="11" max="11" width="22.7109375" style="1" customWidth="1"/>
    <col min="12" max="12" width="20.85546875" style="19" customWidth="1"/>
    <col min="13" max="13" width="15.140625" style="1" customWidth="1"/>
    <col min="14" max="14" width="15.85546875" style="1" customWidth="1"/>
    <col min="15" max="15" width="15.7109375" style="19" customWidth="1"/>
    <col min="16" max="20" width="15.7109375" style="49" customWidth="1"/>
    <col min="21" max="21" width="13" style="49" hidden="1" customWidth="1"/>
    <col min="22" max="22" width="12.42578125" style="57" hidden="1" customWidth="1"/>
    <col min="23" max="23" width="9.140625" style="57" hidden="1" customWidth="1"/>
    <col min="24" max="24" width="14.7109375" style="49" hidden="1" customWidth="1"/>
    <col min="25" max="25" width="9.140625" style="57" customWidth="1"/>
    <col min="26" max="33" width="9.140625" style="57"/>
    <col min="34" max="16384" width="9.140625" style="1"/>
  </cols>
  <sheetData>
    <row r="1" spans="1:33" ht="16.5" customHeight="1">
      <c r="F1" s="82" t="s">
        <v>24</v>
      </c>
      <c r="K1" s="114" t="s">
        <v>9</v>
      </c>
      <c r="L1" s="115"/>
      <c r="M1" s="115"/>
      <c r="N1" s="115"/>
    </row>
    <row r="2" spans="1:33" ht="20.25" customHeight="1">
      <c r="A2" s="21"/>
      <c r="B2" s="73" t="s">
        <v>14</v>
      </c>
      <c r="C2" s="21"/>
      <c r="D2" s="21"/>
      <c r="E2" s="123" t="s">
        <v>49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33" ht="21" customHeight="1">
      <c r="A3" s="21"/>
      <c r="B3" s="73" t="s">
        <v>15</v>
      </c>
      <c r="C3" s="21"/>
      <c r="D3" s="21"/>
      <c r="E3" s="123" t="s">
        <v>16</v>
      </c>
      <c r="F3" s="123"/>
      <c r="G3" s="123"/>
      <c r="H3" s="123"/>
      <c r="I3" s="123"/>
      <c r="J3" s="123"/>
      <c r="K3" s="123"/>
      <c r="L3" s="123"/>
      <c r="M3" s="123"/>
      <c r="N3" s="123"/>
    </row>
    <row r="4" spans="1:33" ht="33.75" customHeight="1">
      <c r="A4" s="21"/>
      <c r="B4" s="73" t="s">
        <v>17</v>
      </c>
      <c r="C4" s="21"/>
      <c r="D4" s="21"/>
      <c r="E4" s="123" t="s">
        <v>83</v>
      </c>
      <c r="F4" s="123"/>
      <c r="G4" s="123"/>
      <c r="H4" s="123"/>
      <c r="I4" s="123"/>
      <c r="J4" s="123"/>
      <c r="K4" s="123"/>
      <c r="L4" s="123"/>
      <c r="M4" s="123"/>
      <c r="N4" s="123"/>
    </row>
    <row r="5" spans="1:33" ht="22.5" customHeight="1">
      <c r="A5" s="123" t="s">
        <v>18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</row>
    <row r="6" spans="1:33" ht="39" customHeight="1">
      <c r="A6" s="21"/>
      <c r="B6" s="73" t="s">
        <v>19</v>
      </c>
      <c r="C6" s="21"/>
      <c r="D6" s="21"/>
      <c r="E6" s="21"/>
      <c r="F6" s="23"/>
      <c r="G6" s="23"/>
      <c r="H6" s="21"/>
      <c r="I6" s="21"/>
      <c r="J6" s="21"/>
      <c r="K6" s="21"/>
      <c r="L6" s="23"/>
      <c r="M6" s="21"/>
      <c r="N6" s="21"/>
    </row>
    <row r="7" spans="1:33" ht="39" customHeight="1">
      <c r="A7" s="116" t="s">
        <v>0</v>
      </c>
      <c r="B7" s="116" t="s">
        <v>1</v>
      </c>
      <c r="C7" s="95"/>
      <c r="D7" s="116" t="s">
        <v>2</v>
      </c>
      <c r="E7" s="116" t="s">
        <v>3</v>
      </c>
      <c r="F7" s="118" t="s">
        <v>4</v>
      </c>
      <c r="G7" s="119"/>
      <c r="H7" s="120"/>
      <c r="I7" s="121" t="s">
        <v>25</v>
      </c>
      <c r="J7" s="121"/>
      <c r="K7" s="122" t="s">
        <v>26</v>
      </c>
      <c r="L7" s="122"/>
      <c r="M7" s="122"/>
      <c r="N7" s="122"/>
    </row>
    <row r="8" spans="1:33" ht="159" customHeight="1" thickBot="1">
      <c r="A8" s="117"/>
      <c r="B8" s="116"/>
      <c r="C8" s="95" t="s">
        <v>84</v>
      </c>
      <c r="D8" s="116"/>
      <c r="E8" s="116"/>
      <c r="F8" s="78" t="s">
        <v>10</v>
      </c>
      <c r="G8" s="78" t="s">
        <v>11</v>
      </c>
      <c r="H8" s="68" t="s">
        <v>12</v>
      </c>
      <c r="I8" s="6" t="s">
        <v>5</v>
      </c>
      <c r="J8" s="6" t="s">
        <v>6</v>
      </c>
      <c r="K8" s="27" t="s">
        <v>27</v>
      </c>
      <c r="L8" s="84" t="s">
        <v>7</v>
      </c>
      <c r="M8" s="9" t="s">
        <v>8</v>
      </c>
      <c r="N8" s="9" t="s">
        <v>74</v>
      </c>
      <c r="O8" s="46" t="s">
        <v>75</v>
      </c>
      <c r="P8" s="30"/>
      <c r="Q8" s="30"/>
      <c r="R8" s="30"/>
      <c r="S8" s="30"/>
      <c r="T8" s="30"/>
      <c r="U8" s="30"/>
    </row>
    <row r="9" spans="1:33" ht="25.5" customHeight="1" thickBot="1">
      <c r="A9" s="18">
        <v>1</v>
      </c>
      <c r="B9" s="39" t="s">
        <v>29</v>
      </c>
      <c r="C9" s="127" t="s">
        <v>85</v>
      </c>
      <c r="D9" s="70" t="s">
        <v>13</v>
      </c>
      <c r="E9" s="87">
        <v>1</v>
      </c>
      <c r="F9" s="89">
        <v>141.75</v>
      </c>
      <c r="G9" s="89">
        <v>135</v>
      </c>
      <c r="H9" s="89">
        <v>94.05</v>
      </c>
      <c r="I9" s="89">
        <f>AVERAGE(F9:H9)</f>
        <v>123.60000000000001</v>
      </c>
      <c r="J9" s="90">
        <f t="shared" ref="J9:J53" si="0">SQRT(((SUM((POWER(H9-I9,2)),(POWER(G9-I9,2)),(POWER(F9-I9,2)))/(COLUMNS(F9:H9)-1))))</f>
        <v>25.812642251424009</v>
      </c>
      <c r="K9" s="91">
        <f t="shared" ref="K9:K53" si="1">((E9/3)*(SUM(F9:H9)))</f>
        <v>123.6</v>
      </c>
      <c r="L9" s="92">
        <f t="shared" ref="L9:L53" si="2">K9/E9</f>
        <v>123.6</v>
      </c>
      <c r="M9" s="91">
        <f t="shared" ref="M9:M53" si="3">ROUNDDOWN(L9,2)</f>
        <v>123.6</v>
      </c>
      <c r="N9" s="92">
        <f t="shared" ref="N9:N53" si="4">M9*E9</f>
        <v>123.6</v>
      </c>
      <c r="O9" s="47">
        <f>N9*W9</f>
        <v>148.32</v>
      </c>
      <c r="P9" s="31"/>
      <c r="Q9" s="31"/>
      <c r="R9" s="31"/>
      <c r="S9" s="31"/>
      <c r="T9" s="31"/>
      <c r="U9" s="31"/>
      <c r="V9" s="75">
        <v>120.97</v>
      </c>
      <c r="W9" s="28">
        <v>1.2</v>
      </c>
    </row>
    <row r="10" spans="1:33" ht="34.5" customHeight="1" thickBot="1">
      <c r="A10" s="29">
        <v>2</v>
      </c>
      <c r="B10" s="44" t="s">
        <v>54</v>
      </c>
      <c r="C10" s="127" t="s">
        <v>85</v>
      </c>
      <c r="D10" s="71" t="s">
        <v>48</v>
      </c>
      <c r="E10" s="87">
        <v>1</v>
      </c>
      <c r="F10" s="89">
        <v>1349.25</v>
      </c>
      <c r="G10" s="89">
        <v>1285</v>
      </c>
      <c r="H10" s="89">
        <v>954.25</v>
      </c>
      <c r="I10" s="89">
        <f t="shared" ref="I10:I53" si="5">AVERAGE(F10:H10)</f>
        <v>1196.1666666666667</v>
      </c>
      <c r="J10" s="90">
        <f t="shared" si="0"/>
        <v>211.95464333987434</v>
      </c>
      <c r="K10" s="91">
        <f t="shared" si="1"/>
        <v>1196.1666666666665</v>
      </c>
      <c r="L10" s="92">
        <f t="shared" si="2"/>
        <v>1196.1666666666665</v>
      </c>
      <c r="M10" s="91">
        <f t="shared" si="3"/>
        <v>1196.1600000000001</v>
      </c>
      <c r="N10" s="92">
        <f t="shared" si="4"/>
        <v>1196.1600000000001</v>
      </c>
      <c r="O10" s="47">
        <f t="shared" ref="O10:O53" si="6">N10*W10</f>
        <v>1435.3920000000001</v>
      </c>
      <c r="P10" s="31"/>
      <c r="Q10" s="31"/>
      <c r="R10" s="31"/>
      <c r="S10" s="31"/>
      <c r="T10" s="31"/>
      <c r="U10" s="31"/>
      <c r="V10" s="76">
        <v>1079.23</v>
      </c>
      <c r="W10" s="28">
        <v>1.2</v>
      </c>
    </row>
    <row r="11" spans="1:33" ht="27.75" customHeight="1" thickBot="1">
      <c r="A11" s="29">
        <v>3</v>
      </c>
      <c r="B11" s="40" t="s">
        <v>30</v>
      </c>
      <c r="C11" s="127" t="s">
        <v>86</v>
      </c>
      <c r="D11" s="70" t="s">
        <v>13</v>
      </c>
      <c r="E11" s="87">
        <v>1</v>
      </c>
      <c r="F11" s="89">
        <v>57.75</v>
      </c>
      <c r="G11" s="89">
        <v>55</v>
      </c>
      <c r="H11" s="89">
        <v>38.799999999999997</v>
      </c>
      <c r="I11" s="89">
        <f t="shared" si="5"/>
        <v>50.516666666666673</v>
      </c>
      <c r="J11" s="90">
        <f t="shared" si="0"/>
        <v>10.239669591023599</v>
      </c>
      <c r="K11" s="91">
        <f t="shared" si="1"/>
        <v>50.516666666666666</v>
      </c>
      <c r="L11" s="92">
        <f t="shared" si="2"/>
        <v>50.516666666666666</v>
      </c>
      <c r="M11" s="91">
        <f t="shared" si="3"/>
        <v>50.51</v>
      </c>
      <c r="N11" s="92">
        <f t="shared" si="4"/>
        <v>50.51</v>
      </c>
      <c r="O11" s="47">
        <f t="shared" si="6"/>
        <v>60.611999999999995</v>
      </c>
      <c r="P11" s="31"/>
      <c r="Q11" s="31"/>
      <c r="R11" s="31"/>
      <c r="S11" s="31"/>
      <c r="T11" s="31"/>
      <c r="U11" s="31"/>
      <c r="V11" s="76">
        <v>52.12</v>
      </c>
      <c r="W11" s="28">
        <v>1.2</v>
      </c>
    </row>
    <row r="12" spans="1:33" ht="28.5" customHeight="1" thickBot="1">
      <c r="A12" s="29">
        <v>4</v>
      </c>
      <c r="B12" s="40" t="s">
        <v>31</v>
      </c>
      <c r="C12" s="127" t="s">
        <v>89</v>
      </c>
      <c r="D12" s="70" t="s">
        <v>47</v>
      </c>
      <c r="E12" s="87">
        <v>1</v>
      </c>
      <c r="F12" s="89">
        <v>120.75</v>
      </c>
      <c r="G12" s="89">
        <v>115</v>
      </c>
      <c r="H12" s="89">
        <v>82.33</v>
      </c>
      <c r="I12" s="89">
        <f t="shared" si="5"/>
        <v>106.02666666666666</v>
      </c>
      <c r="J12" s="90">
        <f t="shared" si="0"/>
        <v>20.722322102827505</v>
      </c>
      <c r="K12" s="91">
        <f t="shared" si="1"/>
        <v>106.02666666666666</v>
      </c>
      <c r="L12" s="92">
        <f t="shared" si="2"/>
        <v>106.02666666666666</v>
      </c>
      <c r="M12" s="91">
        <f t="shared" si="3"/>
        <v>106.02</v>
      </c>
      <c r="N12" s="92">
        <f t="shared" si="4"/>
        <v>106.02</v>
      </c>
      <c r="O12" s="47">
        <f t="shared" si="6"/>
        <v>127.22399999999999</v>
      </c>
      <c r="P12" s="31"/>
      <c r="Q12" s="31"/>
      <c r="R12" s="31"/>
      <c r="S12" s="31"/>
      <c r="T12" s="31"/>
      <c r="U12" s="31"/>
      <c r="V12" s="76">
        <v>89.11</v>
      </c>
      <c r="W12" s="28">
        <v>1.2</v>
      </c>
    </row>
    <row r="13" spans="1:33" ht="29.25" customHeight="1" thickBot="1">
      <c r="A13" s="29">
        <v>5</v>
      </c>
      <c r="B13" s="40" t="s">
        <v>32</v>
      </c>
      <c r="C13" s="127" t="s">
        <v>90</v>
      </c>
      <c r="D13" s="70" t="s">
        <v>13</v>
      </c>
      <c r="E13" s="87">
        <v>1</v>
      </c>
      <c r="F13" s="89">
        <v>128.1</v>
      </c>
      <c r="G13" s="89">
        <v>122</v>
      </c>
      <c r="H13" s="89">
        <v>91.17</v>
      </c>
      <c r="I13" s="89">
        <f t="shared" si="5"/>
        <v>113.75666666666666</v>
      </c>
      <c r="J13" s="90">
        <f t="shared" si="0"/>
        <v>19.796985460754705</v>
      </c>
      <c r="K13" s="91">
        <f t="shared" si="1"/>
        <v>113.75666666666666</v>
      </c>
      <c r="L13" s="92">
        <f t="shared" si="2"/>
        <v>113.75666666666666</v>
      </c>
      <c r="M13" s="91">
        <f t="shared" si="3"/>
        <v>113.75</v>
      </c>
      <c r="N13" s="92">
        <f t="shared" si="4"/>
        <v>113.75</v>
      </c>
      <c r="O13" s="47">
        <f t="shared" si="6"/>
        <v>136.5</v>
      </c>
      <c r="P13" s="31"/>
      <c r="Q13" s="31"/>
      <c r="R13" s="31"/>
      <c r="S13" s="31"/>
      <c r="T13" s="31"/>
      <c r="U13" s="31"/>
      <c r="V13" s="76">
        <v>108.87</v>
      </c>
      <c r="W13" s="28">
        <v>1.2</v>
      </c>
    </row>
    <row r="14" spans="1:33" ht="28.5" customHeight="1" thickBot="1">
      <c r="A14" s="29">
        <v>6</v>
      </c>
      <c r="B14" s="40" t="s">
        <v>50</v>
      </c>
      <c r="C14" s="127" t="s">
        <v>90</v>
      </c>
      <c r="D14" s="70" t="s">
        <v>13</v>
      </c>
      <c r="E14" s="87">
        <v>1</v>
      </c>
      <c r="F14" s="89">
        <v>268.8</v>
      </c>
      <c r="G14" s="89">
        <v>256</v>
      </c>
      <c r="H14" s="89">
        <v>173.8</v>
      </c>
      <c r="I14" s="89">
        <f t="shared" si="5"/>
        <v>232.86666666666665</v>
      </c>
      <c r="J14" s="90">
        <f t="shared" si="0"/>
        <v>51.552044899628697</v>
      </c>
      <c r="K14" s="91">
        <f t="shared" si="1"/>
        <v>232.86666666666662</v>
      </c>
      <c r="L14" s="92">
        <f t="shared" si="2"/>
        <v>232.86666666666662</v>
      </c>
      <c r="M14" s="91">
        <f t="shared" si="3"/>
        <v>232.86</v>
      </c>
      <c r="N14" s="92">
        <f t="shared" si="4"/>
        <v>232.86</v>
      </c>
      <c r="O14" s="47">
        <f t="shared" si="6"/>
        <v>279.43200000000002</v>
      </c>
      <c r="P14" s="31"/>
      <c r="Q14" s="31"/>
      <c r="R14" s="31"/>
      <c r="S14" s="31"/>
      <c r="T14" s="31"/>
      <c r="U14" s="31"/>
      <c r="V14" s="76">
        <v>221.09</v>
      </c>
      <c r="W14" s="28">
        <v>1.2</v>
      </c>
    </row>
    <row r="15" spans="1:33" ht="26.25" customHeight="1" thickBot="1">
      <c r="A15" s="29">
        <v>7</v>
      </c>
      <c r="B15" s="40" t="s">
        <v>33</v>
      </c>
      <c r="C15" s="127" t="s">
        <v>91</v>
      </c>
      <c r="D15" s="70" t="s">
        <v>47</v>
      </c>
      <c r="E15" s="87">
        <v>1</v>
      </c>
      <c r="F15" s="89">
        <v>247.8</v>
      </c>
      <c r="G15" s="89">
        <v>236</v>
      </c>
      <c r="H15" s="89">
        <v>160.69999999999999</v>
      </c>
      <c r="I15" s="89">
        <f t="shared" si="5"/>
        <v>214.83333333333334</v>
      </c>
      <c r="J15" s="90">
        <f t="shared" si="0"/>
        <v>47.250643734591961</v>
      </c>
      <c r="K15" s="91">
        <f t="shared" si="1"/>
        <v>214.83333333333331</v>
      </c>
      <c r="L15" s="92">
        <f t="shared" si="2"/>
        <v>214.83333333333331</v>
      </c>
      <c r="M15" s="91">
        <f t="shared" si="3"/>
        <v>214.83</v>
      </c>
      <c r="N15" s="92">
        <f t="shared" si="4"/>
        <v>214.83</v>
      </c>
      <c r="O15" s="47">
        <f t="shared" si="6"/>
        <v>257.79599999999999</v>
      </c>
      <c r="P15" s="31"/>
      <c r="Q15" s="31"/>
      <c r="R15" s="31"/>
      <c r="S15" s="31"/>
      <c r="T15" s="31"/>
      <c r="U15" s="31"/>
      <c r="V15" s="76">
        <v>223.69</v>
      </c>
      <c r="W15" s="28">
        <v>1.2</v>
      </c>
    </row>
    <row r="16" spans="1:33" s="34" customFormat="1" ht="29.25" customHeight="1" thickBot="1">
      <c r="A16" s="35">
        <v>8</v>
      </c>
      <c r="B16" s="40" t="s">
        <v>34</v>
      </c>
      <c r="C16" s="127" t="s">
        <v>91</v>
      </c>
      <c r="D16" s="70" t="s">
        <v>47</v>
      </c>
      <c r="E16" s="88">
        <v>1</v>
      </c>
      <c r="F16" s="89">
        <v>303.45</v>
      </c>
      <c r="G16" s="89">
        <v>289</v>
      </c>
      <c r="H16" s="89">
        <v>199.91</v>
      </c>
      <c r="I16" s="93">
        <f t="shared" si="5"/>
        <v>264.12</v>
      </c>
      <c r="J16" s="94">
        <f t="shared" si="0"/>
        <v>56.074893669092233</v>
      </c>
      <c r="K16" s="91">
        <f t="shared" si="1"/>
        <v>264.12</v>
      </c>
      <c r="L16" s="92">
        <f t="shared" si="2"/>
        <v>264.12</v>
      </c>
      <c r="M16" s="91">
        <f t="shared" si="3"/>
        <v>264.12</v>
      </c>
      <c r="N16" s="92">
        <f t="shared" si="4"/>
        <v>264.12</v>
      </c>
      <c r="O16" s="47">
        <f t="shared" si="6"/>
        <v>316.94400000000002</v>
      </c>
      <c r="P16" s="33"/>
      <c r="Q16" s="33"/>
      <c r="R16" s="33"/>
      <c r="S16" s="33"/>
      <c r="T16" s="33"/>
      <c r="U16" s="33"/>
      <c r="V16" s="77">
        <v>245.07</v>
      </c>
      <c r="W16" s="28">
        <v>1.2</v>
      </c>
      <c r="X16" s="59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40" ht="27" customHeight="1" thickBot="1">
      <c r="A17" s="29">
        <v>9</v>
      </c>
      <c r="B17" s="40" t="s">
        <v>35</v>
      </c>
      <c r="C17" s="127" t="s">
        <v>91</v>
      </c>
      <c r="D17" s="70" t="s">
        <v>47</v>
      </c>
      <c r="E17" s="87">
        <v>1</v>
      </c>
      <c r="F17" s="89">
        <v>787.5</v>
      </c>
      <c r="G17" s="89">
        <v>750</v>
      </c>
      <c r="H17" s="89">
        <v>556.6</v>
      </c>
      <c r="I17" s="89">
        <f t="shared" si="5"/>
        <v>698.0333333333333</v>
      </c>
      <c r="J17" s="90">
        <f t="shared" si="0"/>
        <v>123.91167553274926</v>
      </c>
      <c r="K17" s="91">
        <f t="shared" si="1"/>
        <v>698.0333333333333</v>
      </c>
      <c r="L17" s="92">
        <f t="shared" si="2"/>
        <v>698.0333333333333</v>
      </c>
      <c r="M17" s="91">
        <f t="shared" si="3"/>
        <v>698.03</v>
      </c>
      <c r="N17" s="92">
        <f t="shared" si="4"/>
        <v>698.03</v>
      </c>
      <c r="O17" s="47">
        <f t="shared" si="6"/>
        <v>837.63599999999997</v>
      </c>
      <c r="P17" s="31"/>
      <c r="Q17" s="31"/>
      <c r="R17" s="31"/>
      <c r="S17" s="31"/>
      <c r="T17" s="31"/>
      <c r="U17" s="31"/>
      <c r="V17" s="76">
        <v>515.5</v>
      </c>
      <c r="W17" s="28">
        <v>1.2</v>
      </c>
    </row>
    <row r="18" spans="1:40" ht="27.75" customHeight="1" thickBot="1">
      <c r="A18" s="29">
        <v>10</v>
      </c>
      <c r="B18" s="40" t="s">
        <v>36</v>
      </c>
      <c r="C18" s="127" t="s">
        <v>91</v>
      </c>
      <c r="D18" s="70" t="s">
        <v>47</v>
      </c>
      <c r="E18" s="87">
        <v>1</v>
      </c>
      <c r="F18" s="89">
        <v>887.25</v>
      </c>
      <c r="G18" s="89">
        <v>845</v>
      </c>
      <c r="H18" s="89">
        <v>639.65</v>
      </c>
      <c r="I18" s="89">
        <f t="shared" si="5"/>
        <v>790.63333333333333</v>
      </c>
      <c r="J18" s="90">
        <f t="shared" si="0"/>
        <v>132.45089970752684</v>
      </c>
      <c r="K18" s="91">
        <f t="shared" si="1"/>
        <v>790.63333333333333</v>
      </c>
      <c r="L18" s="92">
        <f t="shared" si="2"/>
        <v>790.63333333333333</v>
      </c>
      <c r="M18" s="91">
        <f t="shared" si="3"/>
        <v>790.63</v>
      </c>
      <c r="N18" s="92">
        <f t="shared" si="4"/>
        <v>790.63</v>
      </c>
      <c r="O18" s="47">
        <f t="shared" si="6"/>
        <v>948.75599999999997</v>
      </c>
      <c r="P18" s="31"/>
      <c r="Q18" s="31"/>
      <c r="R18" s="31"/>
      <c r="S18" s="31"/>
      <c r="T18" s="31"/>
      <c r="U18" s="31"/>
      <c r="V18" s="76">
        <v>699.46</v>
      </c>
      <c r="W18" s="28">
        <v>1.2</v>
      </c>
    </row>
    <row r="19" spans="1:40" s="2" customFormat="1" ht="28.5" customHeight="1" thickBot="1">
      <c r="A19" s="29">
        <v>11</v>
      </c>
      <c r="B19" s="40" t="s">
        <v>37</v>
      </c>
      <c r="C19" s="127" t="s">
        <v>91</v>
      </c>
      <c r="D19" s="70" t="s">
        <v>47</v>
      </c>
      <c r="E19" s="87">
        <v>1</v>
      </c>
      <c r="F19" s="89">
        <v>120.75</v>
      </c>
      <c r="G19" s="89">
        <v>115</v>
      </c>
      <c r="H19" s="89">
        <v>77.55</v>
      </c>
      <c r="I19" s="89">
        <f t="shared" si="5"/>
        <v>104.43333333333334</v>
      </c>
      <c r="J19" s="90">
        <f t="shared" si="0"/>
        <v>23.458491710537007</v>
      </c>
      <c r="K19" s="91">
        <f t="shared" si="1"/>
        <v>104.43333333333334</v>
      </c>
      <c r="L19" s="92">
        <f t="shared" si="2"/>
        <v>104.43333333333334</v>
      </c>
      <c r="M19" s="91">
        <f t="shared" si="3"/>
        <v>104.43</v>
      </c>
      <c r="N19" s="92">
        <f t="shared" si="4"/>
        <v>104.43</v>
      </c>
      <c r="O19" s="47">
        <f t="shared" si="6"/>
        <v>125.316</v>
      </c>
      <c r="P19" s="31"/>
      <c r="Q19" s="31"/>
      <c r="R19" s="31"/>
      <c r="S19" s="31"/>
      <c r="T19" s="31"/>
      <c r="U19" s="31"/>
      <c r="V19" s="76">
        <v>104.13</v>
      </c>
      <c r="W19" s="28">
        <v>1.2</v>
      </c>
      <c r="X19" s="49"/>
      <c r="Y19" s="61"/>
      <c r="Z19" s="61"/>
      <c r="AA19" s="61"/>
      <c r="AB19" s="61"/>
      <c r="AC19" s="61"/>
      <c r="AD19" s="61"/>
      <c r="AE19" s="61"/>
      <c r="AF19" s="61"/>
      <c r="AG19" s="61"/>
    </row>
    <row r="20" spans="1:40" s="5" customFormat="1" ht="28.5" customHeight="1" thickBot="1">
      <c r="A20" s="29">
        <v>12</v>
      </c>
      <c r="B20" s="41" t="s">
        <v>38</v>
      </c>
      <c r="C20" s="127" t="s">
        <v>92</v>
      </c>
      <c r="D20" s="70" t="s">
        <v>47</v>
      </c>
      <c r="E20" s="87">
        <v>1</v>
      </c>
      <c r="F20" s="89">
        <v>99.75</v>
      </c>
      <c r="G20" s="89">
        <v>95</v>
      </c>
      <c r="H20" s="89">
        <v>64.8</v>
      </c>
      <c r="I20" s="89">
        <f t="shared" si="5"/>
        <v>86.516666666666666</v>
      </c>
      <c r="J20" s="90">
        <f t="shared" si="0"/>
        <v>18.956551198288505</v>
      </c>
      <c r="K20" s="91">
        <f t="shared" si="1"/>
        <v>86.516666666666666</v>
      </c>
      <c r="L20" s="92">
        <f t="shared" si="2"/>
        <v>86.516666666666666</v>
      </c>
      <c r="M20" s="91">
        <f t="shared" si="3"/>
        <v>86.51</v>
      </c>
      <c r="N20" s="92">
        <f t="shared" si="4"/>
        <v>86.51</v>
      </c>
      <c r="O20" s="47">
        <f t="shared" si="6"/>
        <v>103.812</v>
      </c>
      <c r="P20" s="31"/>
      <c r="Q20" s="31"/>
      <c r="R20" s="31"/>
      <c r="S20" s="31"/>
      <c r="T20" s="31"/>
      <c r="U20" s="31"/>
      <c r="V20" s="76">
        <v>90.21</v>
      </c>
      <c r="W20" s="28">
        <v>1.2</v>
      </c>
      <c r="X20" s="49"/>
      <c r="Y20" s="62"/>
      <c r="Z20" s="62"/>
      <c r="AA20" s="62"/>
      <c r="AB20" s="62"/>
      <c r="AC20" s="62"/>
      <c r="AD20" s="62"/>
      <c r="AE20" s="62"/>
      <c r="AF20" s="62"/>
      <c r="AG20" s="62"/>
    </row>
    <row r="21" spans="1:40" ht="25.5" customHeight="1" thickBot="1">
      <c r="A21" s="29">
        <v>13</v>
      </c>
      <c r="B21" s="39" t="s">
        <v>39</v>
      </c>
      <c r="C21" s="127" t="s">
        <v>92</v>
      </c>
      <c r="D21" s="70" t="s">
        <v>47</v>
      </c>
      <c r="E21" s="87">
        <v>1</v>
      </c>
      <c r="F21" s="89">
        <v>540.75</v>
      </c>
      <c r="G21" s="89">
        <v>515</v>
      </c>
      <c r="H21" s="89">
        <v>385.66</v>
      </c>
      <c r="I21" s="89">
        <f t="shared" si="5"/>
        <v>480.47</v>
      </c>
      <c r="J21" s="90">
        <f t="shared" si="0"/>
        <v>83.111176745369207</v>
      </c>
      <c r="K21" s="91">
        <f t="shared" si="1"/>
        <v>480.47</v>
      </c>
      <c r="L21" s="92">
        <f t="shared" si="2"/>
        <v>480.47</v>
      </c>
      <c r="M21" s="91">
        <f t="shared" si="3"/>
        <v>480.47</v>
      </c>
      <c r="N21" s="92">
        <f t="shared" si="4"/>
        <v>480.47</v>
      </c>
      <c r="O21" s="47">
        <f t="shared" si="6"/>
        <v>576.56399999999996</v>
      </c>
      <c r="P21" s="31"/>
      <c r="Q21" s="31"/>
      <c r="R21" s="31"/>
      <c r="S21" s="31"/>
      <c r="T21" s="31"/>
      <c r="U21" s="31"/>
      <c r="V21" s="76">
        <v>536.84</v>
      </c>
      <c r="W21" s="28">
        <v>1.2</v>
      </c>
    </row>
    <row r="22" spans="1:40" ht="29.25" customHeight="1" thickBot="1">
      <c r="A22" s="37">
        <v>14</v>
      </c>
      <c r="B22" s="42" t="s">
        <v>44</v>
      </c>
      <c r="C22" s="129" t="s">
        <v>93</v>
      </c>
      <c r="D22" s="70" t="s">
        <v>13</v>
      </c>
      <c r="E22" s="87">
        <v>1</v>
      </c>
      <c r="F22" s="89">
        <v>72.45</v>
      </c>
      <c r="G22" s="89">
        <v>69</v>
      </c>
      <c r="H22" s="89">
        <v>49.79</v>
      </c>
      <c r="I22" s="89">
        <f t="shared" si="5"/>
        <v>63.746666666666663</v>
      </c>
      <c r="J22" s="90">
        <f t="shared" si="0"/>
        <v>12.209301099298575</v>
      </c>
      <c r="K22" s="91">
        <f t="shared" si="1"/>
        <v>63.746666666666655</v>
      </c>
      <c r="L22" s="92">
        <f t="shared" si="2"/>
        <v>63.746666666666655</v>
      </c>
      <c r="M22" s="91">
        <f t="shared" si="3"/>
        <v>63.74</v>
      </c>
      <c r="N22" s="92">
        <f t="shared" si="4"/>
        <v>63.74</v>
      </c>
      <c r="O22" s="47">
        <f t="shared" si="6"/>
        <v>76.488</v>
      </c>
      <c r="P22" s="31"/>
      <c r="Q22" s="31"/>
      <c r="R22" s="31"/>
      <c r="S22" s="31"/>
      <c r="T22" s="31"/>
      <c r="U22" s="31"/>
      <c r="V22" s="76">
        <v>81.53</v>
      </c>
      <c r="W22" s="28">
        <v>1.2</v>
      </c>
    </row>
    <row r="23" spans="1:40" ht="26.25" customHeight="1" thickBot="1">
      <c r="A23" s="37">
        <v>15</v>
      </c>
      <c r="B23" s="42" t="s">
        <v>45</v>
      </c>
      <c r="C23" s="129" t="s">
        <v>93</v>
      </c>
      <c r="D23" s="70" t="s">
        <v>13</v>
      </c>
      <c r="E23" s="87">
        <v>1</v>
      </c>
      <c r="F23" s="89">
        <v>5244.75</v>
      </c>
      <c r="G23" s="89">
        <v>4995</v>
      </c>
      <c r="H23" s="89">
        <v>3784</v>
      </c>
      <c r="I23" s="89">
        <f t="shared" si="5"/>
        <v>4674.583333333333</v>
      </c>
      <c r="J23" s="90">
        <f t="shared" si="0"/>
        <v>781.31157090710826</v>
      </c>
      <c r="K23" s="91">
        <f t="shared" si="1"/>
        <v>4674.583333333333</v>
      </c>
      <c r="L23" s="92">
        <f t="shared" si="2"/>
        <v>4674.583333333333</v>
      </c>
      <c r="M23" s="91">
        <f t="shared" si="3"/>
        <v>4674.58</v>
      </c>
      <c r="N23" s="92">
        <f t="shared" si="4"/>
        <v>4674.58</v>
      </c>
      <c r="O23" s="47">
        <f t="shared" si="6"/>
        <v>5609.4960000000001</v>
      </c>
      <c r="P23" s="50"/>
      <c r="Q23" s="51"/>
      <c r="R23" s="50"/>
      <c r="S23" s="52"/>
      <c r="T23" s="53"/>
      <c r="U23" s="54"/>
      <c r="V23" s="76">
        <v>5359.2</v>
      </c>
      <c r="W23" s="28">
        <v>1.2</v>
      </c>
      <c r="X23" s="63"/>
      <c r="Y23" s="63"/>
      <c r="Z23" s="63"/>
      <c r="AA23" s="64"/>
      <c r="AB23" s="64"/>
      <c r="AC23" s="65"/>
      <c r="AD23" s="65"/>
      <c r="AE23" s="65"/>
      <c r="AF23" s="66"/>
      <c r="AG23" s="31"/>
      <c r="AH23" s="31"/>
      <c r="AI23" s="31"/>
      <c r="AJ23" s="31"/>
      <c r="AK23" s="31"/>
      <c r="AL23" s="31"/>
      <c r="AM23" s="31"/>
      <c r="AN23" s="19"/>
    </row>
    <row r="24" spans="1:40" ht="27.75" customHeight="1" thickBot="1">
      <c r="A24" s="36">
        <v>16</v>
      </c>
      <c r="B24" s="40" t="s">
        <v>40</v>
      </c>
      <c r="C24" s="127" t="s">
        <v>94</v>
      </c>
      <c r="D24" s="70" t="s">
        <v>47</v>
      </c>
      <c r="E24" s="87">
        <v>1</v>
      </c>
      <c r="F24" s="89">
        <v>57.75</v>
      </c>
      <c r="G24" s="89">
        <v>55</v>
      </c>
      <c r="H24" s="89">
        <v>37.07</v>
      </c>
      <c r="I24" s="89">
        <f t="shared" si="5"/>
        <v>49.94</v>
      </c>
      <c r="J24" s="90">
        <f t="shared" si="0"/>
        <v>11.230240424852889</v>
      </c>
      <c r="K24" s="91">
        <f t="shared" si="1"/>
        <v>49.94</v>
      </c>
      <c r="L24" s="92">
        <f t="shared" si="2"/>
        <v>49.94</v>
      </c>
      <c r="M24" s="91">
        <f t="shared" si="3"/>
        <v>49.94</v>
      </c>
      <c r="N24" s="92">
        <f t="shared" si="4"/>
        <v>49.94</v>
      </c>
      <c r="O24" s="47">
        <f t="shared" si="6"/>
        <v>59.927999999999997</v>
      </c>
      <c r="P24" s="31"/>
      <c r="Q24" s="31"/>
      <c r="R24" s="31"/>
      <c r="S24" s="31"/>
      <c r="T24" s="31"/>
      <c r="U24" s="31"/>
      <c r="V24" s="76">
        <v>51.6</v>
      </c>
      <c r="W24" s="28">
        <v>1.2</v>
      </c>
    </row>
    <row r="25" spans="1:40" ht="30.75" customHeight="1" thickBot="1">
      <c r="A25" s="36">
        <v>17</v>
      </c>
      <c r="B25" s="40" t="s">
        <v>51</v>
      </c>
      <c r="C25" s="127" t="s">
        <v>94</v>
      </c>
      <c r="D25" s="70" t="s">
        <v>47</v>
      </c>
      <c r="E25" s="87">
        <v>1</v>
      </c>
      <c r="F25" s="89">
        <v>152.25</v>
      </c>
      <c r="G25" s="89">
        <v>145</v>
      </c>
      <c r="H25" s="89">
        <v>109.66</v>
      </c>
      <c r="I25" s="89">
        <f t="shared" si="5"/>
        <v>135.63666666666666</v>
      </c>
      <c r="J25" s="90">
        <f t="shared" si="0"/>
        <v>22.786641554501475</v>
      </c>
      <c r="K25" s="91">
        <f t="shared" si="1"/>
        <v>135.63666666666666</v>
      </c>
      <c r="L25" s="92">
        <f t="shared" si="2"/>
        <v>135.63666666666666</v>
      </c>
      <c r="M25" s="91">
        <f t="shared" si="3"/>
        <v>135.63</v>
      </c>
      <c r="N25" s="92">
        <f t="shared" si="4"/>
        <v>135.63</v>
      </c>
      <c r="O25" s="47">
        <f t="shared" si="6"/>
        <v>162.756</v>
      </c>
      <c r="P25" s="32"/>
      <c r="Q25" s="32"/>
      <c r="R25" s="32"/>
      <c r="S25" s="32"/>
      <c r="T25" s="32"/>
      <c r="U25" s="32"/>
      <c r="V25" s="76">
        <v>163.54</v>
      </c>
      <c r="W25" s="28">
        <v>1.2</v>
      </c>
    </row>
    <row r="26" spans="1:40" ht="28.5" customHeight="1" thickBot="1">
      <c r="A26" s="36">
        <v>18</v>
      </c>
      <c r="B26" s="40" t="s">
        <v>52</v>
      </c>
      <c r="C26" s="127" t="s">
        <v>94</v>
      </c>
      <c r="D26" s="70" t="s">
        <v>13</v>
      </c>
      <c r="E26" s="87">
        <v>1</v>
      </c>
      <c r="F26" s="89">
        <v>337.05</v>
      </c>
      <c r="G26" s="89">
        <v>321</v>
      </c>
      <c r="H26" s="89">
        <v>242.97</v>
      </c>
      <c r="I26" s="89">
        <f t="shared" si="5"/>
        <v>300.33999999999997</v>
      </c>
      <c r="J26" s="90">
        <f t="shared" si="0"/>
        <v>50.327808416421242</v>
      </c>
      <c r="K26" s="91">
        <f t="shared" si="1"/>
        <v>300.33999999999997</v>
      </c>
      <c r="L26" s="92">
        <f t="shared" si="2"/>
        <v>300.33999999999997</v>
      </c>
      <c r="M26" s="91">
        <f t="shared" si="3"/>
        <v>300.33999999999997</v>
      </c>
      <c r="N26" s="92">
        <f t="shared" si="4"/>
        <v>300.33999999999997</v>
      </c>
      <c r="O26" s="47">
        <f t="shared" si="6"/>
        <v>360.40799999999996</v>
      </c>
      <c r="P26" s="32"/>
      <c r="Q26" s="32"/>
      <c r="R26" s="32"/>
      <c r="S26" s="32"/>
      <c r="T26" s="32"/>
      <c r="U26" s="32"/>
      <c r="V26" s="76">
        <v>231.99</v>
      </c>
      <c r="W26" s="28">
        <v>1.2</v>
      </c>
    </row>
    <row r="27" spans="1:40" ht="27.75" customHeight="1" thickBot="1">
      <c r="A27" s="36">
        <v>19</v>
      </c>
      <c r="B27" s="43" t="s">
        <v>53</v>
      </c>
      <c r="C27" s="127" t="s">
        <v>85</v>
      </c>
      <c r="D27" s="70" t="s">
        <v>13</v>
      </c>
      <c r="E27" s="87">
        <v>1</v>
      </c>
      <c r="F27" s="89">
        <v>237.3</v>
      </c>
      <c r="G27" s="89">
        <v>226</v>
      </c>
      <c r="H27" s="89">
        <v>170.71</v>
      </c>
      <c r="I27" s="89">
        <f t="shared" si="5"/>
        <v>211.33666666666667</v>
      </c>
      <c r="J27" s="90">
        <f t="shared" si="0"/>
        <v>35.634492185708687</v>
      </c>
      <c r="K27" s="91">
        <f t="shared" si="1"/>
        <v>211.33666666666664</v>
      </c>
      <c r="L27" s="92">
        <f t="shared" si="2"/>
        <v>211.33666666666664</v>
      </c>
      <c r="M27" s="91">
        <f t="shared" si="3"/>
        <v>211.33</v>
      </c>
      <c r="N27" s="92">
        <f t="shared" si="4"/>
        <v>211.33</v>
      </c>
      <c r="O27" s="47">
        <f t="shared" si="6"/>
        <v>253.596</v>
      </c>
      <c r="P27" s="32"/>
      <c r="Q27" s="32"/>
      <c r="R27" s="32"/>
      <c r="S27" s="32"/>
      <c r="T27" s="32"/>
      <c r="U27" s="32"/>
      <c r="V27" s="76">
        <v>237.62</v>
      </c>
      <c r="W27" s="28">
        <v>1.2</v>
      </c>
    </row>
    <row r="28" spans="1:40" ht="33" customHeight="1" thickBot="1">
      <c r="A28" s="36">
        <v>20</v>
      </c>
      <c r="B28" s="44" t="s">
        <v>55</v>
      </c>
      <c r="C28" s="127" t="s">
        <v>85</v>
      </c>
      <c r="D28" s="70" t="s">
        <v>13</v>
      </c>
      <c r="E28" s="87">
        <v>1</v>
      </c>
      <c r="F28" s="89">
        <v>2412.9</v>
      </c>
      <c r="G28" s="89">
        <v>2298</v>
      </c>
      <c r="H28" s="89">
        <v>1740.93</v>
      </c>
      <c r="I28" s="89">
        <f t="shared" si="5"/>
        <v>2150.61</v>
      </c>
      <c r="J28" s="90">
        <f t="shared" si="0"/>
        <v>359.41449511671061</v>
      </c>
      <c r="K28" s="91">
        <f t="shared" si="1"/>
        <v>2150.6099999999997</v>
      </c>
      <c r="L28" s="92">
        <f t="shared" si="2"/>
        <v>2150.6099999999997</v>
      </c>
      <c r="M28" s="91">
        <f t="shared" si="3"/>
        <v>2150.61</v>
      </c>
      <c r="N28" s="92">
        <f t="shared" si="4"/>
        <v>2150.61</v>
      </c>
      <c r="O28" s="47">
        <f t="shared" si="6"/>
        <v>2580.732</v>
      </c>
      <c r="P28" s="32"/>
      <c r="Q28" s="32"/>
      <c r="R28" s="32"/>
      <c r="S28" s="32"/>
      <c r="T28" s="32"/>
      <c r="U28" s="32"/>
      <c r="V28" s="76">
        <v>2289.35</v>
      </c>
      <c r="W28" s="28">
        <v>1.2</v>
      </c>
    </row>
    <row r="29" spans="1:40" ht="32.25" customHeight="1" thickBot="1">
      <c r="A29" s="36">
        <v>21</v>
      </c>
      <c r="B29" s="79" t="s">
        <v>56</v>
      </c>
      <c r="C29" s="127" t="s">
        <v>85</v>
      </c>
      <c r="D29" s="70" t="s">
        <v>13</v>
      </c>
      <c r="E29" s="87">
        <v>1</v>
      </c>
      <c r="F29" s="89">
        <v>117.6</v>
      </c>
      <c r="G29" s="89">
        <v>112</v>
      </c>
      <c r="H29" s="89">
        <v>83.3</v>
      </c>
      <c r="I29" s="89">
        <f t="shared" si="5"/>
        <v>104.3</v>
      </c>
      <c r="J29" s="90">
        <f t="shared" si="0"/>
        <v>18.400815199332882</v>
      </c>
      <c r="K29" s="91">
        <f t="shared" si="1"/>
        <v>104.29999999999998</v>
      </c>
      <c r="L29" s="92">
        <f t="shared" si="2"/>
        <v>104.29999999999998</v>
      </c>
      <c r="M29" s="91">
        <f t="shared" si="3"/>
        <v>104.3</v>
      </c>
      <c r="N29" s="92">
        <f t="shared" si="4"/>
        <v>104.3</v>
      </c>
      <c r="O29" s="47">
        <f t="shared" si="6"/>
        <v>125.16</v>
      </c>
      <c r="V29" s="76">
        <v>115.95</v>
      </c>
      <c r="W29" s="28">
        <v>1.2</v>
      </c>
    </row>
    <row r="30" spans="1:40" ht="36" customHeight="1" thickBot="1">
      <c r="A30" s="36">
        <v>22</v>
      </c>
      <c r="B30" s="44" t="s">
        <v>57</v>
      </c>
      <c r="C30" s="127" t="s">
        <v>85</v>
      </c>
      <c r="D30" s="70" t="s">
        <v>13</v>
      </c>
      <c r="E30" s="87">
        <v>1</v>
      </c>
      <c r="F30" s="89">
        <v>194.25</v>
      </c>
      <c r="G30" s="89">
        <v>185</v>
      </c>
      <c r="H30" s="89">
        <v>137.5</v>
      </c>
      <c r="I30" s="89">
        <f t="shared" si="5"/>
        <v>172.25</v>
      </c>
      <c r="J30" s="90">
        <f t="shared" si="0"/>
        <v>30.447701062641823</v>
      </c>
      <c r="K30" s="91">
        <f t="shared" si="1"/>
        <v>172.25</v>
      </c>
      <c r="L30" s="92">
        <f t="shared" si="2"/>
        <v>172.25</v>
      </c>
      <c r="M30" s="91">
        <f t="shared" si="3"/>
        <v>172.25</v>
      </c>
      <c r="N30" s="92">
        <f t="shared" si="4"/>
        <v>172.25</v>
      </c>
      <c r="O30" s="47">
        <f t="shared" si="6"/>
        <v>206.7</v>
      </c>
      <c r="V30" s="76">
        <v>169.72</v>
      </c>
      <c r="W30" s="28">
        <v>1.2</v>
      </c>
    </row>
    <row r="31" spans="1:40" ht="34.5" customHeight="1" thickBot="1">
      <c r="A31" s="36">
        <v>23</v>
      </c>
      <c r="B31" s="44" t="s">
        <v>58</v>
      </c>
      <c r="C31" s="127" t="s">
        <v>85</v>
      </c>
      <c r="D31" s="70" t="s">
        <v>13</v>
      </c>
      <c r="E31" s="87">
        <v>1</v>
      </c>
      <c r="F31" s="89">
        <v>187.95</v>
      </c>
      <c r="G31" s="89">
        <v>179</v>
      </c>
      <c r="H31" s="89">
        <v>132</v>
      </c>
      <c r="I31" s="89">
        <f t="shared" si="5"/>
        <v>166.31666666666666</v>
      </c>
      <c r="J31" s="90">
        <f t="shared" si="0"/>
        <v>30.054131718173675</v>
      </c>
      <c r="K31" s="91">
        <f t="shared" si="1"/>
        <v>166.31666666666666</v>
      </c>
      <c r="L31" s="92">
        <f t="shared" si="2"/>
        <v>166.31666666666666</v>
      </c>
      <c r="M31" s="91">
        <f t="shared" si="3"/>
        <v>166.31</v>
      </c>
      <c r="N31" s="92">
        <f t="shared" si="4"/>
        <v>166.31</v>
      </c>
      <c r="O31" s="47">
        <f t="shared" si="6"/>
        <v>199.572</v>
      </c>
      <c r="V31" s="76">
        <v>183.74</v>
      </c>
      <c r="W31" s="28">
        <v>1.2</v>
      </c>
    </row>
    <row r="32" spans="1:40" ht="36" customHeight="1" thickBot="1">
      <c r="A32" s="36">
        <v>24</v>
      </c>
      <c r="B32" s="44" t="s">
        <v>59</v>
      </c>
      <c r="C32" s="127" t="s">
        <v>85</v>
      </c>
      <c r="D32" s="70" t="s">
        <v>13</v>
      </c>
      <c r="E32" s="87">
        <v>1</v>
      </c>
      <c r="F32" s="89">
        <v>180.55</v>
      </c>
      <c r="G32" s="89">
        <v>171.95</v>
      </c>
      <c r="H32" s="89">
        <v>130.27000000000001</v>
      </c>
      <c r="I32" s="89">
        <f t="shared" si="5"/>
        <v>160.92333333333332</v>
      </c>
      <c r="J32" s="90">
        <f t="shared" si="0"/>
        <v>26.892566506998421</v>
      </c>
      <c r="K32" s="91">
        <f t="shared" si="1"/>
        <v>160.92333333333332</v>
      </c>
      <c r="L32" s="92">
        <f t="shared" si="2"/>
        <v>160.92333333333332</v>
      </c>
      <c r="M32" s="91">
        <f t="shared" si="3"/>
        <v>160.91999999999999</v>
      </c>
      <c r="N32" s="92">
        <f t="shared" si="4"/>
        <v>160.91999999999999</v>
      </c>
      <c r="O32" s="47">
        <f t="shared" si="6"/>
        <v>193.10399999999998</v>
      </c>
      <c r="V32" s="76">
        <v>181.34</v>
      </c>
      <c r="W32" s="28">
        <v>1.2</v>
      </c>
    </row>
    <row r="33" spans="1:23" ht="36" customHeight="1" thickBot="1">
      <c r="A33" s="67">
        <v>25</v>
      </c>
      <c r="B33" s="124" t="s">
        <v>60</v>
      </c>
      <c r="C33" s="127" t="s">
        <v>85</v>
      </c>
      <c r="D33" s="70" t="s">
        <v>13</v>
      </c>
      <c r="E33" s="87">
        <v>1</v>
      </c>
      <c r="F33" s="89">
        <v>2415</v>
      </c>
      <c r="G33" s="89">
        <v>2300</v>
      </c>
      <c r="H33" s="89">
        <v>1692.96</v>
      </c>
      <c r="I33" s="89">
        <f t="shared" si="5"/>
        <v>2135.9866666666667</v>
      </c>
      <c r="J33" s="90">
        <f t="shared" si="0"/>
        <v>387.95711171898023</v>
      </c>
      <c r="K33" s="91">
        <f t="shared" si="1"/>
        <v>2135.9866666666667</v>
      </c>
      <c r="L33" s="92">
        <f t="shared" si="2"/>
        <v>2135.9866666666667</v>
      </c>
      <c r="M33" s="91">
        <f t="shared" si="3"/>
        <v>2135.98</v>
      </c>
      <c r="N33" s="92">
        <f t="shared" si="4"/>
        <v>2135.98</v>
      </c>
      <c r="O33" s="47">
        <f t="shared" si="6"/>
        <v>2563.1759999999999</v>
      </c>
      <c r="V33" s="76">
        <v>2327.42</v>
      </c>
      <c r="W33" s="28">
        <v>1.2</v>
      </c>
    </row>
    <row r="34" spans="1:23" ht="41.25" customHeight="1" thickBot="1">
      <c r="A34" s="67">
        <v>26</v>
      </c>
      <c r="B34" s="80" t="s">
        <v>61</v>
      </c>
      <c r="C34" s="127" t="s">
        <v>85</v>
      </c>
      <c r="D34" s="70" t="s">
        <v>13</v>
      </c>
      <c r="E34" s="87">
        <v>1</v>
      </c>
      <c r="F34" s="89">
        <v>309.75</v>
      </c>
      <c r="G34" s="89">
        <v>295</v>
      </c>
      <c r="H34" s="89">
        <v>219.58</v>
      </c>
      <c r="I34" s="89">
        <f t="shared" si="5"/>
        <v>274.7766666666667</v>
      </c>
      <c r="J34" s="90">
        <f t="shared" si="0"/>
        <v>48.367288877229129</v>
      </c>
      <c r="K34" s="91">
        <f t="shared" si="1"/>
        <v>274.77666666666664</v>
      </c>
      <c r="L34" s="92">
        <f t="shared" si="2"/>
        <v>274.77666666666664</v>
      </c>
      <c r="M34" s="91">
        <f t="shared" si="3"/>
        <v>274.77</v>
      </c>
      <c r="N34" s="92">
        <f t="shared" si="4"/>
        <v>274.77</v>
      </c>
      <c r="O34" s="47">
        <f t="shared" si="6"/>
        <v>329.72399999999999</v>
      </c>
      <c r="V34" s="76">
        <v>187.57</v>
      </c>
      <c r="W34" s="28">
        <v>1.2</v>
      </c>
    </row>
    <row r="35" spans="1:23" ht="27" customHeight="1" thickBot="1">
      <c r="A35" s="67">
        <v>27</v>
      </c>
      <c r="B35" s="39" t="s">
        <v>62</v>
      </c>
      <c r="C35" s="127" t="s">
        <v>96</v>
      </c>
      <c r="D35" s="70" t="s">
        <v>13</v>
      </c>
      <c r="E35" s="87">
        <v>1</v>
      </c>
      <c r="F35" s="89">
        <v>141.75</v>
      </c>
      <c r="G35" s="89">
        <v>135</v>
      </c>
      <c r="H35" s="89">
        <v>95.03</v>
      </c>
      <c r="I35" s="89">
        <f t="shared" si="5"/>
        <v>123.92666666666666</v>
      </c>
      <c r="J35" s="90">
        <f t="shared" si="0"/>
        <v>25.251804555978438</v>
      </c>
      <c r="K35" s="91">
        <f t="shared" si="1"/>
        <v>123.92666666666665</v>
      </c>
      <c r="L35" s="92">
        <f t="shared" si="2"/>
        <v>123.92666666666665</v>
      </c>
      <c r="M35" s="91">
        <f t="shared" si="3"/>
        <v>123.92</v>
      </c>
      <c r="N35" s="92">
        <f t="shared" si="4"/>
        <v>123.92</v>
      </c>
      <c r="O35" s="47">
        <f t="shared" si="6"/>
        <v>148.70400000000001</v>
      </c>
      <c r="P35" s="55"/>
      <c r="Q35" s="55"/>
      <c r="R35" s="55"/>
      <c r="S35" s="55"/>
      <c r="T35" s="55"/>
      <c r="U35" s="55"/>
      <c r="V35" s="76">
        <v>126.59</v>
      </c>
      <c r="W35" s="28">
        <v>1.2</v>
      </c>
    </row>
    <row r="36" spans="1:23" ht="25.5" customHeight="1" thickBot="1">
      <c r="A36" s="67">
        <v>28</v>
      </c>
      <c r="B36" s="45" t="s">
        <v>63</v>
      </c>
      <c r="C36" s="127" t="s">
        <v>94</v>
      </c>
      <c r="D36" s="70" t="s">
        <v>47</v>
      </c>
      <c r="E36" s="87">
        <v>1</v>
      </c>
      <c r="F36" s="89">
        <v>187.95</v>
      </c>
      <c r="G36" s="89">
        <v>179</v>
      </c>
      <c r="H36" s="89">
        <v>134.16999999999999</v>
      </c>
      <c r="I36" s="89">
        <f t="shared" si="5"/>
        <v>167.04</v>
      </c>
      <c r="J36" s="90">
        <f t="shared" si="0"/>
        <v>28.815851540428234</v>
      </c>
      <c r="K36" s="91">
        <f t="shared" si="1"/>
        <v>167.04</v>
      </c>
      <c r="L36" s="92">
        <f t="shared" si="2"/>
        <v>167.04</v>
      </c>
      <c r="M36" s="91">
        <f t="shared" si="3"/>
        <v>167.04</v>
      </c>
      <c r="N36" s="92">
        <f t="shared" si="4"/>
        <v>167.04</v>
      </c>
      <c r="O36" s="47">
        <f t="shared" si="6"/>
        <v>200.44799999999998</v>
      </c>
      <c r="P36" s="56"/>
      <c r="Q36" s="56"/>
      <c r="R36" s="56"/>
      <c r="S36" s="56"/>
      <c r="T36" s="56"/>
      <c r="U36" s="56"/>
      <c r="V36" s="76">
        <v>165.46</v>
      </c>
      <c r="W36" s="28">
        <v>1.2</v>
      </c>
    </row>
    <row r="37" spans="1:23" ht="28.5" customHeight="1" thickBot="1">
      <c r="A37" s="67">
        <v>29</v>
      </c>
      <c r="B37" s="42" t="s">
        <v>64</v>
      </c>
      <c r="C37" s="129" t="s">
        <v>95</v>
      </c>
      <c r="D37" s="70" t="s">
        <v>47</v>
      </c>
      <c r="E37" s="87">
        <v>1</v>
      </c>
      <c r="F37" s="89">
        <v>262.5</v>
      </c>
      <c r="G37" s="89">
        <v>250</v>
      </c>
      <c r="H37" s="89">
        <v>188.12</v>
      </c>
      <c r="I37" s="89">
        <f t="shared" si="5"/>
        <v>233.54</v>
      </c>
      <c r="J37" s="90">
        <f t="shared" si="0"/>
        <v>39.828316559955177</v>
      </c>
      <c r="K37" s="91">
        <f t="shared" si="1"/>
        <v>233.54</v>
      </c>
      <c r="L37" s="92">
        <f t="shared" si="2"/>
        <v>233.54</v>
      </c>
      <c r="M37" s="91">
        <f t="shared" si="3"/>
        <v>233.54</v>
      </c>
      <c r="N37" s="92">
        <f t="shared" si="4"/>
        <v>233.54</v>
      </c>
      <c r="O37" s="47">
        <f t="shared" si="6"/>
        <v>280.24799999999999</v>
      </c>
      <c r="V37" s="76">
        <v>261.86</v>
      </c>
      <c r="W37" s="28">
        <v>1.2</v>
      </c>
    </row>
    <row r="38" spans="1:23" ht="27.75" customHeight="1" thickBot="1">
      <c r="A38" s="67">
        <v>30</v>
      </c>
      <c r="B38" s="39" t="s">
        <v>41</v>
      </c>
      <c r="C38" s="129" t="s">
        <v>95</v>
      </c>
      <c r="D38" s="70" t="s">
        <v>47</v>
      </c>
      <c r="E38" s="87">
        <v>1</v>
      </c>
      <c r="F38" s="89">
        <v>39.9</v>
      </c>
      <c r="G38" s="89">
        <v>38</v>
      </c>
      <c r="H38" s="89">
        <v>29.45</v>
      </c>
      <c r="I38" s="89">
        <f t="shared" si="5"/>
        <v>35.783333333333339</v>
      </c>
      <c r="J38" s="90">
        <f t="shared" si="0"/>
        <v>5.5664920132281992</v>
      </c>
      <c r="K38" s="91">
        <f t="shared" si="1"/>
        <v>35.783333333333331</v>
      </c>
      <c r="L38" s="92">
        <f t="shared" si="2"/>
        <v>35.783333333333331</v>
      </c>
      <c r="M38" s="91">
        <f t="shared" si="3"/>
        <v>35.78</v>
      </c>
      <c r="N38" s="92">
        <f t="shared" si="4"/>
        <v>35.78</v>
      </c>
      <c r="O38" s="47">
        <f t="shared" si="6"/>
        <v>42.936</v>
      </c>
      <c r="V38" s="76">
        <v>38.979999999999997</v>
      </c>
      <c r="W38" s="28">
        <v>1.2</v>
      </c>
    </row>
    <row r="39" spans="1:23" ht="34.5" customHeight="1" thickBot="1">
      <c r="A39" s="67">
        <v>31</v>
      </c>
      <c r="B39" s="44" t="s">
        <v>65</v>
      </c>
      <c r="C39" s="127" t="s">
        <v>85</v>
      </c>
      <c r="D39" s="70" t="s">
        <v>13</v>
      </c>
      <c r="E39" s="87">
        <v>1</v>
      </c>
      <c r="F39" s="89">
        <v>1012</v>
      </c>
      <c r="G39" s="89">
        <v>1015</v>
      </c>
      <c r="H39" s="89">
        <v>761.2</v>
      </c>
      <c r="I39" s="89">
        <f t="shared" si="5"/>
        <v>929.4</v>
      </c>
      <c r="J39" s="90">
        <f t="shared" si="0"/>
        <v>145.67319588723242</v>
      </c>
      <c r="K39" s="91">
        <f t="shared" si="1"/>
        <v>929.39999999999986</v>
      </c>
      <c r="L39" s="92">
        <f t="shared" si="2"/>
        <v>929.39999999999986</v>
      </c>
      <c r="M39" s="91">
        <f t="shared" si="3"/>
        <v>929.4</v>
      </c>
      <c r="N39" s="92">
        <f t="shared" si="4"/>
        <v>929.4</v>
      </c>
      <c r="O39" s="47">
        <f t="shared" si="6"/>
        <v>1115.28</v>
      </c>
      <c r="V39" s="76">
        <v>1774.85</v>
      </c>
      <c r="W39" s="28">
        <v>1.2</v>
      </c>
    </row>
    <row r="40" spans="1:23" ht="27.75" customHeight="1" thickBot="1">
      <c r="A40" s="72">
        <v>32</v>
      </c>
      <c r="B40" s="44" t="s">
        <v>42</v>
      </c>
      <c r="C40" s="128" t="s">
        <v>85</v>
      </c>
      <c r="D40" s="70" t="s">
        <v>47</v>
      </c>
      <c r="E40" s="87">
        <v>1</v>
      </c>
      <c r="F40" s="89">
        <v>54.6</v>
      </c>
      <c r="G40" s="89">
        <v>52</v>
      </c>
      <c r="H40" s="89">
        <v>36.880000000000003</v>
      </c>
      <c r="I40" s="89">
        <f t="shared" si="5"/>
        <v>47.826666666666661</v>
      </c>
      <c r="J40" s="90">
        <f t="shared" si="0"/>
        <v>9.568810445051847</v>
      </c>
      <c r="K40" s="91">
        <f t="shared" si="1"/>
        <v>47.826666666666661</v>
      </c>
      <c r="L40" s="92">
        <f t="shared" si="2"/>
        <v>47.826666666666661</v>
      </c>
      <c r="M40" s="91">
        <f t="shared" si="3"/>
        <v>47.82</v>
      </c>
      <c r="N40" s="92">
        <f t="shared" si="4"/>
        <v>47.82</v>
      </c>
      <c r="O40" s="47">
        <f t="shared" si="6"/>
        <v>57.384</v>
      </c>
      <c r="V40" s="76">
        <v>51.34</v>
      </c>
      <c r="W40" s="28">
        <v>1.2</v>
      </c>
    </row>
    <row r="41" spans="1:23" ht="29.25" customHeight="1" thickBot="1">
      <c r="A41" s="72">
        <v>33</v>
      </c>
      <c r="B41" s="44" t="s">
        <v>43</v>
      </c>
      <c r="C41" s="127" t="s">
        <v>85</v>
      </c>
      <c r="D41" s="70" t="s">
        <v>13</v>
      </c>
      <c r="E41" s="87">
        <v>1</v>
      </c>
      <c r="F41" s="89">
        <v>368.55</v>
      </c>
      <c r="G41" s="89">
        <v>351</v>
      </c>
      <c r="H41" s="89">
        <v>259.3</v>
      </c>
      <c r="I41" s="89">
        <f t="shared" si="5"/>
        <v>326.2833333333333</v>
      </c>
      <c r="J41" s="90">
        <f t="shared" si="0"/>
        <v>58.669206857885278</v>
      </c>
      <c r="K41" s="91">
        <f t="shared" si="1"/>
        <v>326.2833333333333</v>
      </c>
      <c r="L41" s="92">
        <f t="shared" si="2"/>
        <v>326.2833333333333</v>
      </c>
      <c r="M41" s="91">
        <f t="shared" si="3"/>
        <v>326.27999999999997</v>
      </c>
      <c r="N41" s="92">
        <f t="shared" si="4"/>
        <v>326.27999999999997</v>
      </c>
      <c r="O41" s="47">
        <f t="shared" si="6"/>
        <v>391.53599999999994</v>
      </c>
      <c r="V41" s="76">
        <v>360.94</v>
      </c>
      <c r="W41" s="28">
        <v>1.2</v>
      </c>
    </row>
    <row r="42" spans="1:23" ht="26.25" customHeight="1" thickBot="1">
      <c r="A42" s="72">
        <v>34</v>
      </c>
      <c r="B42" s="44" t="s">
        <v>46</v>
      </c>
      <c r="C42" s="127" t="s">
        <v>85</v>
      </c>
      <c r="D42" s="71" t="s">
        <v>48</v>
      </c>
      <c r="E42" s="87">
        <v>1</v>
      </c>
      <c r="F42" s="89">
        <v>491.4</v>
      </c>
      <c r="G42" s="89">
        <v>468</v>
      </c>
      <c r="H42" s="89">
        <v>353.68</v>
      </c>
      <c r="I42" s="89">
        <f t="shared" si="5"/>
        <v>437.69333333333333</v>
      </c>
      <c r="J42" s="90">
        <f t="shared" si="0"/>
        <v>73.692402141152456</v>
      </c>
      <c r="K42" s="91">
        <f t="shared" si="1"/>
        <v>437.69333333333327</v>
      </c>
      <c r="L42" s="92">
        <f t="shared" si="2"/>
        <v>437.69333333333327</v>
      </c>
      <c r="M42" s="91">
        <f t="shared" si="3"/>
        <v>437.69</v>
      </c>
      <c r="N42" s="92">
        <f t="shared" si="4"/>
        <v>437.69</v>
      </c>
      <c r="O42" s="47">
        <f t="shared" si="6"/>
        <v>525.22799999999995</v>
      </c>
      <c r="V42" s="76">
        <v>459.95</v>
      </c>
      <c r="W42" s="28">
        <v>1.2</v>
      </c>
    </row>
    <row r="43" spans="1:23" ht="36" customHeight="1" thickBot="1">
      <c r="A43" s="72">
        <v>35</v>
      </c>
      <c r="B43" s="44" t="s">
        <v>66</v>
      </c>
      <c r="C43" s="128" t="s">
        <v>88</v>
      </c>
      <c r="D43" s="70" t="s">
        <v>13</v>
      </c>
      <c r="E43" s="87">
        <v>1</v>
      </c>
      <c r="F43" s="89">
        <v>44.1</v>
      </c>
      <c r="G43" s="89">
        <v>42</v>
      </c>
      <c r="H43" s="89">
        <v>30.57</v>
      </c>
      <c r="I43" s="89">
        <f t="shared" si="5"/>
        <v>38.889999999999993</v>
      </c>
      <c r="J43" s="90">
        <f t="shared" si="0"/>
        <v>7.2814352980713908</v>
      </c>
      <c r="K43" s="91">
        <f t="shared" si="1"/>
        <v>38.889999999999993</v>
      </c>
      <c r="L43" s="92">
        <f t="shared" si="2"/>
        <v>38.889999999999993</v>
      </c>
      <c r="M43" s="91">
        <f t="shared" si="3"/>
        <v>38.89</v>
      </c>
      <c r="N43" s="92">
        <f t="shared" si="4"/>
        <v>38.89</v>
      </c>
      <c r="O43" s="47">
        <f t="shared" si="6"/>
        <v>46.667999999999999</v>
      </c>
      <c r="V43" s="76">
        <v>42.55</v>
      </c>
      <c r="W43" s="28">
        <v>1.2</v>
      </c>
    </row>
    <row r="44" spans="1:23" ht="27" customHeight="1" thickBot="1">
      <c r="A44" s="72">
        <v>36</v>
      </c>
      <c r="B44" s="44" t="s">
        <v>67</v>
      </c>
      <c r="C44" s="128" t="s">
        <v>87</v>
      </c>
      <c r="D44" s="71" t="s">
        <v>48</v>
      </c>
      <c r="E44" s="87">
        <v>1</v>
      </c>
      <c r="F44" s="89">
        <v>535.5</v>
      </c>
      <c r="G44" s="89">
        <v>510</v>
      </c>
      <c r="H44" s="89">
        <v>381.07</v>
      </c>
      <c r="I44" s="89">
        <f t="shared" si="5"/>
        <v>475.52333333333331</v>
      </c>
      <c r="J44" s="90">
        <f t="shared" si="0"/>
        <v>82.786693576524328</v>
      </c>
      <c r="K44" s="91">
        <f t="shared" si="1"/>
        <v>475.52333333333331</v>
      </c>
      <c r="L44" s="92">
        <f t="shared" si="2"/>
        <v>475.52333333333331</v>
      </c>
      <c r="M44" s="91">
        <f t="shared" si="3"/>
        <v>475.52</v>
      </c>
      <c r="N44" s="92">
        <f t="shared" si="4"/>
        <v>475.52</v>
      </c>
      <c r="O44" s="47">
        <f t="shared" si="6"/>
        <v>570.62399999999991</v>
      </c>
      <c r="V44" s="76">
        <v>530.44000000000005</v>
      </c>
      <c r="W44" s="28">
        <v>1.2</v>
      </c>
    </row>
    <row r="45" spans="1:23" ht="27" customHeight="1" thickBot="1">
      <c r="A45" s="72">
        <v>37</v>
      </c>
      <c r="B45" s="44" t="s">
        <v>68</v>
      </c>
      <c r="C45" s="128" t="s">
        <v>97</v>
      </c>
      <c r="D45" s="69" t="s">
        <v>13</v>
      </c>
      <c r="E45" s="87">
        <v>1</v>
      </c>
      <c r="F45" s="89">
        <v>124.95</v>
      </c>
      <c r="G45" s="89">
        <v>119</v>
      </c>
      <c r="H45" s="89">
        <v>88.36</v>
      </c>
      <c r="I45" s="89">
        <f t="shared" si="5"/>
        <v>110.77</v>
      </c>
      <c r="J45" s="90">
        <f t="shared" si="0"/>
        <v>19.634324536382707</v>
      </c>
      <c r="K45" s="91">
        <f t="shared" si="1"/>
        <v>110.77</v>
      </c>
      <c r="L45" s="92">
        <f t="shared" si="2"/>
        <v>110.77</v>
      </c>
      <c r="M45" s="91">
        <f t="shared" si="3"/>
        <v>110.77</v>
      </c>
      <c r="N45" s="92">
        <f t="shared" si="4"/>
        <v>110.77</v>
      </c>
      <c r="O45" s="47">
        <f t="shared" si="6"/>
        <v>132.92399999999998</v>
      </c>
      <c r="V45" s="76">
        <v>115.41</v>
      </c>
      <c r="W45" s="28">
        <v>1.2</v>
      </c>
    </row>
    <row r="46" spans="1:23" ht="35.25" customHeight="1" thickBot="1">
      <c r="A46" s="72">
        <v>38</v>
      </c>
      <c r="B46" s="44" t="s">
        <v>69</v>
      </c>
      <c r="C46" s="127" t="s">
        <v>85</v>
      </c>
      <c r="D46" s="69" t="s">
        <v>13</v>
      </c>
      <c r="E46" s="87">
        <v>1</v>
      </c>
      <c r="F46" s="89">
        <v>658.15</v>
      </c>
      <c r="G46" s="89">
        <v>6518</v>
      </c>
      <c r="H46" s="89">
        <v>5400</v>
      </c>
      <c r="I46" s="89">
        <f t="shared" si="5"/>
        <v>4192.05</v>
      </c>
      <c r="J46" s="90">
        <f t="shared" si="0"/>
        <v>3111.0798619611164</v>
      </c>
      <c r="K46" s="91">
        <f t="shared" si="1"/>
        <v>4192.0499999999993</v>
      </c>
      <c r="L46" s="92">
        <f t="shared" si="2"/>
        <v>4192.0499999999993</v>
      </c>
      <c r="M46" s="91">
        <f t="shared" si="3"/>
        <v>4192.05</v>
      </c>
      <c r="N46" s="92">
        <f t="shared" si="4"/>
        <v>4192.05</v>
      </c>
      <c r="O46" s="47">
        <f t="shared" si="6"/>
        <v>5030.46</v>
      </c>
      <c r="V46" s="76">
        <v>4254.82</v>
      </c>
      <c r="W46" s="28">
        <v>1.2</v>
      </c>
    </row>
    <row r="47" spans="1:23" ht="24" customHeight="1" thickBot="1">
      <c r="A47" s="72">
        <v>39</v>
      </c>
      <c r="B47" s="44" t="s">
        <v>70</v>
      </c>
      <c r="C47" s="127" t="s">
        <v>89</v>
      </c>
      <c r="D47" s="69" t="s">
        <v>13</v>
      </c>
      <c r="E47" s="87">
        <v>1</v>
      </c>
      <c r="F47" s="89">
        <v>194.25</v>
      </c>
      <c r="G47" s="89">
        <v>185</v>
      </c>
      <c r="H47" s="89">
        <v>129.59</v>
      </c>
      <c r="I47" s="89">
        <f t="shared" si="5"/>
        <v>169.61333333333334</v>
      </c>
      <c r="J47" s="90">
        <f t="shared" si="0"/>
        <v>34.968429094446513</v>
      </c>
      <c r="K47" s="91">
        <f t="shared" si="1"/>
        <v>169.61333333333334</v>
      </c>
      <c r="L47" s="92">
        <f t="shared" si="2"/>
        <v>169.61333333333334</v>
      </c>
      <c r="M47" s="91">
        <f t="shared" si="3"/>
        <v>169.61</v>
      </c>
      <c r="N47" s="92">
        <f t="shared" si="4"/>
        <v>169.61</v>
      </c>
      <c r="O47" s="47">
        <f t="shared" si="6"/>
        <v>203.53200000000001</v>
      </c>
      <c r="V47" s="76">
        <v>180.4</v>
      </c>
      <c r="W47" s="28">
        <v>1.2</v>
      </c>
    </row>
    <row r="48" spans="1:23" ht="39.75" customHeight="1" thickBot="1">
      <c r="A48" s="72">
        <v>40</v>
      </c>
      <c r="B48" s="44" t="s">
        <v>71</v>
      </c>
      <c r="C48" s="128" t="s">
        <v>100</v>
      </c>
      <c r="D48" s="71" t="s">
        <v>73</v>
      </c>
      <c r="E48" s="87">
        <v>1</v>
      </c>
      <c r="F48" s="89">
        <v>27915</v>
      </c>
      <c r="G48" s="89">
        <v>27123</v>
      </c>
      <c r="H48" s="89">
        <v>17513.330000000002</v>
      </c>
      <c r="I48" s="89">
        <f t="shared" si="5"/>
        <v>24183.776666666668</v>
      </c>
      <c r="J48" s="90">
        <f t="shared" si="0"/>
        <v>5790.3333280246761</v>
      </c>
      <c r="K48" s="91">
        <f t="shared" si="1"/>
        <v>24183.776666666665</v>
      </c>
      <c r="L48" s="92">
        <f t="shared" si="2"/>
        <v>24183.776666666665</v>
      </c>
      <c r="M48" s="91">
        <f t="shared" si="3"/>
        <v>24183.77</v>
      </c>
      <c r="N48" s="92">
        <f t="shared" si="4"/>
        <v>24183.77</v>
      </c>
      <c r="O48" s="47">
        <f t="shared" si="6"/>
        <v>29020.524000000001</v>
      </c>
      <c r="V48" s="76">
        <v>24852.94</v>
      </c>
      <c r="W48" s="28">
        <v>1.2</v>
      </c>
    </row>
    <row r="49" spans="1:23" ht="39.75" customHeight="1">
      <c r="A49" s="72">
        <v>41</v>
      </c>
      <c r="B49" s="80" t="s">
        <v>72</v>
      </c>
      <c r="C49" s="128" t="s">
        <v>100</v>
      </c>
      <c r="D49" s="99" t="s">
        <v>73</v>
      </c>
      <c r="E49" s="100">
        <v>1</v>
      </c>
      <c r="F49" s="89">
        <v>7326</v>
      </c>
      <c r="G49" s="89">
        <v>7415</v>
      </c>
      <c r="H49" s="89">
        <v>4716.67</v>
      </c>
      <c r="I49" s="101">
        <f t="shared" si="5"/>
        <v>6485.8899999999994</v>
      </c>
      <c r="J49" s="102">
        <f t="shared" si="0"/>
        <v>1532.8355444404333</v>
      </c>
      <c r="K49" s="103">
        <f t="shared" si="1"/>
        <v>6485.8899999999994</v>
      </c>
      <c r="L49" s="104">
        <f t="shared" si="2"/>
        <v>6485.8899999999994</v>
      </c>
      <c r="M49" s="103">
        <f t="shared" si="3"/>
        <v>6485.89</v>
      </c>
      <c r="N49" s="104">
        <f t="shared" si="4"/>
        <v>6485.89</v>
      </c>
      <c r="O49" s="105">
        <f t="shared" si="6"/>
        <v>7783.0680000000002</v>
      </c>
      <c r="V49" s="76">
        <v>6879.82</v>
      </c>
      <c r="W49" s="28">
        <v>1.2</v>
      </c>
    </row>
    <row r="50" spans="1:23" ht="20.25" customHeight="1">
      <c r="A50" s="50">
        <v>42</v>
      </c>
      <c r="B50" s="125" t="s">
        <v>76</v>
      </c>
      <c r="C50" s="128" t="s">
        <v>87</v>
      </c>
      <c r="D50" s="71" t="s">
        <v>13</v>
      </c>
      <c r="E50" s="106">
        <v>1</v>
      </c>
      <c r="F50" s="89">
        <v>138.6</v>
      </c>
      <c r="G50" s="89">
        <v>132</v>
      </c>
      <c r="H50" s="89">
        <v>87.75</v>
      </c>
      <c r="I50" s="101">
        <f t="shared" si="5"/>
        <v>119.45</v>
      </c>
      <c r="J50" s="102">
        <f t="shared" si="0"/>
        <v>27.650632904148864</v>
      </c>
      <c r="K50" s="103">
        <f t="shared" si="1"/>
        <v>119.45</v>
      </c>
      <c r="L50" s="104">
        <f t="shared" si="2"/>
        <v>119.45</v>
      </c>
      <c r="M50" s="103">
        <f t="shared" si="3"/>
        <v>119.45</v>
      </c>
      <c r="N50" s="104">
        <f t="shared" si="4"/>
        <v>119.45</v>
      </c>
      <c r="O50" s="105">
        <f t="shared" si="6"/>
        <v>143.34</v>
      </c>
      <c r="V50" s="98"/>
      <c r="W50" s="28">
        <v>1.2</v>
      </c>
    </row>
    <row r="51" spans="1:23" ht="17.25" customHeight="1">
      <c r="A51" s="50">
        <v>43</v>
      </c>
      <c r="B51" s="125" t="s">
        <v>77</v>
      </c>
      <c r="C51" s="128" t="s">
        <v>98</v>
      </c>
      <c r="D51" s="71" t="s">
        <v>13</v>
      </c>
      <c r="E51" s="106">
        <v>1</v>
      </c>
      <c r="F51" s="89">
        <v>957.6</v>
      </c>
      <c r="G51" s="89">
        <v>912</v>
      </c>
      <c r="H51" s="89">
        <v>695.32</v>
      </c>
      <c r="I51" s="101">
        <f t="shared" si="5"/>
        <v>854.97333333333336</v>
      </c>
      <c r="J51" s="102">
        <f t="shared" si="0"/>
        <v>140.13111764819877</v>
      </c>
      <c r="K51" s="103">
        <f t="shared" si="1"/>
        <v>854.97333333333336</v>
      </c>
      <c r="L51" s="104">
        <f t="shared" si="2"/>
        <v>854.97333333333336</v>
      </c>
      <c r="M51" s="103">
        <f t="shared" si="3"/>
        <v>854.97</v>
      </c>
      <c r="N51" s="104">
        <f t="shared" si="4"/>
        <v>854.97</v>
      </c>
      <c r="O51" s="105">
        <f t="shared" si="6"/>
        <v>1025.9639999999999</v>
      </c>
      <c r="V51" s="98"/>
      <c r="W51" s="28">
        <v>1.2</v>
      </c>
    </row>
    <row r="52" spans="1:23" ht="21" customHeight="1">
      <c r="A52" s="50">
        <v>44</v>
      </c>
      <c r="B52" s="125" t="s">
        <v>78</v>
      </c>
      <c r="C52" s="128" t="s">
        <v>99</v>
      </c>
      <c r="D52" s="71" t="s">
        <v>13</v>
      </c>
      <c r="E52" s="106">
        <v>1</v>
      </c>
      <c r="F52" s="89">
        <v>52.5</v>
      </c>
      <c r="G52" s="89">
        <v>50</v>
      </c>
      <c r="H52" s="89">
        <v>38.5</v>
      </c>
      <c r="I52" s="101">
        <f t="shared" si="5"/>
        <v>47</v>
      </c>
      <c r="J52" s="102">
        <f t="shared" si="0"/>
        <v>7.4665922615340392</v>
      </c>
      <c r="K52" s="103">
        <f t="shared" si="1"/>
        <v>47</v>
      </c>
      <c r="L52" s="104">
        <f t="shared" si="2"/>
        <v>47</v>
      </c>
      <c r="M52" s="103">
        <f t="shared" si="3"/>
        <v>47</v>
      </c>
      <c r="N52" s="104">
        <f t="shared" si="4"/>
        <v>47</v>
      </c>
      <c r="O52" s="105">
        <f t="shared" si="6"/>
        <v>56.4</v>
      </c>
      <c r="V52" s="98"/>
      <c r="W52" s="28">
        <v>1.2</v>
      </c>
    </row>
    <row r="53" spans="1:23" ht="25.5" customHeight="1">
      <c r="A53" s="50">
        <v>45</v>
      </c>
      <c r="B53" s="125" t="s">
        <v>79</v>
      </c>
      <c r="C53" s="128" t="s">
        <v>99</v>
      </c>
      <c r="D53" s="71" t="s">
        <v>13</v>
      </c>
      <c r="E53" s="106">
        <v>1</v>
      </c>
      <c r="F53" s="89">
        <v>1647.45</v>
      </c>
      <c r="G53" s="89">
        <v>1569</v>
      </c>
      <c r="H53" s="89">
        <v>1153.55</v>
      </c>
      <c r="I53" s="101">
        <f t="shared" si="5"/>
        <v>1456.6666666666667</v>
      </c>
      <c r="J53" s="102">
        <f t="shared" si="0"/>
        <v>265.42114805217267</v>
      </c>
      <c r="K53" s="103">
        <f t="shared" si="1"/>
        <v>1456.6666666666665</v>
      </c>
      <c r="L53" s="104">
        <f t="shared" si="2"/>
        <v>1456.6666666666665</v>
      </c>
      <c r="M53" s="103">
        <f t="shared" si="3"/>
        <v>1456.66</v>
      </c>
      <c r="N53" s="104">
        <f t="shared" si="4"/>
        <v>1456.66</v>
      </c>
      <c r="O53" s="105">
        <f t="shared" si="6"/>
        <v>1747.992</v>
      </c>
      <c r="V53" s="98"/>
      <c r="W53" s="28">
        <v>1.2</v>
      </c>
    </row>
    <row r="54" spans="1:23" ht="15.75" thickBot="1">
      <c r="A54" s="17"/>
      <c r="B54" s="10"/>
      <c r="C54" s="10"/>
      <c r="D54" s="11"/>
      <c r="E54" s="12"/>
      <c r="F54" s="24"/>
      <c r="G54" s="24"/>
      <c r="H54" s="13"/>
      <c r="I54" s="14"/>
      <c r="J54" s="15"/>
      <c r="K54" s="16"/>
      <c r="L54" s="22">
        <f>SUM(L9:L53)</f>
        <v>55498.816666666666</v>
      </c>
      <c r="M54" s="16">
        <f t="shared" ref="M54" si="7">ROUNDDOWN(L54,2)</f>
        <v>55498.81</v>
      </c>
      <c r="N54" s="22">
        <f>SUM(N9:N53)</f>
        <v>55498.67</v>
      </c>
      <c r="O54" s="48">
        <f>SUM(O9:O53)</f>
        <v>66598.403999999995</v>
      </c>
      <c r="V54" s="38">
        <f>SUM(V9:V49)</f>
        <v>55763.21</v>
      </c>
      <c r="W54" s="28">
        <v>1.2</v>
      </c>
    </row>
    <row r="55" spans="1:23" ht="20.25" customHeight="1" thickBot="1">
      <c r="A55" s="110" t="s">
        <v>28</v>
      </c>
      <c r="B55" s="110"/>
      <c r="C55" s="110"/>
      <c r="D55" s="110"/>
      <c r="E55" s="110"/>
      <c r="F55" s="110"/>
      <c r="G55" s="110"/>
      <c r="H55" s="110"/>
      <c r="I55" s="81">
        <v>55498.67</v>
      </c>
      <c r="J55" s="8"/>
      <c r="K55" s="8"/>
      <c r="L55" s="85"/>
      <c r="M55" s="107">
        <f>SUM(M9:M53)</f>
        <v>55498.67</v>
      </c>
      <c r="N55" s="7"/>
      <c r="V55" s="58"/>
      <c r="W55" s="28">
        <v>1.2</v>
      </c>
    </row>
    <row r="56" spans="1:23" ht="37.5" customHeight="1">
      <c r="A56" s="108" t="s">
        <v>80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V56" s="58"/>
    </row>
    <row r="57" spans="1:23" ht="15.75">
      <c r="A57" s="112" t="s">
        <v>82</v>
      </c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</row>
    <row r="58" spans="1:23" ht="18" customHeight="1">
      <c r="A58" s="20"/>
      <c r="B58" s="108" t="s">
        <v>20</v>
      </c>
      <c r="C58" s="96"/>
      <c r="D58" s="3"/>
      <c r="E58" s="113" t="s">
        <v>21</v>
      </c>
      <c r="F58" s="113"/>
      <c r="G58" s="25"/>
      <c r="H58" s="113" t="s">
        <v>81</v>
      </c>
      <c r="I58" s="113"/>
      <c r="J58" s="113"/>
    </row>
    <row r="59" spans="1:23" ht="19.5" customHeight="1">
      <c r="A59" s="20"/>
      <c r="B59" s="109"/>
      <c r="C59" s="97"/>
      <c r="D59" s="3"/>
      <c r="E59" s="113" t="s">
        <v>22</v>
      </c>
      <c r="F59" s="113"/>
      <c r="G59" s="25"/>
      <c r="H59" s="113" t="s">
        <v>23</v>
      </c>
      <c r="I59" s="113"/>
      <c r="J59" s="113"/>
    </row>
    <row r="60" spans="1:23" ht="15.75">
      <c r="A60" s="111"/>
      <c r="B60" s="111"/>
      <c r="C60" s="111"/>
      <c r="D60" s="111"/>
      <c r="E60" s="4"/>
      <c r="F60" s="83"/>
      <c r="G60" s="26"/>
      <c r="H60" s="74"/>
      <c r="I60" s="5"/>
      <c r="J60" s="5"/>
      <c r="K60" s="5"/>
      <c r="L60" s="86"/>
      <c r="M60" s="5"/>
      <c r="N60" s="5"/>
    </row>
  </sheetData>
  <mergeCells count="21">
    <mergeCell ref="K1:N1"/>
    <mergeCell ref="A7:A8"/>
    <mergeCell ref="B7:B8"/>
    <mergeCell ref="D7:D8"/>
    <mergeCell ref="E7:E8"/>
    <mergeCell ref="F7:H7"/>
    <mergeCell ref="I7:J7"/>
    <mergeCell ref="K7:N7"/>
    <mergeCell ref="E2:N2"/>
    <mergeCell ref="E3:N3"/>
    <mergeCell ref="E4:N4"/>
    <mergeCell ref="A5:N5"/>
    <mergeCell ref="A56:O56"/>
    <mergeCell ref="A55:H55"/>
    <mergeCell ref="A60:D60"/>
    <mergeCell ref="A57:O57"/>
    <mergeCell ref="B58:B59"/>
    <mergeCell ref="E58:F58"/>
    <mergeCell ref="H58:J58"/>
    <mergeCell ref="E59:F59"/>
    <mergeCell ref="H59:J59"/>
  </mergeCells>
  <pageMargins left="0.16" right="0.16" top="0.32" bottom="0.24" header="0.22" footer="0.19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Моющие и чистящие средства</vt:lpstr>
      <vt:lpstr>'Моющие и чистящие средства'!Область_печати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2022-10-05T11:30:10Z</cp:lastPrinted>
  <dcterms:created xsi:type="dcterms:W3CDTF">2014-01-28T13:50:42Z</dcterms:created>
  <dcterms:modified xsi:type="dcterms:W3CDTF">2024-07-10T13:33:21Z</dcterms:modified>
</cp:coreProperties>
</file>