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-15" yWindow="-15" windowWidth="18345" windowHeight="12720"/>
  </bookViews>
  <sheets>
    <sheet name="СИЗ" sheetId="23" r:id="rId1"/>
  </sheets>
  <definedNames>
    <definedName name="_xlnm._FilterDatabase" localSheetId="0" hidden="1">СИЗ!$A$1:$M$120</definedName>
    <definedName name="_xlnm.Print_Area" localSheetId="0">СИЗ!$A$1:$M$127</definedName>
  </definedNames>
  <calcPr calcId="125725"/>
</workbook>
</file>

<file path=xl/calcChain.xml><?xml version="1.0" encoding="utf-8"?>
<calcChain xmlns="http://schemas.openxmlformats.org/spreadsheetml/2006/main">
  <c r="I119" i="23"/>
  <c r="J119" s="1"/>
  <c r="K119" s="1"/>
  <c r="L119"/>
  <c r="M119" s="1"/>
  <c r="I118"/>
  <c r="J118" s="1"/>
  <c r="K118" s="1"/>
  <c r="L118"/>
  <c r="M118" s="1"/>
  <c r="I117"/>
  <c r="J117" s="1"/>
  <c r="K117" s="1"/>
  <c r="L117"/>
  <c r="M117" s="1"/>
  <c r="I116"/>
  <c r="J116" s="1"/>
  <c r="K116" s="1"/>
  <c r="L116"/>
  <c r="M116" s="1"/>
  <c r="I115"/>
  <c r="J115" s="1"/>
  <c r="K115" s="1"/>
  <c r="L115"/>
  <c r="M115" s="1"/>
  <c r="I114"/>
  <c r="J114" s="1"/>
  <c r="K114" s="1"/>
  <c r="L114"/>
  <c r="M114" s="1"/>
  <c r="I113"/>
  <c r="J113" s="1"/>
  <c r="K113" s="1"/>
  <c r="L113"/>
  <c r="M113" s="1"/>
  <c r="I112"/>
  <c r="J112" s="1"/>
  <c r="K112" s="1"/>
  <c r="L112"/>
  <c r="M112" s="1"/>
  <c r="I111"/>
  <c r="J111" s="1"/>
  <c r="K111" s="1"/>
  <c r="L111"/>
  <c r="M111" s="1"/>
  <c r="I110"/>
  <c r="J110" s="1"/>
  <c r="K110" s="1"/>
  <c r="L110"/>
  <c r="M110" s="1"/>
  <c r="I109"/>
  <c r="J109" s="1"/>
  <c r="K109" s="1"/>
  <c r="L109"/>
  <c r="M109" s="1"/>
  <c r="I108"/>
  <c r="J108" s="1"/>
  <c r="K108" s="1"/>
  <c r="L108"/>
  <c r="M108" s="1"/>
  <c r="I107"/>
  <c r="J107" s="1"/>
  <c r="K107" s="1"/>
  <c r="L107"/>
  <c r="M107" s="1"/>
  <c r="I106"/>
  <c r="J106" s="1"/>
  <c r="K106" s="1"/>
  <c r="L106"/>
  <c r="M106" s="1"/>
  <c r="I105"/>
  <c r="J105" s="1"/>
  <c r="K105" s="1"/>
  <c r="L105"/>
  <c r="M105" s="1"/>
  <c r="I104"/>
  <c r="J104" s="1"/>
  <c r="K104" s="1"/>
  <c r="L104"/>
  <c r="M104" s="1"/>
  <c r="I103"/>
  <c r="J103" s="1"/>
  <c r="K103" s="1"/>
  <c r="L103"/>
  <c r="M103" s="1"/>
  <c r="I102"/>
  <c r="J102" s="1"/>
  <c r="K102" s="1"/>
  <c r="L102"/>
  <c r="M102" s="1"/>
  <c r="I101"/>
  <c r="J101" s="1"/>
  <c r="K101" s="1"/>
  <c r="L101"/>
  <c r="M101" s="1"/>
  <c r="I100"/>
  <c r="J100" s="1"/>
  <c r="K100" s="1"/>
  <c r="L100"/>
  <c r="M100" s="1"/>
  <c r="I99"/>
  <c r="J99" s="1"/>
  <c r="K99" s="1"/>
  <c r="L99"/>
  <c r="M99" s="1"/>
  <c r="I98"/>
  <c r="J98" s="1"/>
  <c r="K98" s="1"/>
  <c r="L98"/>
  <c r="M98" s="1"/>
  <c r="I97"/>
  <c r="J97" s="1"/>
  <c r="K97" s="1"/>
  <c r="L97"/>
  <c r="M97" s="1"/>
  <c r="I96"/>
  <c r="J96" s="1"/>
  <c r="K96" s="1"/>
  <c r="L96"/>
  <c r="M96" s="1"/>
  <c r="I95"/>
  <c r="J95" s="1"/>
  <c r="K95" s="1"/>
  <c r="L95"/>
  <c r="M95" s="1"/>
  <c r="I94"/>
  <c r="J94" s="1"/>
  <c r="K94" s="1"/>
  <c r="L94"/>
  <c r="M94" s="1"/>
  <c r="I93"/>
  <c r="J93" s="1"/>
  <c r="K93" s="1"/>
  <c r="L93"/>
  <c r="M93" s="1"/>
  <c r="I92"/>
  <c r="J92" s="1"/>
  <c r="K92" s="1"/>
  <c r="L92"/>
  <c r="M92" s="1"/>
  <c r="I91"/>
  <c r="J91" s="1"/>
  <c r="K91" s="1"/>
  <c r="L91"/>
  <c r="M91" s="1"/>
  <c r="I90"/>
  <c r="J90" s="1"/>
  <c r="K90" s="1"/>
  <c r="L90"/>
  <c r="M90" s="1"/>
  <c r="I89"/>
  <c r="J89" s="1"/>
  <c r="K89" s="1"/>
  <c r="L89"/>
  <c r="M89" s="1"/>
  <c r="I88"/>
  <c r="J88" s="1"/>
  <c r="K88" s="1"/>
  <c r="L88"/>
  <c r="M88" s="1"/>
  <c r="I87"/>
  <c r="J87" s="1"/>
  <c r="K87" s="1"/>
  <c r="L87"/>
  <c r="M87" s="1"/>
  <c r="I86"/>
  <c r="J86" s="1"/>
  <c r="K86" s="1"/>
  <c r="L86"/>
  <c r="M86" s="1"/>
  <c r="I85"/>
  <c r="J85" s="1"/>
  <c r="K85" s="1"/>
  <c r="L85"/>
  <c r="M85" s="1"/>
  <c r="I84"/>
  <c r="J84" s="1"/>
  <c r="K84" s="1"/>
  <c r="L84"/>
  <c r="M84" s="1"/>
  <c r="I83"/>
  <c r="J83" s="1"/>
  <c r="K83" s="1"/>
  <c r="L83"/>
  <c r="M83" s="1"/>
  <c r="I82"/>
  <c r="J82" s="1"/>
  <c r="K82" s="1"/>
  <c r="L82"/>
  <c r="M82" s="1"/>
  <c r="I81"/>
  <c r="J81" s="1"/>
  <c r="K81" s="1"/>
  <c r="L81"/>
  <c r="M81" s="1"/>
  <c r="I80"/>
  <c r="J80" s="1"/>
  <c r="K80" s="1"/>
  <c r="L80"/>
  <c r="M80" s="1"/>
  <c r="I79"/>
  <c r="J79" s="1"/>
  <c r="K79" s="1"/>
  <c r="L79"/>
  <c r="M79" s="1"/>
  <c r="I78"/>
  <c r="J78" s="1"/>
  <c r="K78" s="1"/>
  <c r="L78"/>
  <c r="M78" s="1"/>
  <c r="I77"/>
  <c r="J77" s="1"/>
  <c r="K77" s="1"/>
  <c r="L77"/>
  <c r="M77" s="1"/>
  <c r="I76"/>
  <c r="J76" s="1"/>
  <c r="K76" s="1"/>
  <c r="L76"/>
  <c r="M76" s="1"/>
  <c r="I75"/>
  <c r="J75" s="1"/>
  <c r="K75" s="1"/>
  <c r="L75"/>
  <c r="M75" s="1"/>
  <c r="I74"/>
  <c r="J74" s="1"/>
  <c r="K74" s="1"/>
  <c r="L74"/>
  <c r="M74" s="1"/>
  <c r="I73"/>
  <c r="J73" s="1"/>
  <c r="K73" s="1"/>
  <c r="L73"/>
  <c r="M73" s="1"/>
  <c r="I72"/>
  <c r="J72" s="1"/>
  <c r="K72" s="1"/>
  <c r="L72"/>
  <c r="M72" s="1"/>
  <c r="I71"/>
  <c r="J71" s="1"/>
  <c r="K71" s="1"/>
  <c r="L71"/>
  <c r="M71" s="1"/>
  <c r="I70"/>
  <c r="J70" s="1"/>
  <c r="K70" s="1"/>
  <c r="L70"/>
  <c r="M70" s="1"/>
  <c r="I69"/>
  <c r="J69" s="1"/>
  <c r="K69" s="1"/>
  <c r="L69"/>
  <c r="M69" s="1"/>
  <c r="I68"/>
  <c r="J68" s="1"/>
  <c r="K68" s="1"/>
  <c r="L68"/>
  <c r="M68" s="1"/>
  <c r="I67"/>
  <c r="J67" s="1"/>
  <c r="K67" s="1"/>
  <c r="L67"/>
  <c r="M67" s="1"/>
  <c r="I66"/>
  <c r="J66" s="1"/>
  <c r="K66" s="1"/>
  <c r="L66"/>
  <c r="M66" s="1"/>
  <c r="I65"/>
  <c r="J65" s="1"/>
  <c r="K65" s="1"/>
  <c r="L65"/>
  <c r="M65" s="1"/>
  <c r="I64"/>
  <c r="J64" s="1"/>
  <c r="K64" s="1"/>
  <c r="L64"/>
  <c r="M64" s="1"/>
  <c r="I63"/>
  <c r="J63" s="1"/>
  <c r="K63" s="1"/>
  <c r="L63"/>
  <c r="M63" s="1"/>
  <c r="I62"/>
  <c r="J62" s="1"/>
  <c r="K62" s="1"/>
  <c r="L62"/>
  <c r="M62" s="1"/>
  <c r="I61"/>
  <c r="J61" s="1"/>
  <c r="K61" s="1"/>
  <c r="L61"/>
  <c r="M61" s="1"/>
  <c r="I60"/>
  <c r="J60" s="1"/>
  <c r="K60" s="1"/>
  <c r="L60"/>
  <c r="M60" s="1"/>
  <c r="I59"/>
  <c r="J59" s="1"/>
  <c r="K59" s="1"/>
  <c r="L59"/>
  <c r="M59" s="1"/>
  <c r="I58"/>
  <c r="J58" s="1"/>
  <c r="K58" s="1"/>
  <c r="L58"/>
  <c r="M58" s="1"/>
  <c r="I57"/>
  <c r="J57" s="1"/>
  <c r="K57" s="1"/>
  <c r="L57"/>
  <c r="M57" s="1"/>
  <c r="I56"/>
  <c r="J56" s="1"/>
  <c r="K56" s="1"/>
  <c r="L56"/>
  <c r="M56" s="1"/>
  <c r="I55"/>
  <c r="J55" s="1"/>
  <c r="K55" s="1"/>
  <c r="L55"/>
  <c r="M55" s="1"/>
  <c r="I54"/>
  <c r="J54" s="1"/>
  <c r="K54" s="1"/>
  <c r="L54"/>
  <c r="M54" s="1"/>
  <c r="I53"/>
  <c r="J53" s="1"/>
  <c r="K53" s="1"/>
  <c r="L53"/>
  <c r="M53" s="1"/>
  <c r="I52"/>
  <c r="J52" s="1"/>
  <c r="K52" s="1"/>
  <c r="L52"/>
  <c r="M52" s="1"/>
  <c r="I51"/>
  <c r="J51" s="1"/>
  <c r="K51" s="1"/>
  <c r="L51"/>
  <c r="M51" s="1"/>
  <c r="I50"/>
  <c r="J50" s="1"/>
  <c r="K50" s="1"/>
  <c r="L50"/>
  <c r="M50" s="1"/>
  <c r="I49"/>
  <c r="J49" s="1"/>
  <c r="K49" s="1"/>
  <c r="L49"/>
  <c r="M49" s="1"/>
  <c r="I48"/>
  <c r="J48" s="1"/>
  <c r="K48" s="1"/>
  <c r="L48"/>
  <c r="M48" s="1"/>
  <c r="I47"/>
  <c r="J47" s="1"/>
  <c r="K47" s="1"/>
  <c r="L47"/>
  <c r="M47" s="1"/>
  <c r="I46"/>
  <c r="J46" s="1"/>
  <c r="K46" s="1"/>
  <c r="L46"/>
  <c r="M46" s="1"/>
  <c r="I45"/>
  <c r="J45" s="1"/>
  <c r="K45" s="1"/>
  <c r="L45"/>
  <c r="M45" s="1"/>
  <c r="I44"/>
  <c r="J44" s="1"/>
  <c r="K44" s="1"/>
  <c r="L44"/>
  <c r="M44" s="1"/>
  <c r="I43"/>
  <c r="J43" s="1"/>
  <c r="K43" s="1"/>
  <c r="L43"/>
  <c r="M43" s="1"/>
  <c r="I42"/>
  <c r="J42" s="1"/>
  <c r="K42" s="1"/>
  <c r="L42"/>
  <c r="M42" s="1"/>
  <c r="I41"/>
  <c r="J41" s="1"/>
  <c r="K41" s="1"/>
  <c r="L41"/>
  <c r="M41" s="1"/>
  <c r="I40"/>
  <c r="J40" s="1"/>
  <c r="K40" s="1"/>
  <c r="L40"/>
  <c r="M40" s="1"/>
  <c r="I39"/>
  <c r="J39" s="1"/>
  <c r="K39" s="1"/>
  <c r="L39"/>
  <c r="M39" s="1"/>
  <c r="I38"/>
  <c r="J38" s="1"/>
  <c r="K38" s="1"/>
  <c r="L38"/>
  <c r="M38" s="1"/>
  <c r="I37"/>
  <c r="J37" s="1"/>
  <c r="K37" s="1"/>
  <c r="L37"/>
  <c r="M37" s="1"/>
  <c r="I36"/>
  <c r="J36" s="1"/>
  <c r="K36" s="1"/>
  <c r="L36"/>
  <c r="M36" s="1"/>
  <c r="I35"/>
  <c r="J35" s="1"/>
  <c r="K35" s="1"/>
  <c r="L35"/>
  <c r="M35" s="1"/>
  <c r="I34"/>
  <c r="J34" s="1"/>
  <c r="K34" s="1"/>
  <c r="L34"/>
  <c r="M34" s="1"/>
  <c r="I33"/>
  <c r="J33" s="1"/>
  <c r="K33" s="1"/>
  <c r="L33"/>
  <c r="M33" s="1"/>
  <c r="I32"/>
  <c r="J32" s="1"/>
  <c r="K32" s="1"/>
  <c r="L32"/>
  <c r="M32" s="1"/>
  <c r="I31"/>
  <c r="J31" s="1"/>
  <c r="K31" s="1"/>
  <c r="L31"/>
  <c r="M31" s="1"/>
  <c r="I30"/>
  <c r="J30" s="1"/>
  <c r="K30" s="1"/>
  <c r="L30"/>
  <c r="M30" s="1"/>
  <c r="I29"/>
  <c r="J29" s="1"/>
  <c r="K29" s="1"/>
  <c r="L29"/>
  <c r="M29" s="1"/>
  <c r="I28"/>
  <c r="J28" s="1"/>
  <c r="K28" s="1"/>
  <c r="L28"/>
  <c r="M28" s="1"/>
  <c r="I27"/>
  <c r="J27" s="1"/>
  <c r="K27" s="1"/>
  <c r="L27"/>
  <c r="M27" s="1"/>
  <c r="I26"/>
  <c r="J26" s="1"/>
  <c r="K26" s="1"/>
  <c r="L26"/>
  <c r="M26" s="1"/>
  <c r="I25"/>
  <c r="J25" s="1"/>
  <c r="K25" s="1"/>
  <c r="L25"/>
  <c r="M25" s="1"/>
  <c r="I24"/>
  <c r="J24" s="1"/>
  <c r="K24" s="1"/>
  <c r="L24"/>
  <c r="M24" s="1"/>
  <c r="I23"/>
  <c r="J23" s="1"/>
  <c r="K23" s="1"/>
  <c r="L23"/>
  <c r="M23" s="1"/>
  <c r="I22"/>
  <c r="J22" s="1"/>
  <c r="K22" s="1"/>
  <c r="L22"/>
  <c r="M22" s="1"/>
  <c r="I10"/>
  <c r="J10" s="1"/>
  <c r="K10" s="1"/>
  <c r="L10"/>
  <c r="M10" s="1"/>
  <c r="I11"/>
  <c r="J11" s="1"/>
  <c r="K11" s="1"/>
  <c r="L11"/>
  <c r="M11" s="1"/>
  <c r="I12"/>
  <c r="J12" s="1"/>
  <c r="K12" s="1"/>
  <c r="L12"/>
  <c r="M12" s="1"/>
  <c r="I13"/>
  <c r="J13" s="1"/>
  <c r="K13" s="1"/>
  <c r="L13"/>
  <c r="M13" s="1"/>
  <c r="I14"/>
  <c r="J14" s="1"/>
  <c r="K14" s="1"/>
  <c r="L14"/>
  <c r="M14" s="1"/>
  <c r="I15"/>
  <c r="J15" s="1"/>
  <c r="K15" s="1"/>
  <c r="L15"/>
  <c r="M15" s="1"/>
  <c r="I16"/>
  <c r="J16" s="1"/>
  <c r="K16" s="1"/>
  <c r="L16"/>
  <c r="M16" s="1"/>
  <c r="I17"/>
  <c r="J17" s="1"/>
  <c r="K17" s="1"/>
  <c r="L17"/>
  <c r="M17" s="1"/>
  <c r="I18"/>
  <c r="J18" s="1"/>
  <c r="K18" s="1"/>
  <c r="L18"/>
  <c r="M18" s="1"/>
  <c r="I19"/>
  <c r="J19" s="1"/>
  <c r="K19" s="1"/>
  <c r="L19"/>
  <c r="M19" s="1"/>
  <c r="I20"/>
  <c r="J20" s="1"/>
  <c r="K20" s="1"/>
  <c r="L20"/>
  <c r="M20" s="1"/>
  <c r="I21"/>
  <c r="J21" s="1"/>
  <c r="K21" s="1"/>
  <c r="L21"/>
  <c r="M21" s="1"/>
  <c r="I9" l="1"/>
  <c r="J9" s="1"/>
  <c r="K9" s="1"/>
  <c r="L9"/>
  <c r="M9" s="1"/>
  <c r="M120" l="1"/>
</calcChain>
</file>

<file path=xl/sharedStrings.xml><?xml version="1.0" encoding="utf-8"?>
<sst xmlns="http://schemas.openxmlformats.org/spreadsheetml/2006/main" count="366" uniqueCount="162">
  <si>
    <t>№</t>
  </si>
  <si>
    <t>Ед. изм</t>
  </si>
  <si>
    <t>Кол-во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</si>
  <si>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</si>
  <si>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</si>
  <si>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</si>
  <si>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</si>
  <si>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</si>
  <si>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</si>
  <si>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</si>
  <si>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</si>
  <si>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</si>
  <si>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</si>
  <si>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</si>
  <si>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</si>
  <si>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</si>
  <si>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</si>
  <si>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</si>
  <si>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</si>
  <si>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</si>
  <si>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</si>
  <si>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</si>
  <si>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</si>
  <si>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ОКПД 2 </t>
  </si>
  <si>
    <t xml:space="preserve">Наименование позиции </t>
  </si>
  <si>
    <t xml:space="preserve">Коммерческие предложения (руб./ед.изм.) </t>
  </si>
  <si>
    <t>Новоселец М.В./_____________/</t>
  </si>
  <si>
    <t>Инженер ОМТС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</si>
  <si>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</si>
  <si>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шт</t>
  </si>
  <si>
    <t>до 31 декабря 2024г.</t>
  </si>
  <si>
    <t>компл</t>
  </si>
  <si>
    <t>пара</t>
  </si>
  <si>
    <t>32.99.11.199</t>
  </si>
  <si>
    <t>Поставка средств индивидуальной защиты</t>
  </si>
  <si>
    <t>Штанга оперативная изолированная Ш(И)О-15</t>
  </si>
  <si>
    <t>Штанга оперативная изолированная Ш(И)О-1</t>
  </si>
  <si>
    <t>Штанга оперативная универсальная ШОУ-10</t>
  </si>
  <si>
    <t>Штанга оперативная универсальная ШОУ-15</t>
  </si>
  <si>
    <t>Штанга оперативная ШО-35</t>
  </si>
  <si>
    <t>Штанга оперативная изолирующая ШО-110</t>
  </si>
  <si>
    <t>Клещи КИ-1000</t>
  </si>
  <si>
    <t>Перчатки резиновые диэлектрические бесшовные.</t>
  </si>
  <si>
    <t>Боты диэлектрические</t>
  </si>
  <si>
    <t>Заземление переносное линейное ЗПЛ-10-25</t>
  </si>
  <si>
    <t>Заземление переносное ЗПЛ-1Э</t>
  </si>
  <si>
    <t>Штанга изолирующая для наложения заземлений ШЗП-15</t>
  </si>
  <si>
    <t xml:space="preserve">Сигнализатор напряжения индивидуальный касочный СНИК  </t>
  </si>
  <si>
    <t>Заземление переносное 
ПЗРУ-1Э (сечение 25мм)</t>
  </si>
  <si>
    <t xml:space="preserve">Заземление переносное
ЗПЛ-1 </t>
  </si>
  <si>
    <t>Заземление переносное
ЗПЛ- 1 СИП (Комплект-6)</t>
  </si>
  <si>
    <t>Заземление переносное
ЗПЛ- 1Э СИП (Спуск)</t>
  </si>
  <si>
    <t>Заземление переносное
ЗПЛ- 1Э СИП-6</t>
  </si>
  <si>
    <t>Переносное заземления для воздушных линий 
ЗПЛ 110-3 (50мм2)</t>
  </si>
  <si>
    <t xml:space="preserve">Переносное заземление 3ПЛ-110-3 с сечением заземляющего провода 
25 мм2
</t>
  </si>
  <si>
    <t>Диэлектрический коврик
 ГОСТ 4997-75</t>
  </si>
  <si>
    <t>Очки защитные</t>
  </si>
  <si>
    <t>Очки защитные закрытые с прямой вентиляцией 3П2 PANORAMA (или эквивалент)</t>
  </si>
  <si>
    <t>Каска строительная.</t>
  </si>
  <si>
    <t>Респиратор У-2К</t>
  </si>
  <si>
    <t>Страховочная привязь 
Тип1</t>
  </si>
  <si>
    <t>Страховочная привязь 
Тип 2</t>
  </si>
  <si>
    <t>Страховочная привязь 
Тип 3</t>
  </si>
  <si>
    <t>Огнеупорная страховочная привязь 
Тип 1</t>
  </si>
  <si>
    <t>Огнеупорная страховочная привязь 
Тип 2</t>
  </si>
  <si>
    <t>Строп веревочный одинарный регулируемый с амортизатором</t>
  </si>
  <si>
    <t>Строп веревочный одинарный нерегулируемый</t>
  </si>
  <si>
    <t>Строп веревочный одинарный регулируемый Тип1</t>
  </si>
  <si>
    <t>Строп веревочный одинарный нерегулируемый с амортизатором</t>
  </si>
  <si>
    <t>Строп веревочный двойной регулируемый с амортизатором</t>
  </si>
  <si>
    <t>Строп веревочный двойной</t>
  </si>
  <si>
    <t>Строп эластичный двойной с амортизатором 80</t>
  </si>
  <si>
    <t>Строп эластичный двойной с амортизатором 110</t>
  </si>
  <si>
    <t>Каска с укороченным козырьком</t>
  </si>
  <si>
    <t>Лазы универсальные ЛУ-2</t>
  </si>
  <si>
    <t xml:space="preserve">Защитный лицевой щиток сварщика </t>
  </si>
  <si>
    <t>Маска сварщика
ГОСТ 12.4.254-2013</t>
  </si>
  <si>
    <t>Комплект светофильтров
 (110 х 90) к щиткам сварщика</t>
  </si>
  <si>
    <t>Заземление переносное  
ЗПМ-1 8м</t>
  </si>
  <si>
    <t>Заземление переносное  
ЗПМ-1 10м</t>
  </si>
  <si>
    <t>Перчатки х/б с точечным  ПВХ покрытием ГОСТ 5007-87</t>
  </si>
  <si>
    <t>Штанга инсталляционная «М10» с чехлом</t>
  </si>
  <si>
    <t>Индивидуальное спасательное устройство "Моноспас 50" 
(или эквивалент)</t>
  </si>
  <si>
    <t>Индивидуальное спасательное устройство "Моноспас 30"
 (или эквивалент)</t>
  </si>
  <si>
    <t>Индивидуальное спасательное устройство "Моноспас 15" 
(или эквивалент)</t>
  </si>
  <si>
    <t>Комплект эвакуационный «Rescue Set» (снятие пострадавшего с опор)
 (или эквивалент)</t>
  </si>
  <si>
    <t>Двухплечевое средство защиты втягивающего типа "НВ-02" с карабином "Монтажный 110" (или эквивалент)</t>
  </si>
  <si>
    <t>Комплект эвакуационный "Rescue Set Pro" (30м) (или эквивалент)</t>
  </si>
  <si>
    <t>Нарукавники</t>
  </si>
  <si>
    <t>Страховочный канат 20 м.</t>
  </si>
  <si>
    <t>Щит (ширма) ограждения
ЩОП-1700Х800Х650</t>
  </si>
  <si>
    <t>Строп из капроновой ленты 10 м с 2-мя карабинами</t>
  </si>
  <si>
    <t>Плакат «ЗАЗЕМЛЕНО»
200х100</t>
  </si>
  <si>
    <t>Плакат «ЗАЗЕМЛЕНО»
240х130</t>
  </si>
  <si>
    <t xml:space="preserve">Плакат «НЕ ВКЛЮЧАТЬ! РАБОТА НА ЛИНИИ» 200х100
</t>
  </si>
  <si>
    <t>Плакат «НЕ ВКЛЮЧАТЬ! РАБОТА НА ЛИНИИ» 240х130</t>
  </si>
  <si>
    <t>Плакат «НЕ ВКЛЮЧАТЬ! РАБОТАЮТ ЛЮДИ» 200х100</t>
  </si>
  <si>
    <t>Строп веревочный двойной с амортизатором</t>
  </si>
  <si>
    <t>Когти монтерские КМ-2</t>
  </si>
  <si>
    <t xml:space="preserve">Плакат «НЕ ВКЛЮЧАТЬ! РАБОТАЮТ ЛЮДИ»
240х130
</t>
  </si>
  <si>
    <t>Плакат «СТОЙ! НАПРЯЖЕНИЕ»
280х210</t>
  </si>
  <si>
    <t>Плакат «СТОЙ! НАПРЯЖЕНИЕ»
300х150</t>
  </si>
  <si>
    <t>Плакат «ВЛЕЗАТЬ ЗДЕСЬ»
250х250</t>
  </si>
  <si>
    <t>Плакат «РАБОТАТЬ ЗДЕСЬ»
250х250</t>
  </si>
  <si>
    <t>Плакат «НЕ ВЛЕЗАЙ УБЬЕТ»
300х150</t>
  </si>
  <si>
    <t>Плакат «ИСПЫТАНИЕ. ОПАСНО ДЛЯ ЖИЗНИ»
300х150</t>
  </si>
  <si>
    <t>Плакат «ОСТОРОЖНО ЭЛЕКТРИЧЕСКОЕ НАПРЯЖЕНИЕ!» 150</t>
  </si>
  <si>
    <t>Плакат «ОСТОРОЖНО ЭЛЕКТРИЧЕСКОЕ НАПРЯЖЕНИЕ!» 250</t>
  </si>
  <si>
    <t>Инструкция по оказанию первой помощи при несчастных случаях на производстве</t>
  </si>
  <si>
    <t>Ремни кожаные к когтям, лазам</t>
  </si>
  <si>
    <t>Заземление переносное   
ЗПП-15Э (сечение 70мм)</t>
  </si>
  <si>
    <t>Заземление переносное ПЗРУ-1Э (сечение 16мм)</t>
  </si>
  <si>
    <t>Заземление переносное ЗПП-15Э (сечение 25мм)</t>
  </si>
  <si>
    <t>Заземление переносное 
ЗПП-1-25</t>
  </si>
  <si>
    <t>Респиратор SPIROTEK VS 2200V (FFP2) с клапаном
(или эквивалент)</t>
  </si>
  <si>
    <t>Респиратор РУ-60М "А1В1Е1К1Р1"
(или эквивалент)</t>
  </si>
  <si>
    <t>Палатка трикотажная с каркасом ЭМИ</t>
  </si>
  <si>
    <t>Гибкая анкерная линия «Анкерлайн» 50м (или эквивалент)</t>
  </si>
  <si>
    <t>Веревка динамическая Factor 10мм, 60м (или эквивалент)</t>
  </si>
  <si>
    <t>Зажим на гибкой анкерной линии 20м</t>
  </si>
  <si>
    <t>Блок-ролик одинарный Соло V2</t>
  </si>
  <si>
    <t>Карабин Стальной универсальный с муфтой</t>
  </si>
  <si>
    <t>Веревка динамическая «Factor» 10мм, длина 100м</t>
  </si>
  <si>
    <t>Когти монтерские КМ-1 (для подъема на деревянные опоры D 140-245мм)</t>
  </si>
  <si>
    <t>Лазы универсальные ЛУ (ж/б опоры трапец.)</t>
  </si>
  <si>
    <t>Указатель высокого напряжения для фазировки УВНсТФ-10И</t>
  </si>
  <si>
    <t>Однополюсный указатель высокого напряжения УВН (СЗ) 6-10</t>
  </si>
  <si>
    <t>УППЭС 6-10— устройство поиска повреждений</t>
  </si>
  <si>
    <t>Заземление переносное  
ЗПМ-1 15м</t>
  </si>
  <si>
    <t>Штанга оперативная ШО-10Э</t>
  </si>
  <si>
    <t>Указатель УВНБУ 6-35кВ</t>
  </si>
  <si>
    <t>Указатель УВНБУ 35-110 кВ</t>
  </si>
  <si>
    <t>Указатель УВН-10Э-СЗ</t>
  </si>
  <si>
    <t>Указатель УВН-80-2М/1 (10кВ)</t>
  </si>
  <si>
    <t>Указатель УНК-0,4(Р)</t>
  </si>
  <si>
    <t>Комплект штанг для заземления воздушных линий 6-10 кВ (с одной съемной штангой) КШЗ-10-1Ш</t>
  </si>
  <si>
    <t>Заземление переносное для наложения с поверхности земли на воздушные линии с тремя штангами
ЗПЛ-10Н-3Ш (сечение 25мм2)</t>
  </si>
  <si>
    <t>Птицезащитное устройство антиприсадного типа ПЗУ-S</t>
  </si>
  <si>
    <t xml:space="preserve">Аптечка для оказания первой помощи работникам на производственных участках и в рабочих кабинетах.
изготовлена в соответствии с приказом Министерства здравоохранения РФ от 24.05.2024 г. № 262н.
</t>
  </si>
  <si>
    <t>Аптечка Производственная
Для оснащения промышленных предприятий — 30 человек.</t>
  </si>
  <si>
    <t>Аптечка Энергетика</t>
  </si>
  <si>
    <t>Стеклопластиковая диэлектрическая стремянка ССС-1.5</t>
  </si>
  <si>
    <t>Стеклопластиковая диэлектрическая стремянка ССС-3.5</t>
  </si>
  <si>
    <t>Ультразвуковой отпугиватель собак</t>
  </si>
  <si>
    <t>Заземление переносное 
ЗПП-1-16</t>
  </si>
  <si>
    <t>ШЭУС (УЭРП-Д) устройство электроизолирующее для резки проводов</t>
  </si>
  <si>
    <t>27.12.10.190</t>
  </si>
  <si>
    <t xml:space="preserve">27.12.32.000 </t>
  </si>
  <si>
    <t>22.19.60.112</t>
  </si>
  <si>
    <t>15.20.32.121</t>
  </si>
  <si>
    <t>22.19.72.000</t>
  </si>
  <si>
    <t>32.50.42.120</t>
  </si>
  <si>
    <t>32.99.11.160</t>
  </si>
  <si>
    <t>32.99.11.120</t>
  </si>
  <si>
    <t>13.92.29.140</t>
  </si>
  <si>
    <t>14.12.30.150</t>
  </si>
  <si>
    <t>18.12.12.000</t>
  </si>
  <si>
    <t>26.51.43.137</t>
  </si>
  <si>
    <t>21.20.24.170</t>
  </si>
  <si>
    <t>23.14.12.190</t>
  </si>
  <si>
    <t xml:space="preserve">Дата подготовки обоснования НМЦ  30.07.2024г. </t>
  </si>
  <si>
    <t xml:space="preserve">Итого НМЦ суммы цен за единицу ТРУ устанавливается в размере: 1 206 993,48
</t>
  </si>
</sst>
</file>

<file path=xl/styles.xml><?xml version="1.0" encoding="utf-8"?>
<styleSheet xmlns="http://schemas.openxmlformats.org/spreadsheetml/2006/main">
  <numFmts count="1">
    <numFmt numFmtId="164" formatCode="0.00000"/>
  </numFmts>
  <fonts count="16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6" fillId="0" borderId="0" xfId="0" applyFont="1"/>
    <xf numFmtId="0" fontId="5" fillId="0" borderId="0" xfId="0" applyFont="1" applyFill="1" applyAlignment="1" applyProtection="1">
      <alignment vertical="center"/>
      <protection locked="0"/>
    </xf>
    <xf numFmtId="4" fontId="6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4" fontId="5" fillId="0" borderId="0" xfId="0" applyNumberFormat="1" applyFont="1" applyFill="1" applyAlignment="1" applyProtection="1">
      <alignment vertical="center"/>
      <protection locked="0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7" fillId="0" borderId="0" xfId="0" applyNumberFormat="1" applyFont="1" applyFill="1"/>
    <xf numFmtId="4" fontId="6" fillId="0" borderId="0" xfId="0" applyNumberFormat="1" applyFont="1" applyFill="1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4" fontId="6" fillId="0" borderId="8" xfId="0" applyNumberFormat="1" applyFont="1" applyFill="1" applyBorder="1"/>
    <xf numFmtId="164" fontId="3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0" xfId="0" applyFont="1" applyFill="1" applyAlignment="1">
      <alignment horizontal="left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Fill="1"/>
    <xf numFmtId="4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1" xfId="0" applyFont="1" applyFill="1" applyBorder="1"/>
    <xf numFmtId="0" fontId="10" fillId="0" borderId="0" xfId="0" applyFont="1"/>
    <xf numFmtId="4" fontId="12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2" fontId="14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2" fontId="2" fillId="0" borderId="3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7</xdr:row>
      <xdr:rowOff>1600200</xdr:rowOff>
    </xdr:from>
    <xdr:to>
      <xdr:col>11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266700</xdr:colOff>
      <xdr:row>7</xdr:row>
      <xdr:rowOff>1400175</xdr:rowOff>
    </xdr:from>
    <xdr:to>
      <xdr:col>11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7</xdr:row>
      <xdr:rowOff>952500</xdr:rowOff>
    </xdr:from>
    <xdr:to>
      <xdr:col>11</xdr:col>
      <xdr:colOff>0</xdr:colOff>
      <xdr:row>7</xdr:row>
      <xdr:rowOff>1304925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763125" y="376237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7"/>
  <sheetViews>
    <sheetView tabSelected="1" view="pageBreakPreview" zoomScaleNormal="112" zoomScaleSheetLayoutView="100" workbookViewId="0">
      <selection activeCell="A124" sqref="A124:M124"/>
    </sheetView>
  </sheetViews>
  <sheetFormatPr defaultRowHeight="15"/>
  <cols>
    <col min="1" max="1" width="7.5703125" style="1" customWidth="1"/>
    <col min="2" max="2" width="34.85546875" style="41" customWidth="1"/>
    <col min="3" max="3" width="12.42578125" style="1" customWidth="1"/>
    <col min="4" max="4" width="9.28515625" style="1" customWidth="1"/>
    <col min="5" max="5" width="10.28515625" style="1" customWidth="1"/>
    <col min="6" max="6" width="14.28515625" style="3" customWidth="1"/>
    <col min="7" max="7" width="15.42578125" style="3" customWidth="1"/>
    <col min="8" max="8" width="14" style="3" customWidth="1"/>
    <col min="9" max="9" width="15.5703125" style="1" customWidth="1"/>
    <col min="10" max="10" width="15.42578125" style="1" customWidth="1"/>
    <col min="11" max="11" width="13.7109375" style="1" customWidth="1"/>
    <col min="12" max="12" width="22.7109375" style="1" customWidth="1"/>
    <col min="13" max="13" width="15.140625" style="3" customWidth="1"/>
    <col min="14" max="14" width="11.85546875" style="1" customWidth="1"/>
    <col min="15" max="15" width="9.140625" style="1" customWidth="1"/>
    <col min="16" max="16" width="9.140625" style="3" customWidth="1"/>
    <col min="17" max="16384" width="9.140625" style="1"/>
  </cols>
  <sheetData>
    <row r="1" spans="1:15" ht="16.5" customHeight="1">
      <c r="A1" s="11"/>
      <c r="B1" s="39"/>
      <c r="C1" s="11"/>
      <c r="D1" s="11"/>
      <c r="E1" s="11"/>
      <c r="F1" s="12" t="s">
        <v>19</v>
      </c>
      <c r="G1" s="13"/>
      <c r="H1" s="13"/>
      <c r="I1" s="11"/>
      <c r="J1" s="11"/>
      <c r="K1" s="11"/>
      <c r="L1" s="51" t="s">
        <v>6</v>
      </c>
      <c r="M1" s="52"/>
    </row>
    <row r="2" spans="1:15" ht="20.25" customHeight="1">
      <c r="A2" s="4"/>
      <c r="B2" s="61" t="s">
        <v>10</v>
      </c>
      <c r="C2" s="61"/>
      <c r="D2" s="4"/>
      <c r="E2" s="61" t="s">
        <v>34</v>
      </c>
      <c r="F2" s="61"/>
      <c r="G2" s="61"/>
      <c r="H2" s="61"/>
      <c r="I2" s="61"/>
      <c r="J2" s="61"/>
      <c r="K2" s="61"/>
      <c r="L2" s="61"/>
      <c r="M2" s="61"/>
    </row>
    <row r="3" spans="1:15" ht="36.75" customHeight="1">
      <c r="A3" s="4"/>
      <c r="B3" s="61" t="s">
        <v>11</v>
      </c>
      <c r="C3" s="61"/>
      <c r="D3" s="4"/>
      <c r="E3" s="61" t="s">
        <v>12</v>
      </c>
      <c r="F3" s="61"/>
      <c r="G3" s="61"/>
      <c r="H3" s="61"/>
      <c r="I3" s="61"/>
      <c r="J3" s="61"/>
      <c r="K3" s="61"/>
      <c r="L3" s="61"/>
      <c r="M3" s="61"/>
    </row>
    <row r="4" spans="1:15" ht="33" customHeight="1">
      <c r="A4" s="4"/>
      <c r="B4" s="61" t="s">
        <v>13</v>
      </c>
      <c r="C4" s="61"/>
      <c r="D4" s="4"/>
      <c r="E4" s="61" t="s">
        <v>30</v>
      </c>
      <c r="F4" s="61"/>
      <c r="G4" s="61"/>
      <c r="H4" s="61"/>
      <c r="I4" s="61"/>
      <c r="J4" s="61"/>
      <c r="K4" s="61"/>
      <c r="L4" s="61"/>
      <c r="M4" s="61"/>
    </row>
    <row r="5" spans="1:15" ht="22.5" customHeight="1">
      <c r="A5" s="61" t="s">
        <v>14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5" ht="53.25" customHeight="1">
      <c r="A6" s="4"/>
      <c r="B6" s="61" t="s">
        <v>15</v>
      </c>
      <c r="C6" s="61"/>
      <c r="D6" s="4"/>
      <c r="E6" s="4"/>
      <c r="F6" s="5"/>
      <c r="G6" s="5"/>
      <c r="H6" s="5"/>
      <c r="I6" s="4"/>
      <c r="J6" s="4"/>
      <c r="K6" s="4"/>
      <c r="L6" s="4"/>
      <c r="M6" s="5"/>
    </row>
    <row r="7" spans="1:15" ht="39" customHeight="1">
      <c r="A7" s="53" t="s">
        <v>0</v>
      </c>
      <c r="B7" s="55" t="s">
        <v>24</v>
      </c>
      <c r="C7" s="57" t="s">
        <v>23</v>
      </c>
      <c r="D7" s="53" t="s">
        <v>1</v>
      </c>
      <c r="E7" s="53" t="s">
        <v>2</v>
      </c>
      <c r="F7" s="58" t="s">
        <v>25</v>
      </c>
      <c r="G7" s="59"/>
      <c r="H7" s="60"/>
      <c r="I7" s="71" t="s">
        <v>20</v>
      </c>
      <c r="J7" s="72"/>
      <c r="K7" s="73"/>
      <c r="L7" s="62" t="s">
        <v>21</v>
      </c>
      <c r="M7" s="63"/>
    </row>
    <row r="8" spans="1:15" ht="159" customHeight="1">
      <c r="A8" s="54"/>
      <c r="B8" s="56"/>
      <c r="C8" s="57"/>
      <c r="D8" s="53"/>
      <c r="E8" s="53"/>
      <c r="F8" s="14" t="s">
        <v>7</v>
      </c>
      <c r="G8" s="14" t="s">
        <v>8</v>
      </c>
      <c r="H8" s="14" t="s">
        <v>9</v>
      </c>
      <c r="I8" s="15" t="s">
        <v>3</v>
      </c>
      <c r="J8" s="15" t="s">
        <v>4</v>
      </c>
      <c r="K8" s="15" t="s">
        <v>28</v>
      </c>
      <c r="L8" s="16" t="s">
        <v>22</v>
      </c>
      <c r="M8" s="17" t="s">
        <v>5</v>
      </c>
    </row>
    <row r="9" spans="1:15" ht="33.75" customHeight="1">
      <c r="A9" s="18">
        <v>1</v>
      </c>
      <c r="B9" s="37" t="s">
        <v>35</v>
      </c>
      <c r="C9" s="38" t="s">
        <v>146</v>
      </c>
      <c r="D9" s="19" t="s">
        <v>29</v>
      </c>
      <c r="E9" s="20">
        <v>1</v>
      </c>
      <c r="F9" s="9">
        <v>765</v>
      </c>
      <c r="G9" s="9">
        <v>810</v>
      </c>
      <c r="H9" s="10">
        <v>915.3</v>
      </c>
      <c r="I9" s="21">
        <f>AVERAGE(F9:H9)</f>
        <v>830.1</v>
      </c>
      <c r="J9" s="22">
        <f t="shared" ref="J9" si="0">SQRT(((SUM((POWER(H9-I9,2)),(POWER(G9-I9,2)),(POWER(F9-I9,2)))/(COLUMNS(F9:H9)-1))))</f>
        <v>77.13967850594139</v>
      </c>
      <c r="K9" s="44">
        <f>J9/I9*100</f>
        <v>9.2928175528179011</v>
      </c>
      <c r="L9" s="23">
        <f>((E9/3)*(SUM(F9:H9)))</f>
        <v>830.1</v>
      </c>
      <c r="M9" s="24">
        <f t="shared" ref="M9" si="1">L9/E9</f>
        <v>830.1</v>
      </c>
      <c r="O9" s="7"/>
    </row>
    <row r="10" spans="1:15" ht="35.25" customHeight="1">
      <c r="A10" s="18">
        <v>2</v>
      </c>
      <c r="B10" s="37" t="s">
        <v>36</v>
      </c>
      <c r="C10" s="38" t="s">
        <v>146</v>
      </c>
      <c r="D10" s="19" t="s">
        <v>29</v>
      </c>
      <c r="E10" s="20">
        <v>1</v>
      </c>
      <c r="F10" s="9">
        <v>488</v>
      </c>
      <c r="G10" s="9">
        <v>527.04</v>
      </c>
      <c r="H10" s="10">
        <v>595.55999999999995</v>
      </c>
      <c r="I10" s="21">
        <f t="shared" ref="I10:I119" si="2">AVERAGE(F10:H10)</f>
        <v>536.86666666666667</v>
      </c>
      <c r="J10" s="22">
        <f t="shared" ref="J10:J119" si="3">SQRT(((SUM((POWER(H10-I10,2)),(POWER(G10-I10,2)),(POWER(F10-I10,2)))/(COLUMNS(F10:H10)-1))))</f>
        <v>54.449159160939573</v>
      </c>
      <c r="K10" s="44">
        <f t="shared" ref="K10:K119" si="4">J10/I10*100</f>
        <v>10.142026417659178</v>
      </c>
      <c r="L10" s="23">
        <f t="shared" ref="L10:L119" si="5">((E10/3)*(SUM(F10:H10)))</f>
        <v>536.86666666666656</v>
      </c>
      <c r="M10" s="24">
        <f t="shared" ref="M10:M119" si="6">L10/E10</f>
        <v>536.86666666666656</v>
      </c>
      <c r="O10" s="7"/>
    </row>
    <row r="11" spans="1:15" ht="35.25" customHeight="1">
      <c r="A11" s="36">
        <v>3</v>
      </c>
      <c r="B11" s="37" t="s">
        <v>46</v>
      </c>
      <c r="C11" s="38" t="s">
        <v>147</v>
      </c>
      <c r="D11" s="19" t="s">
        <v>29</v>
      </c>
      <c r="E11" s="20">
        <v>1</v>
      </c>
      <c r="F11" s="9">
        <v>550</v>
      </c>
      <c r="G11" s="9">
        <v>581.04</v>
      </c>
      <c r="H11" s="10">
        <v>656.58</v>
      </c>
      <c r="I11" s="21">
        <f t="shared" si="2"/>
        <v>595.87333333333333</v>
      </c>
      <c r="J11" s="22">
        <f t="shared" si="3"/>
        <v>54.81646589605478</v>
      </c>
      <c r="K11" s="44">
        <f t="shared" si="4"/>
        <v>9.1993487255772664</v>
      </c>
      <c r="L11" s="23">
        <f t="shared" si="5"/>
        <v>595.87333333333322</v>
      </c>
      <c r="M11" s="24">
        <f t="shared" si="6"/>
        <v>595.87333333333322</v>
      </c>
      <c r="O11" s="7"/>
    </row>
    <row r="12" spans="1:15" ht="33" customHeight="1">
      <c r="A12" s="36">
        <v>4</v>
      </c>
      <c r="B12" s="37" t="s">
        <v>37</v>
      </c>
      <c r="C12" s="38" t="s">
        <v>147</v>
      </c>
      <c r="D12" s="19" t="s">
        <v>29</v>
      </c>
      <c r="E12" s="20">
        <v>1</v>
      </c>
      <c r="F12" s="9">
        <v>1990</v>
      </c>
      <c r="G12" s="9">
        <v>1971</v>
      </c>
      <c r="H12" s="10">
        <v>2227.23</v>
      </c>
      <c r="I12" s="21">
        <f t="shared" si="2"/>
        <v>2062.7433333333333</v>
      </c>
      <c r="J12" s="22">
        <f t="shared" si="3"/>
        <v>142.76605910836557</v>
      </c>
      <c r="K12" s="44">
        <f t="shared" si="4"/>
        <v>6.92117418591579</v>
      </c>
      <c r="L12" s="23">
        <f t="shared" si="5"/>
        <v>2062.7433333333329</v>
      </c>
      <c r="M12" s="24">
        <f t="shared" si="6"/>
        <v>2062.7433333333329</v>
      </c>
      <c r="O12" s="7"/>
    </row>
    <row r="13" spans="1:15" ht="34.5" customHeight="1">
      <c r="A13" s="36">
        <v>5</v>
      </c>
      <c r="B13" s="37" t="s">
        <v>38</v>
      </c>
      <c r="C13" s="38" t="s">
        <v>147</v>
      </c>
      <c r="D13" s="19" t="s">
        <v>29</v>
      </c>
      <c r="E13" s="20">
        <v>1</v>
      </c>
      <c r="F13" s="9">
        <v>3600</v>
      </c>
      <c r="G13" s="9">
        <v>3510</v>
      </c>
      <c r="H13" s="10">
        <v>3966.3</v>
      </c>
      <c r="I13" s="21">
        <f t="shared" si="2"/>
        <v>3692.1</v>
      </c>
      <c r="J13" s="22">
        <f t="shared" si="3"/>
        <v>241.6903597581005</v>
      </c>
      <c r="K13" s="44">
        <f t="shared" si="4"/>
        <v>6.5461487976517558</v>
      </c>
      <c r="L13" s="23">
        <f t="shared" si="5"/>
        <v>3692.0999999999995</v>
      </c>
      <c r="M13" s="24">
        <f t="shared" si="6"/>
        <v>3692.0999999999995</v>
      </c>
      <c r="O13" s="7"/>
    </row>
    <row r="14" spans="1:15" ht="29.25" customHeight="1">
      <c r="A14" s="36">
        <v>6</v>
      </c>
      <c r="B14" s="37" t="s">
        <v>39</v>
      </c>
      <c r="C14" s="38" t="s">
        <v>147</v>
      </c>
      <c r="D14" s="19" t="s">
        <v>29</v>
      </c>
      <c r="E14" s="20">
        <v>1</v>
      </c>
      <c r="F14" s="9">
        <v>1778</v>
      </c>
      <c r="G14" s="9">
        <v>1920.24</v>
      </c>
      <c r="H14" s="10">
        <v>2169.87</v>
      </c>
      <c r="I14" s="21">
        <f t="shared" si="2"/>
        <v>1956.0366666666666</v>
      </c>
      <c r="J14" s="22">
        <f t="shared" si="3"/>
        <v>198.37231468461849</v>
      </c>
      <c r="K14" s="44">
        <f t="shared" si="4"/>
        <v>10.141543768843043</v>
      </c>
      <c r="L14" s="23">
        <f t="shared" si="5"/>
        <v>1956.0366666666664</v>
      </c>
      <c r="M14" s="24">
        <f t="shared" si="6"/>
        <v>1956.0366666666664</v>
      </c>
      <c r="O14" s="7"/>
    </row>
    <row r="15" spans="1:15" ht="34.5" customHeight="1">
      <c r="A15" s="36">
        <v>7</v>
      </c>
      <c r="B15" s="37" t="s">
        <v>40</v>
      </c>
      <c r="C15" s="38" t="s">
        <v>147</v>
      </c>
      <c r="D15" s="19" t="s">
        <v>29</v>
      </c>
      <c r="E15" s="20">
        <v>1</v>
      </c>
      <c r="F15" s="9">
        <v>2100</v>
      </c>
      <c r="G15" s="9">
        <v>2106</v>
      </c>
      <c r="H15" s="10">
        <v>2379.7800000000002</v>
      </c>
      <c r="I15" s="21">
        <f t="shared" si="2"/>
        <v>2195.2600000000002</v>
      </c>
      <c r="J15" s="22">
        <f t="shared" si="3"/>
        <v>159.82716540062904</v>
      </c>
      <c r="K15" s="44">
        <f t="shared" si="4"/>
        <v>7.280557446527018</v>
      </c>
      <c r="L15" s="23">
        <f t="shared" si="5"/>
        <v>2195.2600000000002</v>
      </c>
      <c r="M15" s="24">
        <f t="shared" si="6"/>
        <v>2195.2600000000002</v>
      </c>
      <c r="O15" s="7"/>
    </row>
    <row r="16" spans="1:15" ht="38.25" customHeight="1">
      <c r="A16" s="36">
        <v>8</v>
      </c>
      <c r="B16" s="37" t="s">
        <v>47</v>
      </c>
      <c r="C16" s="38" t="s">
        <v>33</v>
      </c>
      <c r="D16" s="19" t="s">
        <v>29</v>
      </c>
      <c r="E16" s="20">
        <v>1</v>
      </c>
      <c r="F16" s="9">
        <v>4250</v>
      </c>
      <c r="G16" s="9">
        <v>4141.8</v>
      </c>
      <c r="H16" s="10">
        <v>4680.2299999999996</v>
      </c>
      <c r="I16" s="21">
        <f t="shared" si="2"/>
        <v>4357.3433333333332</v>
      </c>
      <c r="J16" s="22">
        <f t="shared" si="3"/>
        <v>284.81337685111134</v>
      </c>
      <c r="K16" s="44">
        <f t="shared" si="4"/>
        <v>6.5363997064980266</v>
      </c>
      <c r="L16" s="23">
        <f t="shared" si="5"/>
        <v>4357.3433333333323</v>
      </c>
      <c r="M16" s="24">
        <f t="shared" si="6"/>
        <v>4357.3433333333323</v>
      </c>
      <c r="O16" s="7"/>
    </row>
    <row r="17" spans="1:15" ht="31.5" customHeight="1">
      <c r="A17" s="36">
        <v>9</v>
      </c>
      <c r="B17" s="37" t="s">
        <v>41</v>
      </c>
      <c r="C17" s="38" t="s">
        <v>33</v>
      </c>
      <c r="D17" s="19" t="s">
        <v>29</v>
      </c>
      <c r="E17" s="20">
        <v>1</v>
      </c>
      <c r="F17" s="9">
        <v>500</v>
      </c>
      <c r="G17" s="9">
        <v>459</v>
      </c>
      <c r="H17" s="10">
        <v>518.66999999999996</v>
      </c>
      <c r="I17" s="21">
        <f t="shared" si="2"/>
        <v>492.55666666666667</v>
      </c>
      <c r="J17" s="22">
        <f t="shared" si="3"/>
        <v>30.523427614429746</v>
      </c>
      <c r="K17" s="44">
        <f t="shared" si="4"/>
        <v>6.1969372622635115</v>
      </c>
      <c r="L17" s="23">
        <f t="shared" si="5"/>
        <v>492.55666666666667</v>
      </c>
      <c r="M17" s="24">
        <f t="shared" si="6"/>
        <v>492.55666666666667</v>
      </c>
      <c r="O17" s="7"/>
    </row>
    <row r="18" spans="1:15" ht="37.5" customHeight="1">
      <c r="A18" s="36">
        <v>10</v>
      </c>
      <c r="B18" s="37" t="s">
        <v>42</v>
      </c>
      <c r="C18" s="38" t="s">
        <v>148</v>
      </c>
      <c r="D18" s="19" t="s">
        <v>32</v>
      </c>
      <c r="E18" s="20">
        <v>1</v>
      </c>
      <c r="F18" s="9">
        <v>680</v>
      </c>
      <c r="G18" s="9">
        <v>723.6</v>
      </c>
      <c r="H18" s="10">
        <v>817.67</v>
      </c>
      <c r="I18" s="21">
        <f t="shared" si="2"/>
        <v>740.42333333333329</v>
      </c>
      <c r="J18" s="22">
        <f t="shared" si="3"/>
        <v>70.359971811629734</v>
      </c>
      <c r="K18" s="44">
        <f t="shared" si="4"/>
        <v>9.502668087845656</v>
      </c>
      <c r="L18" s="23">
        <f t="shared" si="5"/>
        <v>740.42333333333329</v>
      </c>
      <c r="M18" s="24">
        <f t="shared" si="6"/>
        <v>740.42333333333329</v>
      </c>
      <c r="O18" s="7"/>
    </row>
    <row r="19" spans="1:15" ht="30.75" customHeight="1">
      <c r="A19" s="36">
        <v>11</v>
      </c>
      <c r="B19" s="37" t="s">
        <v>43</v>
      </c>
      <c r="C19" s="38" t="s">
        <v>149</v>
      </c>
      <c r="D19" s="19" t="s">
        <v>32</v>
      </c>
      <c r="E19" s="20">
        <v>1</v>
      </c>
      <c r="F19" s="9">
        <v>1260</v>
      </c>
      <c r="G19" s="9">
        <v>1347.84</v>
      </c>
      <c r="H19" s="10">
        <v>1523.06</v>
      </c>
      <c r="I19" s="21">
        <f t="shared" si="2"/>
        <v>1376.9666666666665</v>
      </c>
      <c r="J19" s="22">
        <f t="shared" si="3"/>
        <v>133.92689398822526</v>
      </c>
      <c r="K19" s="44">
        <f t="shared" si="4"/>
        <v>9.7262262936569712</v>
      </c>
      <c r="L19" s="23">
        <f t="shared" si="5"/>
        <v>1376.9666666666665</v>
      </c>
      <c r="M19" s="24">
        <f t="shared" si="6"/>
        <v>1376.9666666666665</v>
      </c>
      <c r="O19" s="7"/>
    </row>
    <row r="20" spans="1:15" ht="33.75" customHeight="1">
      <c r="A20" s="36">
        <v>12</v>
      </c>
      <c r="B20" s="37" t="s">
        <v>48</v>
      </c>
      <c r="C20" s="38" t="s">
        <v>33</v>
      </c>
      <c r="D20" s="19" t="s">
        <v>29</v>
      </c>
      <c r="E20" s="20">
        <v>1</v>
      </c>
      <c r="F20" s="9">
        <v>3900</v>
      </c>
      <c r="G20" s="9">
        <v>4185</v>
      </c>
      <c r="H20" s="10">
        <v>4729.05</v>
      </c>
      <c r="I20" s="21">
        <f t="shared" si="2"/>
        <v>4271.3499999999995</v>
      </c>
      <c r="J20" s="22">
        <f t="shared" si="3"/>
        <v>421.21635473946174</v>
      </c>
      <c r="K20" s="44">
        <f t="shared" si="4"/>
        <v>9.8614338497070442</v>
      </c>
      <c r="L20" s="23">
        <f t="shared" si="5"/>
        <v>4271.3499999999995</v>
      </c>
      <c r="M20" s="24">
        <f t="shared" si="6"/>
        <v>4271.3499999999995</v>
      </c>
      <c r="O20" s="7"/>
    </row>
    <row r="21" spans="1:15" ht="34.5" customHeight="1">
      <c r="A21" s="45">
        <v>13</v>
      </c>
      <c r="B21" s="46" t="s">
        <v>44</v>
      </c>
      <c r="C21" s="38" t="s">
        <v>33</v>
      </c>
      <c r="D21" s="19" t="s">
        <v>29</v>
      </c>
      <c r="E21" s="20">
        <v>1</v>
      </c>
      <c r="F21" s="9">
        <v>17000</v>
      </c>
      <c r="G21" s="9">
        <v>16267.5</v>
      </c>
      <c r="H21" s="10">
        <v>18382.28</v>
      </c>
      <c r="I21" s="21">
        <f t="shared" si="2"/>
        <v>17216.593333333334</v>
      </c>
      <c r="J21" s="22">
        <f t="shared" si="3"/>
        <v>1073.8985595173001</v>
      </c>
      <c r="K21" s="44">
        <f t="shared" si="4"/>
        <v>6.2375787051791898</v>
      </c>
      <c r="L21" s="23">
        <f t="shared" si="5"/>
        <v>17216.593333333331</v>
      </c>
      <c r="M21" s="24">
        <f t="shared" si="6"/>
        <v>17216.593333333331</v>
      </c>
      <c r="O21" s="7"/>
    </row>
    <row r="22" spans="1:15" ht="33" customHeight="1">
      <c r="A22" s="47">
        <v>14</v>
      </c>
      <c r="B22" s="46" t="s">
        <v>49</v>
      </c>
      <c r="C22" s="38" t="s">
        <v>33</v>
      </c>
      <c r="D22" s="19" t="s">
        <v>29</v>
      </c>
      <c r="E22" s="20">
        <v>1</v>
      </c>
      <c r="F22" s="9">
        <v>11812.5</v>
      </c>
      <c r="G22" s="9">
        <v>12757.5</v>
      </c>
      <c r="H22" s="10">
        <v>14415.98</v>
      </c>
      <c r="I22" s="21">
        <f t="shared" si="2"/>
        <v>12995.326666666666</v>
      </c>
      <c r="J22" s="22">
        <f t="shared" si="3"/>
        <v>1317.9332950241953</v>
      </c>
      <c r="K22" s="44">
        <f t="shared" si="4"/>
        <v>10.141594196356193</v>
      </c>
      <c r="L22" s="23">
        <f t="shared" si="5"/>
        <v>12995.326666666664</v>
      </c>
      <c r="M22" s="24">
        <f t="shared" si="6"/>
        <v>12995.326666666664</v>
      </c>
      <c r="O22" s="7"/>
    </row>
    <row r="23" spans="1:15" ht="29.25" customHeight="1">
      <c r="A23" s="47">
        <v>15</v>
      </c>
      <c r="B23" s="46" t="s">
        <v>45</v>
      </c>
      <c r="C23" s="38" t="s">
        <v>33</v>
      </c>
      <c r="D23" s="19" t="s">
        <v>29</v>
      </c>
      <c r="E23" s="20">
        <v>1</v>
      </c>
      <c r="F23" s="9">
        <v>9815</v>
      </c>
      <c r="G23" s="9">
        <v>10600.2</v>
      </c>
      <c r="H23" s="10">
        <v>11978.23</v>
      </c>
      <c r="I23" s="21">
        <f t="shared" si="2"/>
        <v>10797.81</v>
      </c>
      <c r="J23" s="22">
        <f t="shared" si="3"/>
        <v>1095.0699942469428</v>
      </c>
      <c r="K23" s="44">
        <f t="shared" si="4"/>
        <v>10.141593473555682</v>
      </c>
      <c r="L23" s="23">
        <f t="shared" si="5"/>
        <v>10797.81</v>
      </c>
      <c r="M23" s="24">
        <f t="shared" si="6"/>
        <v>10797.81</v>
      </c>
      <c r="O23" s="7"/>
    </row>
    <row r="24" spans="1:15" ht="36" customHeight="1">
      <c r="A24" s="47">
        <v>16</v>
      </c>
      <c r="B24" s="46" t="s">
        <v>50</v>
      </c>
      <c r="C24" s="38" t="s">
        <v>33</v>
      </c>
      <c r="D24" s="50" t="s">
        <v>31</v>
      </c>
      <c r="E24" s="20">
        <v>1</v>
      </c>
      <c r="F24" s="9">
        <v>25000</v>
      </c>
      <c r="G24" s="9">
        <v>24840</v>
      </c>
      <c r="H24" s="10">
        <v>28069.200000000001</v>
      </c>
      <c r="I24" s="21">
        <f t="shared" si="2"/>
        <v>25969.733333333334</v>
      </c>
      <c r="J24" s="22">
        <f t="shared" si="3"/>
        <v>1819.9506073883804</v>
      </c>
      <c r="K24" s="44">
        <f t="shared" si="4"/>
        <v>7.0079680219603606</v>
      </c>
      <c r="L24" s="23">
        <f t="shared" si="5"/>
        <v>25969.73333333333</v>
      </c>
      <c r="M24" s="24">
        <f t="shared" si="6"/>
        <v>25969.73333333333</v>
      </c>
      <c r="O24" s="7"/>
    </row>
    <row r="25" spans="1:15" ht="36" customHeight="1">
      <c r="A25" s="47">
        <v>17</v>
      </c>
      <c r="B25" s="46" t="s">
        <v>51</v>
      </c>
      <c r="C25" s="38" t="s">
        <v>33</v>
      </c>
      <c r="D25" s="19" t="s">
        <v>29</v>
      </c>
      <c r="E25" s="20">
        <v>1</v>
      </c>
      <c r="F25" s="9">
        <v>8200</v>
      </c>
      <c r="G25" s="9">
        <v>8640</v>
      </c>
      <c r="H25" s="10">
        <v>9763.2000000000007</v>
      </c>
      <c r="I25" s="21">
        <f t="shared" si="2"/>
        <v>8867.7333333333336</v>
      </c>
      <c r="J25" s="22">
        <f t="shared" si="3"/>
        <v>806.09888558001001</v>
      </c>
      <c r="K25" s="44">
        <f t="shared" si="4"/>
        <v>9.0902472512330466</v>
      </c>
      <c r="L25" s="23">
        <f t="shared" si="5"/>
        <v>8867.7333333333336</v>
      </c>
      <c r="M25" s="24">
        <f t="shared" si="6"/>
        <v>8867.7333333333336</v>
      </c>
      <c r="O25" s="7"/>
    </row>
    <row r="26" spans="1:15" ht="35.25" customHeight="1">
      <c r="A26" s="47">
        <v>18</v>
      </c>
      <c r="B26" s="46" t="s">
        <v>52</v>
      </c>
      <c r="C26" s="38" t="s">
        <v>33</v>
      </c>
      <c r="D26" s="19" t="s">
        <v>29</v>
      </c>
      <c r="E26" s="20">
        <v>1</v>
      </c>
      <c r="F26" s="9">
        <v>18000</v>
      </c>
      <c r="G26" s="9">
        <v>18900</v>
      </c>
      <c r="H26" s="10">
        <v>21357</v>
      </c>
      <c r="I26" s="21">
        <f t="shared" si="2"/>
        <v>19419</v>
      </c>
      <c r="J26" s="22">
        <f t="shared" si="3"/>
        <v>1737.6371888285541</v>
      </c>
      <c r="K26" s="44">
        <f t="shared" si="4"/>
        <v>8.9481290943331491</v>
      </c>
      <c r="L26" s="23">
        <f t="shared" si="5"/>
        <v>19419</v>
      </c>
      <c r="M26" s="24">
        <f t="shared" si="6"/>
        <v>19419</v>
      </c>
      <c r="O26" s="7"/>
    </row>
    <row r="27" spans="1:15" ht="49.5" customHeight="1">
      <c r="A27" s="47">
        <v>19</v>
      </c>
      <c r="B27" s="46" t="s">
        <v>53</v>
      </c>
      <c r="C27" s="38" t="s">
        <v>33</v>
      </c>
      <c r="D27" s="19" t="s">
        <v>29</v>
      </c>
      <c r="E27" s="20">
        <v>1</v>
      </c>
      <c r="F27" s="9">
        <v>39000</v>
      </c>
      <c r="G27" s="9">
        <v>41850</v>
      </c>
      <c r="H27" s="10">
        <v>47290.5</v>
      </c>
      <c r="I27" s="21">
        <f t="shared" si="2"/>
        <v>42713.5</v>
      </c>
      <c r="J27" s="22">
        <f t="shared" si="3"/>
        <v>4212.1635473946162</v>
      </c>
      <c r="K27" s="44">
        <f t="shared" si="4"/>
        <v>9.8614338497070388</v>
      </c>
      <c r="L27" s="23">
        <f t="shared" si="5"/>
        <v>42713.5</v>
      </c>
      <c r="M27" s="24">
        <f t="shared" si="6"/>
        <v>42713.5</v>
      </c>
      <c r="O27" s="7"/>
    </row>
    <row r="28" spans="1:15" ht="47.25" customHeight="1">
      <c r="A28" s="47">
        <v>20</v>
      </c>
      <c r="B28" s="46" t="s">
        <v>54</v>
      </c>
      <c r="C28" s="38" t="s">
        <v>33</v>
      </c>
      <c r="D28" s="19" t="s">
        <v>29</v>
      </c>
      <c r="E28" s="20">
        <v>1</v>
      </c>
      <c r="F28" s="9">
        <v>25000</v>
      </c>
      <c r="G28" s="9">
        <v>26217</v>
      </c>
      <c r="H28" s="10">
        <v>29625.21</v>
      </c>
      <c r="I28" s="21">
        <f t="shared" si="2"/>
        <v>26947.403333333332</v>
      </c>
      <c r="J28" s="22">
        <f t="shared" si="3"/>
        <v>2397.5526392622396</v>
      </c>
      <c r="K28" s="44">
        <f t="shared" si="4"/>
        <v>8.8971564703472588</v>
      </c>
      <c r="L28" s="23">
        <f t="shared" si="5"/>
        <v>26947.403333333328</v>
      </c>
      <c r="M28" s="24">
        <f t="shared" si="6"/>
        <v>26947.403333333328</v>
      </c>
      <c r="O28" s="7"/>
    </row>
    <row r="29" spans="1:15" ht="35.25" customHeight="1">
      <c r="A29" s="47">
        <v>21</v>
      </c>
      <c r="B29" s="46" t="s">
        <v>55</v>
      </c>
      <c r="C29" s="38" t="s">
        <v>150</v>
      </c>
      <c r="D29" s="19" t="s">
        <v>29</v>
      </c>
      <c r="E29" s="20">
        <v>1</v>
      </c>
      <c r="F29" s="9">
        <v>390</v>
      </c>
      <c r="G29" s="9">
        <v>416.88</v>
      </c>
      <c r="H29" s="10">
        <v>471.07</v>
      </c>
      <c r="I29" s="21">
        <f t="shared" si="2"/>
        <v>425.98333333333335</v>
      </c>
      <c r="J29" s="22">
        <f t="shared" si="3"/>
        <v>41.294542415836659</v>
      </c>
      <c r="K29" s="44">
        <f t="shared" si="4"/>
        <v>9.6939338195946601</v>
      </c>
      <c r="L29" s="23">
        <f t="shared" si="5"/>
        <v>425.98333333333335</v>
      </c>
      <c r="M29" s="24">
        <f t="shared" si="6"/>
        <v>425.98333333333335</v>
      </c>
      <c r="O29" s="7"/>
    </row>
    <row r="30" spans="1:15" ht="29.25" customHeight="1">
      <c r="A30" s="47">
        <v>22</v>
      </c>
      <c r="B30" s="46" t="s">
        <v>56</v>
      </c>
      <c r="C30" s="38" t="s">
        <v>151</v>
      </c>
      <c r="D30" s="19" t="s">
        <v>29</v>
      </c>
      <c r="E30" s="20">
        <v>1</v>
      </c>
      <c r="F30" s="9">
        <v>195</v>
      </c>
      <c r="G30" s="9">
        <v>210.6</v>
      </c>
      <c r="H30" s="10">
        <v>237.98</v>
      </c>
      <c r="I30" s="21">
        <f t="shared" si="2"/>
        <v>214.52666666666667</v>
      </c>
      <c r="J30" s="22">
        <f t="shared" si="3"/>
        <v>21.757392613393112</v>
      </c>
      <c r="K30" s="44">
        <f t="shared" si="4"/>
        <v>10.142045719285766</v>
      </c>
      <c r="L30" s="23">
        <f t="shared" si="5"/>
        <v>214.52666666666667</v>
      </c>
      <c r="M30" s="24">
        <f t="shared" si="6"/>
        <v>214.52666666666667</v>
      </c>
      <c r="O30" s="7"/>
    </row>
    <row r="31" spans="1:15" ht="51" customHeight="1">
      <c r="A31" s="47">
        <v>23</v>
      </c>
      <c r="B31" s="46" t="s">
        <v>57</v>
      </c>
      <c r="C31" s="38" t="s">
        <v>151</v>
      </c>
      <c r="D31" s="19" t="s">
        <v>29</v>
      </c>
      <c r="E31" s="20">
        <v>1</v>
      </c>
      <c r="F31" s="9">
        <v>300</v>
      </c>
      <c r="G31" s="9">
        <v>288.36</v>
      </c>
      <c r="H31" s="10">
        <v>325.85000000000002</v>
      </c>
      <c r="I31" s="21">
        <f t="shared" si="2"/>
        <v>304.73666666666668</v>
      </c>
      <c r="J31" s="22">
        <f t="shared" si="3"/>
        <v>19.188591228470465</v>
      </c>
      <c r="K31" s="44">
        <f t="shared" si="4"/>
        <v>6.2967779487657527</v>
      </c>
      <c r="L31" s="23">
        <f t="shared" si="5"/>
        <v>304.73666666666668</v>
      </c>
      <c r="M31" s="24">
        <f t="shared" si="6"/>
        <v>304.73666666666668</v>
      </c>
      <c r="O31" s="7"/>
    </row>
    <row r="32" spans="1:15" ht="29.25" customHeight="1">
      <c r="A32" s="47">
        <v>24</v>
      </c>
      <c r="B32" s="46" t="s">
        <v>58</v>
      </c>
      <c r="C32" s="38" t="s">
        <v>152</v>
      </c>
      <c r="D32" s="19" t="s">
        <v>29</v>
      </c>
      <c r="E32" s="20">
        <v>1</v>
      </c>
      <c r="F32" s="9">
        <v>400</v>
      </c>
      <c r="G32" s="9">
        <v>421.2</v>
      </c>
      <c r="H32" s="10">
        <v>475.96</v>
      </c>
      <c r="I32" s="21">
        <f t="shared" si="2"/>
        <v>432.38666666666671</v>
      </c>
      <c r="J32" s="22">
        <f t="shared" si="3"/>
        <v>39.196129060576027</v>
      </c>
      <c r="K32" s="44">
        <f t="shared" si="4"/>
        <v>9.0650642312226761</v>
      </c>
      <c r="L32" s="23">
        <f t="shared" si="5"/>
        <v>432.38666666666666</v>
      </c>
      <c r="M32" s="24">
        <f t="shared" si="6"/>
        <v>432.38666666666666</v>
      </c>
      <c r="O32" s="7"/>
    </row>
    <row r="33" spans="1:15" ht="29.25" customHeight="1">
      <c r="A33" s="47">
        <v>25</v>
      </c>
      <c r="B33" s="46" t="s">
        <v>59</v>
      </c>
      <c r="C33" s="38" t="s">
        <v>153</v>
      </c>
      <c r="D33" s="19" t="s">
        <v>29</v>
      </c>
      <c r="E33" s="20">
        <v>1</v>
      </c>
      <c r="F33" s="9">
        <v>60</v>
      </c>
      <c r="G33" s="9">
        <v>56.16</v>
      </c>
      <c r="H33" s="10">
        <v>63.46</v>
      </c>
      <c r="I33" s="21">
        <f t="shared" si="2"/>
        <v>59.873333333333335</v>
      </c>
      <c r="J33" s="22">
        <f t="shared" si="3"/>
        <v>3.6516480297714002</v>
      </c>
      <c r="K33" s="44">
        <f t="shared" si="4"/>
        <v>6.0989556226000445</v>
      </c>
      <c r="L33" s="23">
        <f t="shared" si="5"/>
        <v>59.873333333333335</v>
      </c>
      <c r="M33" s="24">
        <f t="shared" si="6"/>
        <v>59.873333333333335</v>
      </c>
      <c r="O33" s="7"/>
    </row>
    <row r="34" spans="1:15" ht="36.75" customHeight="1">
      <c r="A34" s="47">
        <v>26</v>
      </c>
      <c r="B34" s="46" t="s">
        <v>60</v>
      </c>
      <c r="C34" s="38" t="s">
        <v>154</v>
      </c>
      <c r="D34" s="19" t="s">
        <v>29</v>
      </c>
      <c r="E34" s="20">
        <v>1</v>
      </c>
      <c r="F34" s="9">
        <v>15200</v>
      </c>
      <c r="G34" s="9">
        <v>16200</v>
      </c>
      <c r="H34" s="10">
        <v>18306</v>
      </c>
      <c r="I34" s="21">
        <f t="shared" si="2"/>
        <v>16568.666666666668</v>
      </c>
      <c r="J34" s="22">
        <f t="shared" si="3"/>
        <v>1585.4795278821273</v>
      </c>
      <c r="K34" s="44">
        <f t="shared" si="4"/>
        <v>9.5691437324395068</v>
      </c>
      <c r="L34" s="23">
        <f t="shared" si="5"/>
        <v>16568.666666666664</v>
      </c>
      <c r="M34" s="24">
        <f t="shared" si="6"/>
        <v>16568.666666666664</v>
      </c>
      <c r="O34" s="7"/>
    </row>
    <row r="35" spans="1:15" ht="36.75" customHeight="1">
      <c r="A35" s="47">
        <v>27</v>
      </c>
      <c r="B35" s="46" t="s">
        <v>61</v>
      </c>
      <c r="C35" s="38" t="s">
        <v>154</v>
      </c>
      <c r="D35" s="19" t="s">
        <v>29</v>
      </c>
      <c r="E35" s="20">
        <v>1</v>
      </c>
      <c r="F35" s="9">
        <v>19000</v>
      </c>
      <c r="G35" s="9">
        <v>20147.400000000001</v>
      </c>
      <c r="H35" s="10">
        <v>22766.560000000001</v>
      </c>
      <c r="I35" s="21">
        <f t="shared" si="2"/>
        <v>20637.986666666668</v>
      </c>
      <c r="J35" s="22">
        <f t="shared" si="3"/>
        <v>1930.6087165796532</v>
      </c>
      <c r="K35" s="44">
        <f t="shared" si="4"/>
        <v>9.354636902144458</v>
      </c>
      <c r="L35" s="23">
        <f t="shared" si="5"/>
        <v>20637.986666666668</v>
      </c>
      <c r="M35" s="24">
        <f t="shared" si="6"/>
        <v>20637.986666666668</v>
      </c>
      <c r="O35" s="7"/>
    </row>
    <row r="36" spans="1:15" ht="36" customHeight="1">
      <c r="A36" s="47">
        <v>28</v>
      </c>
      <c r="B36" s="46" t="s">
        <v>62</v>
      </c>
      <c r="C36" s="38" t="s">
        <v>154</v>
      </c>
      <c r="D36" s="19" t="s">
        <v>29</v>
      </c>
      <c r="E36" s="20">
        <v>1</v>
      </c>
      <c r="F36" s="9">
        <v>8300</v>
      </c>
      <c r="G36" s="9">
        <v>8910</v>
      </c>
      <c r="H36" s="10">
        <v>10068.299999999999</v>
      </c>
      <c r="I36" s="21">
        <f t="shared" si="2"/>
        <v>9092.7666666666664</v>
      </c>
      <c r="J36" s="22">
        <f t="shared" si="3"/>
        <v>898.20596932626358</v>
      </c>
      <c r="K36" s="44">
        <f t="shared" si="4"/>
        <v>9.8782472074095189</v>
      </c>
      <c r="L36" s="23">
        <f t="shared" si="5"/>
        <v>9092.7666666666664</v>
      </c>
      <c r="M36" s="24">
        <f t="shared" si="6"/>
        <v>9092.7666666666664</v>
      </c>
      <c r="O36" s="7"/>
    </row>
    <row r="37" spans="1:15" ht="35.25" customHeight="1">
      <c r="A37" s="47">
        <v>29</v>
      </c>
      <c r="B37" s="46" t="s">
        <v>63</v>
      </c>
      <c r="C37" s="38" t="s">
        <v>154</v>
      </c>
      <c r="D37" s="19" t="s">
        <v>29</v>
      </c>
      <c r="E37" s="20">
        <v>1</v>
      </c>
      <c r="F37" s="9">
        <v>13300</v>
      </c>
      <c r="G37" s="9">
        <v>14310</v>
      </c>
      <c r="H37" s="10">
        <v>16170.3</v>
      </c>
      <c r="I37" s="21">
        <f t="shared" si="2"/>
        <v>14593.433333333334</v>
      </c>
      <c r="J37" s="22">
        <f t="shared" si="3"/>
        <v>1455.9898225376894</v>
      </c>
      <c r="K37" s="44">
        <f t="shared" si="4"/>
        <v>9.9770204124071054</v>
      </c>
      <c r="L37" s="23">
        <f t="shared" si="5"/>
        <v>14593.433333333334</v>
      </c>
      <c r="M37" s="24">
        <f t="shared" si="6"/>
        <v>14593.433333333334</v>
      </c>
      <c r="O37" s="7"/>
    </row>
    <row r="38" spans="1:15" ht="35.25" customHeight="1">
      <c r="A38" s="47">
        <v>30</v>
      </c>
      <c r="B38" s="46" t="s">
        <v>64</v>
      </c>
      <c r="C38" s="38" t="s">
        <v>154</v>
      </c>
      <c r="D38" s="19" t="s">
        <v>29</v>
      </c>
      <c r="E38" s="20">
        <v>1</v>
      </c>
      <c r="F38" s="9">
        <v>19250</v>
      </c>
      <c r="G38" s="9">
        <v>20115</v>
      </c>
      <c r="H38" s="10">
        <v>22729.95</v>
      </c>
      <c r="I38" s="21">
        <f t="shared" si="2"/>
        <v>20698.316666666666</v>
      </c>
      <c r="J38" s="22">
        <f t="shared" si="3"/>
        <v>1811.8241500855802</v>
      </c>
      <c r="K38" s="44">
        <f t="shared" si="4"/>
        <v>8.7534855092994537</v>
      </c>
      <c r="L38" s="23">
        <f t="shared" si="5"/>
        <v>20698.316666666666</v>
      </c>
      <c r="M38" s="24">
        <f t="shared" si="6"/>
        <v>20698.316666666666</v>
      </c>
      <c r="O38" s="7"/>
    </row>
    <row r="39" spans="1:15" ht="35.25" customHeight="1">
      <c r="A39" s="47">
        <v>31</v>
      </c>
      <c r="B39" s="46" t="s">
        <v>67</v>
      </c>
      <c r="C39" s="38" t="s">
        <v>33</v>
      </c>
      <c r="D39" s="19" t="s">
        <v>29</v>
      </c>
      <c r="E39" s="20">
        <v>1</v>
      </c>
      <c r="F39" s="9">
        <v>2500</v>
      </c>
      <c r="G39" s="9">
        <v>2386.8000000000002</v>
      </c>
      <c r="H39" s="10">
        <v>2697.08</v>
      </c>
      <c r="I39" s="21">
        <f t="shared" si="2"/>
        <v>2527.96</v>
      </c>
      <c r="J39" s="22">
        <f t="shared" si="3"/>
        <v>157.01828173814653</v>
      </c>
      <c r="K39" s="44">
        <f t="shared" si="4"/>
        <v>6.2112644874976874</v>
      </c>
      <c r="L39" s="23">
        <f t="shared" si="5"/>
        <v>2527.96</v>
      </c>
      <c r="M39" s="24">
        <f t="shared" si="6"/>
        <v>2527.96</v>
      </c>
      <c r="O39" s="7"/>
    </row>
    <row r="40" spans="1:15" ht="36.75" customHeight="1">
      <c r="A40" s="47">
        <v>32</v>
      </c>
      <c r="B40" s="46" t="s">
        <v>65</v>
      </c>
      <c r="C40" s="38" t="s">
        <v>33</v>
      </c>
      <c r="D40" s="19" t="s">
        <v>29</v>
      </c>
      <c r="E40" s="20">
        <v>1</v>
      </c>
      <c r="F40" s="9">
        <v>3400</v>
      </c>
      <c r="G40" s="9">
        <v>3580.2</v>
      </c>
      <c r="H40" s="10">
        <v>4045.63</v>
      </c>
      <c r="I40" s="21">
        <f t="shared" si="2"/>
        <v>3675.2766666666666</v>
      </c>
      <c r="J40" s="22">
        <f t="shared" si="3"/>
        <v>333.15042193179551</v>
      </c>
      <c r="K40" s="44">
        <f t="shared" si="4"/>
        <v>9.0646351866062371</v>
      </c>
      <c r="L40" s="23">
        <f t="shared" si="5"/>
        <v>3675.2766666666666</v>
      </c>
      <c r="M40" s="24">
        <f t="shared" si="6"/>
        <v>3675.2766666666666</v>
      </c>
      <c r="O40" s="7"/>
    </row>
    <row r="41" spans="1:15" ht="34.5" customHeight="1">
      <c r="A41" s="47">
        <v>33</v>
      </c>
      <c r="B41" s="46" t="s">
        <v>66</v>
      </c>
      <c r="C41" s="38" t="s">
        <v>33</v>
      </c>
      <c r="D41" s="19" t="s">
        <v>29</v>
      </c>
      <c r="E41" s="20">
        <v>1</v>
      </c>
      <c r="F41" s="9">
        <v>2200</v>
      </c>
      <c r="G41" s="9">
        <v>2176.1999999999998</v>
      </c>
      <c r="H41" s="10">
        <v>2459.11</v>
      </c>
      <c r="I41" s="21">
        <f t="shared" si="2"/>
        <v>2278.4366666666665</v>
      </c>
      <c r="J41" s="22">
        <f t="shared" si="3"/>
        <v>156.91956548924477</v>
      </c>
      <c r="K41" s="44">
        <f t="shared" si="4"/>
        <v>6.8871594187788752</v>
      </c>
      <c r="L41" s="23">
        <f t="shared" si="5"/>
        <v>2278.4366666666665</v>
      </c>
      <c r="M41" s="24">
        <f t="shared" si="6"/>
        <v>2278.4366666666665</v>
      </c>
      <c r="O41" s="7"/>
    </row>
    <row r="42" spans="1:15" ht="36.75" customHeight="1">
      <c r="A42" s="47">
        <v>34</v>
      </c>
      <c r="B42" s="46" t="s">
        <v>68</v>
      </c>
      <c r="C42" s="38" t="s">
        <v>33</v>
      </c>
      <c r="D42" s="19" t="s">
        <v>29</v>
      </c>
      <c r="E42" s="20">
        <v>1</v>
      </c>
      <c r="F42" s="9">
        <v>3300</v>
      </c>
      <c r="G42" s="9">
        <v>3369.6</v>
      </c>
      <c r="H42" s="10">
        <v>3807.65</v>
      </c>
      <c r="I42" s="21">
        <f t="shared" si="2"/>
        <v>3492.4166666666665</v>
      </c>
      <c r="J42" s="22">
        <f t="shared" si="3"/>
        <v>275.20915833840519</v>
      </c>
      <c r="K42" s="44">
        <f t="shared" si="4"/>
        <v>7.8801925602158542</v>
      </c>
      <c r="L42" s="23">
        <f t="shared" si="5"/>
        <v>3492.4166666666665</v>
      </c>
      <c r="M42" s="24">
        <f t="shared" si="6"/>
        <v>3492.4166666666665</v>
      </c>
      <c r="O42" s="7"/>
    </row>
    <row r="43" spans="1:15" ht="39" customHeight="1">
      <c r="A43" s="47">
        <v>35</v>
      </c>
      <c r="B43" s="46" t="s">
        <v>69</v>
      </c>
      <c r="C43" s="38" t="s">
        <v>33</v>
      </c>
      <c r="D43" s="19" t="s">
        <v>29</v>
      </c>
      <c r="E43" s="20">
        <v>1</v>
      </c>
      <c r="F43" s="9">
        <v>5400</v>
      </c>
      <c r="G43" s="9">
        <v>5335.2</v>
      </c>
      <c r="H43" s="10">
        <v>6028.78</v>
      </c>
      <c r="I43" s="21">
        <f t="shared" si="2"/>
        <v>5587.9933333333329</v>
      </c>
      <c r="J43" s="22">
        <f t="shared" si="3"/>
        <v>383.10497795425903</v>
      </c>
      <c r="K43" s="44">
        <f t="shared" si="4"/>
        <v>6.8558596100852967</v>
      </c>
      <c r="L43" s="23">
        <f t="shared" si="5"/>
        <v>5587.9933333333329</v>
      </c>
      <c r="M43" s="24">
        <f t="shared" si="6"/>
        <v>5587.9933333333329</v>
      </c>
      <c r="O43" s="7"/>
    </row>
    <row r="44" spans="1:15" ht="29.25" customHeight="1">
      <c r="A44" s="47">
        <v>36</v>
      </c>
      <c r="B44" s="46" t="s">
        <v>70</v>
      </c>
      <c r="C44" s="38" t="s">
        <v>33</v>
      </c>
      <c r="D44" s="19" t="s">
        <v>29</v>
      </c>
      <c r="E44" s="20">
        <v>1</v>
      </c>
      <c r="F44" s="9">
        <v>3800</v>
      </c>
      <c r="G44" s="9">
        <v>3622.32</v>
      </c>
      <c r="H44" s="10">
        <v>4093.22</v>
      </c>
      <c r="I44" s="21">
        <f t="shared" si="2"/>
        <v>3838.5133333333329</v>
      </c>
      <c r="J44" s="22">
        <f t="shared" si="3"/>
        <v>237.80067311370934</v>
      </c>
      <c r="K44" s="44">
        <f t="shared" si="4"/>
        <v>6.1951243219260936</v>
      </c>
      <c r="L44" s="23">
        <f t="shared" si="5"/>
        <v>3838.5133333333329</v>
      </c>
      <c r="M44" s="24">
        <f t="shared" si="6"/>
        <v>3838.5133333333329</v>
      </c>
      <c r="O44" s="7"/>
    </row>
    <row r="45" spans="1:15" ht="42" customHeight="1">
      <c r="A45" s="47">
        <v>37</v>
      </c>
      <c r="B45" s="46" t="s">
        <v>97</v>
      </c>
      <c r="C45" s="38" t="s">
        <v>33</v>
      </c>
      <c r="D45" s="19" t="s">
        <v>29</v>
      </c>
      <c r="E45" s="20">
        <v>1</v>
      </c>
      <c r="F45" s="9">
        <v>4800</v>
      </c>
      <c r="G45" s="9">
        <v>4773.6000000000004</v>
      </c>
      <c r="H45" s="10">
        <v>5394.17</v>
      </c>
      <c r="I45" s="21">
        <f t="shared" si="2"/>
        <v>4989.2566666666671</v>
      </c>
      <c r="J45" s="22">
        <f t="shared" si="3"/>
        <v>350.91358713126698</v>
      </c>
      <c r="K45" s="44">
        <f t="shared" si="4"/>
        <v>7.0333841406822843</v>
      </c>
      <c r="L45" s="23">
        <f t="shared" si="5"/>
        <v>4989.2566666666662</v>
      </c>
      <c r="M45" s="24">
        <f t="shared" si="6"/>
        <v>4989.2566666666662</v>
      </c>
      <c r="O45" s="7"/>
    </row>
    <row r="46" spans="1:15" ht="33.75" customHeight="1">
      <c r="A46" s="47">
        <v>38</v>
      </c>
      <c r="B46" s="46" t="s">
        <v>71</v>
      </c>
      <c r="C46" s="38" t="s">
        <v>33</v>
      </c>
      <c r="D46" s="19" t="s">
        <v>29</v>
      </c>
      <c r="E46" s="20">
        <v>1</v>
      </c>
      <c r="F46" s="9">
        <v>7600</v>
      </c>
      <c r="G46" s="9">
        <v>8100</v>
      </c>
      <c r="H46" s="10">
        <v>9153</v>
      </c>
      <c r="I46" s="21">
        <f t="shared" si="2"/>
        <v>8284.3333333333339</v>
      </c>
      <c r="J46" s="22">
        <f t="shared" si="3"/>
        <v>792.73976394106364</v>
      </c>
      <c r="K46" s="44">
        <f t="shared" si="4"/>
        <v>9.5691437324395068</v>
      </c>
      <c r="L46" s="23">
        <f t="shared" si="5"/>
        <v>8284.3333333333321</v>
      </c>
      <c r="M46" s="24">
        <f t="shared" si="6"/>
        <v>8284.3333333333321</v>
      </c>
      <c r="O46" s="7"/>
    </row>
    <row r="47" spans="1:15" ht="34.5" customHeight="1">
      <c r="A47" s="47">
        <v>39</v>
      </c>
      <c r="B47" s="46" t="s">
        <v>72</v>
      </c>
      <c r="C47" s="38" t="s">
        <v>33</v>
      </c>
      <c r="D47" s="19" t="s">
        <v>29</v>
      </c>
      <c r="E47" s="20">
        <v>1</v>
      </c>
      <c r="F47" s="9">
        <v>14500</v>
      </c>
      <c r="G47" s="9">
        <v>15376.5</v>
      </c>
      <c r="H47" s="10">
        <v>17375.45</v>
      </c>
      <c r="I47" s="21">
        <f t="shared" si="2"/>
        <v>15750.65</v>
      </c>
      <c r="J47" s="22">
        <f t="shared" si="3"/>
        <v>1473.7857179725963</v>
      </c>
      <c r="K47" s="44">
        <f t="shared" si="4"/>
        <v>9.3569834766983995</v>
      </c>
      <c r="L47" s="23">
        <f t="shared" si="5"/>
        <v>15750.649999999998</v>
      </c>
      <c r="M47" s="24">
        <f t="shared" si="6"/>
        <v>15750.649999999998</v>
      </c>
      <c r="O47" s="7"/>
    </row>
    <row r="48" spans="1:15" ht="29.25" customHeight="1">
      <c r="A48" s="47">
        <v>40</v>
      </c>
      <c r="B48" s="46" t="s">
        <v>73</v>
      </c>
      <c r="C48" s="38" t="s">
        <v>152</v>
      </c>
      <c r="D48" s="50" t="s">
        <v>32</v>
      </c>
      <c r="E48" s="20">
        <v>1</v>
      </c>
      <c r="F48" s="9">
        <v>300</v>
      </c>
      <c r="G48" s="9">
        <v>300.24</v>
      </c>
      <c r="H48" s="10">
        <v>339.27</v>
      </c>
      <c r="I48" s="21">
        <f t="shared" si="2"/>
        <v>313.17</v>
      </c>
      <c r="J48" s="22">
        <f t="shared" si="3"/>
        <v>22.60358157460891</v>
      </c>
      <c r="K48" s="44">
        <f t="shared" si="4"/>
        <v>7.2176714163581792</v>
      </c>
      <c r="L48" s="23">
        <f t="shared" si="5"/>
        <v>313.16999999999996</v>
      </c>
      <c r="M48" s="24">
        <f t="shared" si="6"/>
        <v>313.16999999999996</v>
      </c>
      <c r="O48" s="7"/>
    </row>
    <row r="49" spans="1:15" ht="29.25" customHeight="1">
      <c r="A49" s="47">
        <v>41</v>
      </c>
      <c r="B49" s="46" t="s">
        <v>74</v>
      </c>
      <c r="C49" s="38" t="s">
        <v>33</v>
      </c>
      <c r="D49" s="50" t="s">
        <v>32</v>
      </c>
      <c r="E49" s="20">
        <v>1</v>
      </c>
      <c r="F49" s="9">
        <v>4900</v>
      </c>
      <c r="G49" s="9">
        <v>5140.8</v>
      </c>
      <c r="H49" s="10">
        <v>5809.1</v>
      </c>
      <c r="I49" s="21">
        <f t="shared" si="2"/>
        <v>5283.3</v>
      </c>
      <c r="J49" s="22">
        <f t="shared" si="3"/>
        <v>471.00466027418474</v>
      </c>
      <c r="K49" s="44">
        <f t="shared" si="4"/>
        <v>8.9149709513785833</v>
      </c>
      <c r="L49" s="23">
        <f t="shared" si="5"/>
        <v>5283.2999999999993</v>
      </c>
      <c r="M49" s="24">
        <f t="shared" si="6"/>
        <v>5283.2999999999993</v>
      </c>
      <c r="O49" s="7"/>
    </row>
    <row r="50" spans="1:15" ht="29.25" customHeight="1">
      <c r="A50" s="48">
        <v>42</v>
      </c>
      <c r="B50" s="46" t="s">
        <v>98</v>
      </c>
      <c r="C50" s="38" t="s">
        <v>33</v>
      </c>
      <c r="D50" s="19" t="s">
        <v>29</v>
      </c>
      <c r="E50" s="20">
        <v>1</v>
      </c>
      <c r="F50" s="9">
        <v>4300</v>
      </c>
      <c r="G50" s="9">
        <v>4611.6000000000004</v>
      </c>
      <c r="H50" s="10">
        <v>5211.1099999999997</v>
      </c>
      <c r="I50" s="21">
        <f t="shared" si="2"/>
        <v>4707.57</v>
      </c>
      <c r="J50" s="22">
        <f t="shared" si="3"/>
        <v>463.07454982972212</v>
      </c>
      <c r="K50" s="44">
        <f t="shared" si="4"/>
        <v>9.836806459165178</v>
      </c>
      <c r="L50" s="23">
        <f t="shared" si="5"/>
        <v>4707.57</v>
      </c>
      <c r="M50" s="24">
        <f t="shared" si="6"/>
        <v>4707.57</v>
      </c>
      <c r="O50" s="7"/>
    </row>
    <row r="51" spans="1:15" ht="29.25" customHeight="1">
      <c r="A51" s="48">
        <v>43</v>
      </c>
      <c r="B51" s="46" t="s">
        <v>75</v>
      </c>
      <c r="C51" s="38" t="s">
        <v>152</v>
      </c>
      <c r="D51" s="19" t="s">
        <v>29</v>
      </c>
      <c r="E51" s="20">
        <v>1</v>
      </c>
      <c r="F51" s="9">
        <v>400</v>
      </c>
      <c r="G51" s="9">
        <v>405</v>
      </c>
      <c r="H51" s="10">
        <v>457.65</v>
      </c>
      <c r="I51" s="21">
        <f t="shared" si="2"/>
        <v>420.88333333333338</v>
      </c>
      <c r="J51" s="22">
        <f t="shared" si="3"/>
        <v>31.938860864679135</v>
      </c>
      <c r="K51" s="44">
        <f t="shared" si="4"/>
        <v>7.5885306770710326</v>
      </c>
      <c r="L51" s="23">
        <f t="shared" si="5"/>
        <v>420.88333333333333</v>
      </c>
      <c r="M51" s="24">
        <f t="shared" si="6"/>
        <v>420.88333333333333</v>
      </c>
      <c r="O51" s="7"/>
    </row>
    <row r="52" spans="1:15" ht="36" customHeight="1">
      <c r="A52" s="48">
        <v>44</v>
      </c>
      <c r="B52" s="46" t="s">
        <v>76</v>
      </c>
      <c r="C52" s="38" t="s">
        <v>152</v>
      </c>
      <c r="D52" s="19" t="s">
        <v>29</v>
      </c>
      <c r="E52" s="20">
        <v>1</v>
      </c>
      <c r="F52" s="9">
        <v>250</v>
      </c>
      <c r="G52" s="9">
        <v>252.72</v>
      </c>
      <c r="H52" s="10">
        <v>285.57</v>
      </c>
      <c r="I52" s="21">
        <f t="shared" si="2"/>
        <v>262.76333333333332</v>
      </c>
      <c r="J52" s="22">
        <f t="shared" si="3"/>
        <v>19.797919924409562</v>
      </c>
      <c r="K52" s="44">
        <f t="shared" si="4"/>
        <v>7.5345063077330288</v>
      </c>
      <c r="L52" s="23">
        <f t="shared" si="5"/>
        <v>262.76333333333332</v>
      </c>
      <c r="M52" s="24">
        <f t="shared" si="6"/>
        <v>262.76333333333332</v>
      </c>
      <c r="O52" s="7"/>
    </row>
    <row r="53" spans="1:15" ht="36.75" customHeight="1">
      <c r="A53" s="48">
        <v>45</v>
      </c>
      <c r="B53" s="46" t="s">
        <v>77</v>
      </c>
      <c r="C53" s="38" t="s">
        <v>152</v>
      </c>
      <c r="D53" s="19" t="s">
        <v>29</v>
      </c>
      <c r="E53" s="20">
        <v>1</v>
      </c>
      <c r="F53" s="9">
        <v>550</v>
      </c>
      <c r="G53" s="9">
        <v>575.64</v>
      </c>
      <c r="H53" s="10">
        <v>650.47</v>
      </c>
      <c r="I53" s="21">
        <f t="shared" si="2"/>
        <v>592.03666666666663</v>
      </c>
      <c r="J53" s="22">
        <f t="shared" si="3"/>
        <v>52.203383351401037</v>
      </c>
      <c r="K53" s="44">
        <f t="shared" si="4"/>
        <v>8.8175929449303894</v>
      </c>
      <c r="L53" s="23">
        <f t="shared" si="5"/>
        <v>592.03666666666663</v>
      </c>
      <c r="M53" s="24">
        <f t="shared" si="6"/>
        <v>592.03666666666663</v>
      </c>
      <c r="O53" s="7"/>
    </row>
    <row r="54" spans="1:15" ht="34.5" customHeight="1">
      <c r="A54" s="48">
        <v>46</v>
      </c>
      <c r="B54" s="46" t="s">
        <v>78</v>
      </c>
      <c r="C54" s="38" t="s">
        <v>33</v>
      </c>
      <c r="D54" s="19" t="s">
        <v>29</v>
      </c>
      <c r="E54" s="20">
        <v>1</v>
      </c>
      <c r="F54" s="9">
        <v>5700</v>
      </c>
      <c r="G54" s="9">
        <v>6075</v>
      </c>
      <c r="H54" s="10">
        <v>6864.75</v>
      </c>
      <c r="I54" s="21">
        <f t="shared" si="2"/>
        <v>6213.25</v>
      </c>
      <c r="J54" s="22">
        <f t="shared" si="3"/>
        <v>594.5548229557977</v>
      </c>
      <c r="K54" s="44">
        <f t="shared" si="4"/>
        <v>9.5691437324395068</v>
      </c>
      <c r="L54" s="23">
        <f t="shared" si="5"/>
        <v>6213.25</v>
      </c>
      <c r="M54" s="24">
        <f t="shared" si="6"/>
        <v>6213.25</v>
      </c>
      <c r="O54" s="7"/>
    </row>
    <row r="55" spans="1:15" ht="35.25" customHeight="1">
      <c r="A55" s="48">
        <v>47</v>
      </c>
      <c r="B55" s="46" t="s">
        <v>79</v>
      </c>
      <c r="C55" s="38" t="s">
        <v>33</v>
      </c>
      <c r="D55" s="19" t="s">
        <v>29</v>
      </c>
      <c r="E55" s="20">
        <v>1</v>
      </c>
      <c r="F55" s="9">
        <v>6100</v>
      </c>
      <c r="G55" s="9">
        <v>6496.2</v>
      </c>
      <c r="H55" s="10">
        <v>7340.71</v>
      </c>
      <c r="I55" s="21">
        <f t="shared" si="2"/>
        <v>6645.6366666666663</v>
      </c>
      <c r="J55" s="22">
        <f t="shared" si="3"/>
        <v>633.71035499929576</v>
      </c>
      <c r="K55" s="44">
        <f t="shared" si="4"/>
        <v>9.5357358035818347</v>
      </c>
      <c r="L55" s="23">
        <f t="shared" si="5"/>
        <v>6645.6366666666663</v>
      </c>
      <c r="M55" s="24">
        <f t="shared" si="6"/>
        <v>6645.6366666666663</v>
      </c>
      <c r="O55" s="7"/>
    </row>
    <row r="56" spans="1:15" ht="36.75" customHeight="1">
      <c r="A56" s="48">
        <v>48</v>
      </c>
      <c r="B56" s="46" t="s">
        <v>80</v>
      </c>
      <c r="C56" s="38" t="s">
        <v>155</v>
      </c>
      <c r="D56" s="19" t="s">
        <v>32</v>
      </c>
      <c r="E56" s="20">
        <v>1</v>
      </c>
      <c r="F56" s="9">
        <v>15</v>
      </c>
      <c r="G56" s="9">
        <v>16.2</v>
      </c>
      <c r="H56" s="10">
        <v>18.309999999999999</v>
      </c>
      <c r="I56" s="21">
        <f t="shared" si="2"/>
        <v>16.503333333333334</v>
      </c>
      <c r="J56" s="22">
        <f t="shared" si="3"/>
        <v>1.6757187512626728</v>
      </c>
      <c r="K56" s="44">
        <f t="shared" si="4"/>
        <v>10.153819943017609</v>
      </c>
      <c r="L56" s="23">
        <f t="shared" si="5"/>
        <v>16.50333333333333</v>
      </c>
      <c r="M56" s="24">
        <f t="shared" si="6"/>
        <v>16.50333333333333</v>
      </c>
      <c r="O56" s="7"/>
    </row>
    <row r="57" spans="1:15" ht="34.5" customHeight="1">
      <c r="A57" s="48">
        <v>49</v>
      </c>
      <c r="B57" s="46" t="s">
        <v>81</v>
      </c>
      <c r="C57" s="38" t="s">
        <v>33</v>
      </c>
      <c r="D57" s="19" t="s">
        <v>29</v>
      </c>
      <c r="E57" s="20">
        <v>1</v>
      </c>
      <c r="F57" s="9">
        <v>53000</v>
      </c>
      <c r="G57" s="9">
        <v>56700</v>
      </c>
      <c r="H57" s="10">
        <v>64071</v>
      </c>
      <c r="I57" s="21">
        <f t="shared" si="2"/>
        <v>57923.666666666664</v>
      </c>
      <c r="J57" s="22">
        <f t="shared" si="3"/>
        <v>5636.0252246892342</v>
      </c>
      <c r="K57" s="44">
        <f t="shared" si="4"/>
        <v>9.7300905640571234</v>
      </c>
      <c r="L57" s="23">
        <f t="shared" si="5"/>
        <v>57923.666666666664</v>
      </c>
      <c r="M57" s="24">
        <f t="shared" si="6"/>
        <v>57923.666666666664</v>
      </c>
      <c r="O57" s="7"/>
    </row>
    <row r="58" spans="1:15" ht="51" customHeight="1">
      <c r="A58" s="48">
        <v>50</v>
      </c>
      <c r="B58" s="46" t="s">
        <v>82</v>
      </c>
      <c r="C58" s="38" t="s">
        <v>33</v>
      </c>
      <c r="D58" s="19" t="s">
        <v>29</v>
      </c>
      <c r="E58" s="20">
        <v>1</v>
      </c>
      <c r="F58" s="9">
        <v>61000</v>
      </c>
      <c r="G58" s="9">
        <v>65475</v>
      </c>
      <c r="H58" s="10">
        <v>73986.75</v>
      </c>
      <c r="I58" s="21">
        <f t="shared" si="2"/>
        <v>66820.583333333328</v>
      </c>
      <c r="J58" s="22">
        <f t="shared" si="3"/>
        <v>6597.1103348991619</v>
      </c>
      <c r="K58" s="44">
        <f t="shared" si="4"/>
        <v>9.8728715102494551</v>
      </c>
      <c r="L58" s="23">
        <f t="shared" si="5"/>
        <v>66820.583333333328</v>
      </c>
      <c r="M58" s="24">
        <f t="shared" si="6"/>
        <v>66820.583333333328</v>
      </c>
      <c r="O58" s="7"/>
    </row>
    <row r="59" spans="1:15" ht="48" customHeight="1">
      <c r="A59" s="48">
        <v>51</v>
      </c>
      <c r="B59" s="46" t="s">
        <v>83</v>
      </c>
      <c r="C59" s="38" t="s">
        <v>33</v>
      </c>
      <c r="D59" s="19" t="s">
        <v>29</v>
      </c>
      <c r="E59" s="20">
        <v>1</v>
      </c>
      <c r="F59" s="9">
        <v>53000</v>
      </c>
      <c r="G59" s="9">
        <v>56700</v>
      </c>
      <c r="H59" s="10">
        <v>64071</v>
      </c>
      <c r="I59" s="21">
        <f t="shared" si="2"/>
        <v>57923.666666666664</v>
      </c>
      <c r="J59" s="22">
        <f t="shared" si="3"/>
        <v>5636.0252246892342</v>
      </c>
      <c r="K59" s="44">
        <f t="shared" si="4"/>
        <v>9.7300905640571234</v>
      </c>
      <c r="L59" s="23">
        <f t="shared" si="5"/>
        <v>57923.666666666664</v>
      </c>
      <c r="M59" s="24">
        <f t="shared" si="6"/>
        <v>57923.666666666664</v>
      </c>
      <c r="O59" s="7"/>
    </row>
    <row r="60" spans="1:15" ht="49.5" customHeight="1">
      <c r="A60" s="48">
        <v>52</v>
      </c>
      <c r="B60" s="46" t="s">
        <v>84</v>
      </c>
      <c r="C60" s="38" t="s">
        <v>33</v>
      </c>
      <c r="D60" s="19" t="s">
        <v>29</v>
      </c>
      <c r="E60" s="20">
        <v>1</v>
      </c>
      <c r="F60" s="9">
        <v>47000</v>
      </c>
      <c r="G60" s="9">
        <v>50625</v>
      </c>
      <c r="H60" s="10">
        <v>57206.25</v>
      </c>
      <c r="I60" s="21">
        <f t="shared" si="2"/>
        <v>51610.416666666664</v>
      </c>
      <c r="J60" s="22">
        <f t="shared" si="3"/>
        <v>5173.9896859998989</v>
      </c>
      <c r="K60" s="44">
        <f t="shared" si="4"/>
        <v>10.025087996124618</v>
      </c>
      <c r="L60" s="23">
        <f t="shared" si="5"/>
        <v>51610.416666666664</v>
      </c>
      <c r="M60" s="24">
        <f t="shared" si="6"/>
        <v>51610.416666666664</v>
      </c>
      <c r="O60" s="7"/>
    </row>
    <row r="61" spans="1:15" ht="51.75" customHeight="1">
      <c r="A61" s="48">
        <v>53</v>
      </c>
      <c r="B61" s="46" t="s">
        <v>85</v>
      </c>
      <c r="C61" s="38" t="s">
        <v>33</v>
      </c>
      <c r="D61" s="19" t="s">
        <v>31</v>
      </c>
      <c r="E61" s="20">
        <v>1</v>
      </c>
      <c r="F61" s="9">
        <v>17200</v>
      </c>
      <c r="G61" s="9">
        <v>18495</v>
      </c>
      <c r="H61" s="10">
        <v>20899.349999999999</v>
      </c>
      <c r="I61" s="21">
        <f t="shared" si="2"/>
        <v>18864.783333333333</v>
      </c>
      <c r="J61" s="22">
        <f t="shared" si="3"/>
        <v>1877.1926887864577</v>
      </c>
      <c r="K61" s="44">
        <f t="shared" si="4"/>
        <v>9.9507778892404861</v>
      </c>
      <c r="L61" s="23">
        <f t="shared" si="5"/>
        <v>18864.783333333333</v>
      </c>
      <c r="M61" s="24">
        <f t="shared" si="6"/>
        <v>18864.783333333333</v>
      </c>
      <c r="O61" s="7"/>
    </row>
    <row r="62" spans="1:15" ht="64.5" customHeight="1">
      <c r="A62" s="48">
        <v>54</v>
      </c>
      <c r="B62" s="46" t="s">
        <v>86</v>
      </c>
      <c r="C62" s="38" t="s">
        <v>33</v>
      </c>
      <c r="D62" s="19" t="s">
        <v>29</v>
      </c>
      <c r="E62" s="20">
        <v>1</v>
      </c>
      <c r="F62" s="9">
        <v>34000</v>
      </c>
      <c r="G62" s="9">
        <v>35910</v>
      </c>
      <c r="H62" s="10">
        <v>40578.300000000003</v>
      </c>
      <c r="I62" s="21">
        <f t="shared" si="2"/>
        <v>36829.433333333334</v>
      </c>
      <c r="J62" s="22">
        <f t="shared" si="3"/>
        <v>3384.1580878164282</v>
      </c>
      <c r="K62" s="44">
        <f t="shared" si="4"/>
        <v>9.1887324390449354</v>
      </c>
      <c r="L62" s="23">
        <f t="shared" si="5"/>
        <v>36829.433333333334</v>
      </c>
      <c r="M62" s="24">
        <f t="shared" si="6"/>
        <v>36829.433333333334</v>
      </c>
      <c r="O62" s="7"/>
    </row>
    <row r="63" spans="1:15" ht="40.5" customHeight="1">
      <c r="A63" s="48">
        <v>55</v>
      </c>
      <c r="B63" s="46" t="s">
        <v>87</v>
      </c>
      <c r="C63" s="38" t="s">
        <v>33</v>
      </c>
      <c r="D63" s="19" t="s">
        <v>31</v>
      </c>
      <c r="E63" s="20">
        <v>1</v>
      </c>
      <c r="F63" s="9">
        <v>22100</v>
      </c>
      <c r="G63" s="9">
        <v>23760</v>
      </c>
      <c r="H63" s="10">
        <v>26848.799999999999</v>
      </c>
      <c r="I63" s="21">
        <f t="shared" si="2"/>
        <v>24236.266666666666</v>
      </c>
      <c r="J63" s="22">
        <f t="shared" si="3"/>
        <v>2409.9580521937164</v>
      </c>
      <c r="K63" s="44">
        <f t="shared" si="4"/>
        <v>9.9436026403697344</v>
      </c>
      <c r="L63" s="23">
        <f t="shared" si="5"/>
        <v>24236.266666666666</v>
      </c>
      <c r="M63" s="24">
        <f t="shared" si="6"/>
        <v>24236.266666666666</v>
      </c>
      <c r="O63" s="7"/>
    </row>
    <row r="64" spans="1:15" ht="29.25" customHeight="1">
      <c r="A64" s="48">
        <v>56</v>
      </c>
      <c r="B64" s="46" t="s">
        <v>88</v>
      </c>
      <c r="C64" s="38" t="s">
        <v>33</v>
      </c>
      <c r="D64" s="19" t="s">
        <v>32</v>
      </c>
      <c r="E64" s="20">
        <v>1</v>
      </c>
      <c r="F64" s="9">
        <v>225</v>
      </c>
      <c r="G64" s="9">
        <v>238.68</v>
      </c>
      <c r="H64" s="10">
        <v>269.70999999999998</v>
      </c>
      <c r="I64" s="21">
        <f t="shared" si="2"/>
        <v>244.46333333333334</v>
      </c>
      <c r="J64" s="22">
        <f t="shared" si="3"/>
        <v>22.909195388169632</v>
      </c>
      <c r="K64" s="44">
        <f t="shared" si="4"/>
        <v>9.3712194282044887</v>
      </c>
      <c r="L64" s="23">
        <f t="shared" si="5"/>
        <v>244.46333333333331</v>
      </c>
      <c r="M64" s="24">
        <f t="shared" si="6"/>
        <v>244.46333333333331</v>
      </c>
      <c r="O64" s="7"/>
    </row>
    <row r="65" spans="1:15" ht="29.25" customHeight="1">
      <c r="A65" s="48">
        <v>57</v>
      </c>
      <c r="B65" s="46" t="s">
        <v>89</v>
      </c>
      <c r="C65" s="38" t="s">
        <v>33</v>
      </c>
      <c r="D65" s="19" t="s">
        <v>29</v>
      </c>
      <c r="E65" s="20">
        <v>1</v>
      </c>
      <c r="F65" s="9">
        <v>3835</v>
      </c>
      <c r="G65" s="9">
        <v>4141.8</v>
      </c>
      <c r="H65" s="10">
        <v>4680.2299999999996</v>
      </c>
      <c r="I65" s="21">
        <f t="shared" si="2"/>
        <v>4219.0099999999993</v>
      </c>
      <c r="J65" s="22">
        <f t="shared" si="3"/>
        <v>427.87203262190417</v>
      </c>
      <c r="K65" s="44">
        <f t="shared" si="4"/>
        <v>10.141526865826442</v>
      </c>
      <c r="L65" s="23">
        <f t="shared" si="5"/>
        <v>4219.0099999999993</v>
      </c>
      <c r="M65" s="24">
        <f t="shared" si="6"/>
        <v>4219.0099999999993</v>
      </c>
      <c r="O65" s="7"/>
    </row>
    <row r="66" spans="1:15" ht="37.5" customHeight="1">
      <c r="A66" s="48">
        <v>58</v>
      </c>
      <c r="B66" s="46" t="s">
        <v>90</v>
      </c>
      <c r="C66" s="38" t="s">
        <v>33</v>
      </c>
      <c r="D66" s="19" t="s">
        <v>29</v>
      </c>
      <c r="E66" s="20">
        <v>1</v>
      </c>
      <c r="F66" s="9">
        <v>8300</v>
      </c>
      <c r="G66" s="9">
        <v>8775</v>
      </c>
      <c r="H66" s="10">
        <v>9915.75</v>
      </c>
      <c r="I66" s="21">
        <f t="shared" si="2"/>
        <v>8996.9166666666661</v>
      </c>
      <c r="J66" s="22">
        <f t="shared" si="3"/>
        <v>830.41993643778403</v>
      </c>
      <c r="K66" s="44">
        <f t="shared" si="4"/>
        <v>9.230050329514194</v>
      </c>
      <c r="L66" s="23">
        <f t="shared" si="5"/>
        <v>8996.9166666666661</v>
      </c>
      <c r="M66" s="24">
        <f t="shared" si="6"/>
        <v>8996.9166666666661</v>
      </c>
      <c r="O66" s="7"/>
    </row>
    <row r="67" spans="1:15" ht="38.25" customHeight="1">
      <c r="A67" s="48">
        <v>59</v>
      </c>
      <c r="B67" s="46" t="s">
        <v>91</v>
      </c>
      <c r="C67" s="38" t="s">
        <v>33</v>
      </c>
      <c r="D67" s="19" t="s">
        <v>29</v>
      </c>
      <c r="E67" s="20">
        <v>1</v>
      </c>
      <c r="F67" s="9">
        <v>900</v>
      </c>
      <c r="G67" s="9">
        <v>954.72</v>
      </c>
      <c r="H67" s="10">
        <v>1078.83</v>
      </c>
      <c r="I67" s="21">
        <f t="shared" si="2"/>
        <v>977.85</v>
      </c>
      <c r="J67" s="22">
        <f t="shared" si="3"/>
        <v>91.631271408837236</v>
      </c>
      <c r="K67" s="44">
        <f t="shared" si="4"/>
        <v>9.3706878773674127</v>
      </c>
      <c r="L67" s="23">
        <f t="shared" si="5"/>
        <v>977.85</v>
      </c>
      <c r="M67" s="24">
        <f t="shared" si="6"/>
        <v>977.85</v>
      </c>
      <c r="O67" s="7"/>
    </row>
    <row r="68" spans="1:15" ht="33" customHeight="1">
      <c r="A68" s="48">
        <v>60</v>
      </c>
      <c r="B68" s="46" t="s">
        <v>92</v>
      </c>
      <c r="C68" s="38" t="s">
        <v>156</v>
      </c>
      <c r="D68" s="19" t="s">
        <v>29</v>
      </c>
      <c r="E68" s="20">
        <v>1</v>
      </c>
      <c r="F68" s="9">
        <v>60</v>
      </c>
      <c r="G68" s="9">
        <v>55.08</v>
      </c>
      <c r="H68" s="10">
        <v>62.24</v>
      </c>
      <c r="I68" s="21">
        <f t="shared" si="2"/>
        <v>59.106666666666662</v>
      </c>
      <c r="J68" s="22">
        <f t="shared" si="3"/>
        <v>3.6626402134707887</v>
      </c>
      <c r="K68" s="44">
        <f t="shared" si="4"/>
        <v>6.1966617642749648</v>
      </c>
      <c r="L68" s="23">
        <f t="shared" si="5"/>
        <v>59.106666666666662</v>
      </c>
      <c r="M68" s="24">
        <f t="shared" si="6"/>
        <v>59.106666666666662</v>
      </c>
      <c r="O68" s="7"/>
    </row>
    <row r="69" spans="1:15" ht="33" customHeight="1">
      <c r="A69" s="48">
        <v>61</v>
      </c>
      <c r="B69" s="46" t="s">
        <v>93</v>
      </c>
      <c r="C69" s="38" t="s">
        <v>156</v>
      </c>
      <c r="D69" s="19" t="s">
        <v>29</v>
      </c>
      <c r="E69" s="20">
        <v>1</v>
      </c>
      <c r="F69" s="9">
        <v>80</v>
      </c>
      <c r="G69" s="9">
        <v>83.16</v>
      </c>
      <c r="H69" s="10">
        <v>93.97</v>
      </c>
      <c r="I69" s="21">
        <f t="shared" si="2"/>
        <v>85.71</v>
      </c>
      <c r="J69" s="22">
        <f t="shared" si="3"/>
        <v>7.3257832345763543</v>
      </c>
      <c r="K69" s="44">
        <f t="shared" si="4"/>
        <v>8.5471744657290341</v>
      </c>
      <c r="L69" s="23">
        <f t="shared" si="5"/>
        <v>85.71</v>
      </c>
      <c r="M69" s="24">
        <f t="shared" si="6"/>
        <v>85.71</v>
      </c>
      <c r="O69" s="7"/>
    </row>
    <row r="70" spans="1:15" ht="33.75" customHeight="1">
      <c r="A70" s="48">
        <v>62</v>
      </c>
      <c r="B70" s="46" t="s">
        <v>94</v>
      </c>
      <c r="C70" s="38" t="s">
        <v>156</v>
      </c>
      <c r="D70" s="19" t="s">
        <v>29</v>
      </c>
      <c r="E70" s="20">
        <v>1</v>
      </c>
      <c r="F70" s="9">
        <v>60</v>
      </c>
      <c r="G70" s="9">
        <v>55.08</v>
      </c>
      <c r="H70" s="10">
        <v>62.24</v>
      </c>
      <c r="I70" s="21">
        <f t="shared" si="2"/>
        <v>59.106666666666662</v>
      </c>
      <c r="J70" s="22">
        <f t="shared" si="3"/>
        <v>3.6626402134707887</v>
      </c>
      <c r="K70" s="44">
        <f t="shared" si="4"/>
        <v>6.1966617642749648</v>
      </c>
      <c r="L70" s="23">
        <f t="shared" si="5"/>
        <v>59.106666666666662</v>
      </c>
      <c r="M70" s="24">
        <f t="shared" si="6"/>
        <v>59.106666666666662</v>
      </c>
      <c r="O70" s="7"/>
    </row>
    <row r="71" spans="1:15" ht="36" customHeight="1">
      <c r="A71" s="48">
        <v>63</v>
      </c>
      <c r="B71" s="46" t="s">
        <v>95</v>
      </c>
      <c r="C71" s="38" t="s">
        <v>156</v>
      </c>
      <c r="D71" s="19" t="s">
        <v>29</v>
      </c>
      <c r="E71" s="20">
        <v>1</v>
      </c>
      <c r="F71" s="9">
        <v>80</v>
      </c>
      <c r="G71" s="9">
        <v>83.16</v>
      </c>
      <c r="H71" s="10">
        <v>93.97</v>
      </c>
      <c r="I71" s="21">
        <f t="shared" si="2"/>
        <v>85.71</v>
      </c>
      <c r="J71" s="22">
        <f t="shared" si="3"/>
        <v>7.3257832345763543</v>
      </c>
      <c r="K71" s="44">
        <f t="shared" si="4"/>
        <v>8.5471744657290341</v>
      </c>
      <c r="L71" s="23">
        <f t="shared" si="5"/>
        <v>85.71</v>
      </c>
      <c r="M71" s="24">
        <f t="shared" si="6"/>
        <v>85.71</v>
      </c>
      <c r="O71" s="7"/>
    </row>
    <row r="72" spans="1:15" ht="37.5" customHeight="1">
      <c r="A72" s="48">
        <v>64</v>
      </c>
      <c r="B72" s="46" t="s">
        <v>96</v>
      </c>
      <c r="C72" s="38" t="s">
        <v>156</v>
      </c>
      <c r="D72" s="19" t="s">
        <v>29</v>
      </c>
      <c r="E72" s="20">
        <v>1</v>
      </c>
      <c r="F72" s="9">
        <v>80</v>
      </c>
      <c r="G72" s="9">
        <v>83.16</v>
      </c>
      <c r="H72" s="10">
        <v>93.97</v>
      </c>
      <c r="I72" s="21">
        <f t="shared" si="2"/>
        <v>85.71</v>
      </c>
      <c r="J72" s="22">
        <f t="shared" si="3"/>
        <v>7.3257832345763543</v>
      </c>
      <c r="K72" s="44">
        <f t="shared" si="4"/>
        <v>8.5471744657290341</v>
      </c>
      <c r="L72" s="23">
        <f t="shared" si="5"/>
        <v>85.71</v>
      </c>
      <c r="M72" s="24">
        <f t="shared" si="6"/>
        <v>85.71</v>
      </c>
      <c r="O72" s="7"/>
    </row>
    <row r="73" spans="1:15" ht="45" customHeight="1">
      <c r="A73" s="48">
        <v>65</v>
      </c>
      <c r="B73" s="46" t="s">
        <v>99</v>
      </c>
      <c r="C73" s="38" t="s">
        <v>156</v>
      </c>
      <c r="D73" s="19" t="s">
        <v>29</v>
      </c>
      <c r="E73" s="20">
        <v>1</v>
      </c>
      <c r="F73" s="9">
        <v>80</v>
      </c>
      <c r="G73" s="9">
        <v>83.16</v>
      </c>
      <c r="H73" s="10">
        <v>93.97</v>
      </c>
      <c r="I73" s="21">
        <f t="shared" si="2"/>
        <v>85.71</v>
      </c>
      <c r="J73" s="22">
        <f t="shared" si="3"/>
        <v>7.3257832345763543</v>
      </c>
      <c r="K73" s="44">
        <f t="shared" si="4"/>
        <v>8.5471744657290341</v>
      </c>
      <c r="L73" s="23">
        <f t="shared" si="5"/>
        <v>85.71</v>
      </c>
      <c r="M73" s="24">
        <f t="shared" si="6"/>
        <v>85.71</v>
      </c>
      <c r="O73" s="7"/>
    </row>
    <row r="74" spans="1:15" ht="34.5" customHeight="1">
      <c r="A74" s="48">
        <v>66</v>
      </c>
      <c r="B74" s="46" t="s">
        <v>100</v>
      </c>
      <c r="C74" s="38" t="s">
        <v>156</v>
      </c>
      <c r="D74" s="19" t="s">
        <v>29</v>
      </c>
      <c r="E74" s="20">
        <v>1</v>
      </c>
      <c r="F74" s="9">
        <v>141</v>
      </c>
      <c r="G74" s="9">
        <v>152.28</v>
      </c>
      <c r="H74" s="10">
        <v>172.08</v>
      </c>
      <c r="I74" s="21">
        <f t="shared" si="2"/>
        <v>155.12</v>
      </c>
      <c r="J74" s="22">
        <f t="shared" si="3"/>
        <v>15.733429378237926</v>
      </c>
      <c r="K74" s="44">
        <f t="shared" si="4"/>
        <v>10.142747149457145</v>
      </c>
      <c r="L74" s="23">
        <f t="shared" si="5"/>
        <v>155.12</v>
      </c>
      <c r="M74" s="24">
        <f t="shared" si="6"/>
        <v>155.12</v>
      </c>
      <c r="O74" s="7"/>
    </row>
    <row r="75" spans="1:15" ht="34.5" customHeight="1">
      <c r="A75" s="48">
        <v>67</v>
      </c>
      <c r="B75" s="46" t="s">
        <v>101</v>
      </c>
      <c r="C75" s="38" t="s">
        <v>156</v>
      </c>
      <c r="D75" s="19" t="s">
        <v>29</v>
      </c>
      <c r="E75" s="20">
        <v>1</v>
      </c>
      <c r="F75" s="9">
        <v>104</v>
      </c>
      <c r="G75" s="9">
        <v>112.32</v>
      </c>
      <c r="H75" s="10">
        <v>126.92</v>
      </c>
      <c r="I75" s="21">
        <f t="shared" si="2"/>
        <v>114.41333333333334</v>
      </c>
      <c r="J75" s="22">
        <f t="shared" si="3"/>
        <v>11.602505476548304</v>
      </c>
      <c r="K75" s="44">
        <f t="shared" si="4"/>
        <v>10.140868322353137</v>
      </c>
      <c r="L75" s="23">
        <f t="shared" si="5"/>
        <v>114.41333333333333</v>
      </c>
      <c r="M75" s="24">
        <f t="shared" si="6"/>
        <v>114.41333333333333</v>
      </c>
      <c r="O75" s="7"/>
    </row>
    <row r="76" spans="1:15" ht="33.75" customHeight="1">
      <c r="A76" s="48">
        <v>68</v>
      </c>
      <c r="B76" s="46" t="s">
        <v>102</v>
      </c>
      <c r="C76" s="38" t="s">
        <v>156</v>
      </c>
      <c r="D76" s="19" t="s">
        <v>29</v>
      </c>
      <c r="E76" s="20">
        <v>1</v>
      </c>
      <c r="F76" s="9">
        <v>150</v>
      </c>
      <c r="G76" s="9">
        <v>157.68</v>
      </c>
      <c r="H76" s="10">
        <v>178.18</v>
      </c>
      <c r="I76" s="21">
        <f t="shared" si="2"/>
        <v>161.95333333333335</v>
      </c>
      <c r="J76" s="22">
        <f t="shared" si="3"/>
        <v>14.567914515582984</v>
      </c>
      <c r="K76" s="44">
        <f t="shared" si="4"/>
        <v>8.9951310144380994</v>
      </c>
      <c r="L76" s="23">
        <f t="shared" si="5"/>
        <v>161.95333333333332</v>
      </c>
      <c r="M76" s="24">
        <f t="shared" si="6"/>
        <v>161.95333333333332</v>
      </c>
      <c r="O76" s="7"/>
    </row>
    <row r="77" spans="1:15" ht="35.25" customHeight="1">
      <c r="A77" s="48">
        <v>69</v>
      </c>
      <c r="B77" s="46" t="s">
        <v>103</v>
      </c>
      <c r="C77" s="38" t="s">
        <v>156</v>
      </c>
      <c r="D77" s="19" t="s">
        <v>29</v>
      </c>
      <c r="E77" s="20">
        <v>1</v>
      </c>
      <c r="F77" s="9">
        <v>150</v>
      </c>
      <c r="G77" s="9">
        <v>157.68</v>
      </c>
      <c r="H77" s="10">
        <v>178.18</v>
      </c>
      <c r="I77" s="21">
        <f t="shared" si="2"/>
        <v>161.95333333333335</v>
      </c>
      <c r="J77" s="22">
        <f t="shared" si="3"/>
        <v>14.567914515582984</v>
      </c>
      <c r="K77" s="44">
        <f t="shared" si="4"/>
        <v>8.9951310144380994</v>
      </c>
      <c r="L77" s="23">
        <f t="shared" si="5"/>
        <v>161.95333333333332</v>
      </c>
      <c r="M77" s="24">
        <f t="shared" si="6"/>
        <v>161.95333333333332</v>
      </c>
      <c r="O77" s="7"/>
    </row>
    <row r="78" spans="1:15" ht="33.75" customHeight="1">
      <c r="A78" s="48">
        <v>70</v>
      </c>
      <c r="B78" s="46" t="s">
        <v>104</v>
      </c>
      <c r="C78" s="38" t="s">
        <v>156</v>
      </c>
      <c r="D78" s="19" t="s">
        <v>29</v>
      </c>
      <c r="E78" s="20">
        <v>1</v>
      </c>
      <c r="F78" s="9">
        <v>110</v>
      </c>
      <c r="G78" s="9">
        <v>112.32</v>
      </c>
      <c r="H78" s="10">
        <v>126.92</v>
      </c>
      <c r="I78" s="21">
        <f t="shared" si="2"/>
        <v>116.41333333333334</v>
      </c>
      <c r="J78" s="22">
        <f t="shared" si="3"/>
        <v>9.1726840855516976</v>
      </c>
      <c r="K78" s="44">
        <f t="shared" si="4"/>
        <v>7.8794102212390023</v>
      </c>
      <c r="L78" s="23">
        <f t="shared" si="5"/>
        <v>116.41333333333333</v>
      </c>
      <c r="M78" s="24">
        <f t="shared" si="6"/>
        <v>116.41333333333333</v>
      </c>
      <c r="O78" s="7"/>
    </row>
    <row r="79" spans="1:15" ht="45.75" customHeight="1">
      <c r="A79" s="48">
        <v>71</v>
      </c>
      <c r="B79" s="46" t="s">
        <v>105</v>
      </c>
      <c r="C79" s="38" t="s">
        <v>156</v>
      </c>
      <c r="D79" s="19" t="s">
        <v>29</v>
      </c>
      <c r="E79" s="20">
        <v>1</v>
      </c>
      <c r="F79" s="9">
        <v>110</v>
      </c>
      <c r="G79" s="9">
        <v>112.32</v>
      </c>
      <c r="H79" s="10">
        <v>126.92</v>
      </c>
      <c r="I79" s="21">
        <f t="shared" si="2"/>
        <v>116.41333333333334</v>
      </c>
      <c r="J79" s="22">
        <f t="shared" si="3"/>
        <v>9.1726840855516976</v>
      </c>
      <c r="K79" s="44">
        <f t="shared" si="4"/>
        <v>7.8794102212390023</v>
      </c>
      <c r="L79" s="23">
        <f t="shared" si="5"/>
        <v>116.41333333333333</v>
      </c>
      <c r="M79" s="24">
        <f t="shared" si="6"/>
        <v>116.41333333333333</v>
      </c>
      <c r="O79" s="7"/>
    </row>
    <row r="80" spans="1:15" ht="47.25" customHeight="1">
      <c r="A80" s="48">
        <v>72</v>
      </c>
      <c r="B80" s="46" t="s">
        <v>106</v>
      </c>
      <c r="C80" s="38" t="s">
        <v>156</v>
      </c>
      <c r="D80" s="19" t="s">
        <v>29</v>
      </c>
      <c r="E80" s="20">
        <v>1</v>
      </c>
      <c r="F80" s="9">
        <v>60</v>
      </c>
      <c r="G80" s="9">
        <v>60.48</v>
      </c>
      <c r="H80" s="10">
        <v>68.34</v>
      </c>
      <c r="I80" s="21">
        <f t="shared" si="2"/>
        <v>62.94</v>
      </c>
      <c r="J80" s="22">
        <f t="shared" si="3"/>
        <v>4.6826915337228892</v>
      </c>
      <c r="K80" s="44">
        <f t="shared" si="4"/>
        <v>7.4399293513233076</v>
      </c>
      <c r="L80" s="23">
        <f t="shared" si="5"/>
        <v>62.94</v>
      </c>
      <c r="M80" s="24">
        <f t="shared" si="6"/>
        <v>62.94</v>
      </c>
      <c r="O80" s="7"/>
    </row>
    <row r="81" spans="1:15" ht="51.75" customHeight="1">
      <c r="A81" s="48">
        <v>73</v>
      </c>
      <c r="B81" s="46" t="s">
        <v>107</v>
      </c>
      <c r="C81" s="38" t="s">
        <v>156</v>
      </c>
      <c r="D81" s="19" t="s">
        <v>29</v>
      </c>
      <c r="E81" s="20">
        <v>1</v>
      </c>
      <c r="F81" s="9">
        <v>150</v>
      </c>
      <c r="G81" s="9">
        <v>157.68</v>
      </c>
      <c r="H81" s="10">
        <v>178.18</v>
      </c>
      <c r="I81" s="21">
        <f t="shared" si="2"/>
        <v>161.95333333333335</v>
      </c>
      <c r="J81" s="22">
        <f t="shared" si="3"/>
        <v>14.567914515582984</v>
      </c>
      <c r="K81" s="44">
        <f t="shared" si="4"/>
        <v>8.9951310144380994</v>
      </c>
      <c r="L81" s="23">
        <f t="shared" si="5"/>
        <v>161.95333333333332</v>
      </c>
      <c r="M81" s="24">
        <f t="shared" si="6"/>
        <v>161.95333333333332</v>
      </c>
      <c r="O81" s="7"/>
    </row>
    <row r="82" spans="1:15" ht="47.25" customHeight="1">
      <c r="A82" s="48">
        <v>74</v>
      </c>
      <c r="B82" s="46" t="s">
        <v>108</v>
      </c>
      <c r="C82" s="38" t="s">
        <v>156</v>
      </c>
      <c r="D82" s="19" t="s">
        <v>29</v>
      </c>
      <c r="E82" s="20">
        <v>1</v>
      </c>
      <c r="F82" s="9">
        <v>450</v>
      </c>
      <c r="G82" s="9">
        <v>432</v>
      </c>
      <c r="H82" s="10">
        <v>488.16</v>
      </c>
      <c r="I82" s="21">
        <f t="shared" si="2"/>
        <v>456.72</v>
      </c>
      <c r="J82" s="22">
        <f t="shared" si="3"/>
        <v>28.676736215964336</v>
      </c>
      <c r="K82" s="44">
        <f t="shared" si="4"/>
        <v>6.2788439779217757</v>
      </c>
      <c r="L82" s="23">
        <f t="shared" si="5"/>
        <v>456.72</v>
      </c>
      <c r="M82" s="24">
        <f t="shared" si="6"/>
        <v>456.72</v>
      </c>
      <c r="O82" s="7"/>
    </row>
    <row r="83" spans="1:15" ht="29.25" customHeight="1">
      <c r="A83" s="48">
        <v>75</v>
      </c>
      <c r="B83" s="46" t="s">
        <v>109</v>
      </c>
      <c r="C83" s="38" t="s">
        <v>33</v>
      </c>
      <c r="D83" s="19" t="s">
        <v>29</v>
      </c>
      <c r="E83" s="20">
        <v>1</v>
      </c>
      <c r="F83" s="9">
        <v>1287</v>
      </c>
      <c r="G83" s="9">
        <v>1389.96</v>
      </c>
      <c r="H83" s="10">
        <v>1570.65</v>
      </c>
      <c r="I83" s="21">
        <f t="shared" si="2"/>
        <v>1415.8700000000001</v>
      </c>
      <c r="J83" s="22">
        <f t="shared" si="3"/>
        <v>143.58908976659757</v>
      </c>
      <c r="K83" s="44">
        <f t="shared" si="4"/>
        <v>10.141403502199887</v>
      </c>
      <c r="L83" s="23">
        <f t="shared" si="5"/>
        <v>1415.8700000000001</v>
      </c>
      <c r="M83" s="24">
        <f t="shared" si="6"/>
        <v>1415.8700000000001</v>
      </c>
      <c r="O83" s="7"/>
    </row>
    <row r="84" spans="1:15" ht="37.5" customHeight="1">
      <c r="A84" s="48">
        <v>76</v>
      </c>
      <c r="B84" s="46" t="s">
        <v>110</v>
      </c>
      <c r="C84" s="38" t="s">
        <v>33</v>
      </c>
      <c r="D84" s="19" t="s">
        <v>29</v>
      </c>
      <c r="E84" s="20">
        <v>1</v>
      </c>
      <c r="F84" s="9">
        <v>12770</v>
      </c>
      <c r="G84" s="9">
        <v>13230</v>
      </c>
      <c r="H84" s="10">
        <v>14949.9</v>
      </c>
      <c r="I84" s="21">
        <f t="shared" si="2"/>
        <v>13649.966666666667</v>
      </c>
      <c r="J84" s="22">
        <f t="shared" si="3"/>
        <v>1149.0300271678425</v>
      </c>
      <c r="K84" s="44">
        <f t="shared" si="4"/>
        <v>8.4178229531782183</v>
      </c>
      <c r="L84" s="23">
        <f t="shared" si="5"/>
        <v>13649.966666666667</v>
      </c>
      <c r="M84" s="24">
        <f t="shared" si="6"/>
        <v>13649.966666666667</v>
      </c>
      <c r="O84" s="7"/>
    </row>
    <row r="85" spans="1:15" ht="37.5" customHeight="1">
      <c r="A85" s="48">
        <v>77</v>
      </c>
      <c r="B85" s="46" t="s">
        <v>111</v>
      </c>
      <c r="C85" s="38" t="s">
        <v>33</v>
      </c>
      <c r="D85" s="19" t="s">
        <v>29</v>
      </c>
      <c r="E85" s="20">
        <v>1</v>
      </c>
      <c r="F85" s="9">
        <v>3200</v>
      </c>
      <c r="G85" s="9">
        <v>3375</v>
      </c>
      <c r="H85" s="10">
        <v>3813.75</v>
      </c>
      <c r="I85" s="21">
        <f t="shared" si="2"/>
        <v>3462.9166666666665</v>
      </c>
      <c r="J85" s="22">
        <f t="shared" si="3"/>
        <v>316.17917520503045</v>
      </c>
      <c r="K85" s="44">
        <f t="shared" si="4"/>
        <v>9.130429797762881</v>
      </c>
      <c r="L85" s="23">
        <f t="shared" si="5"/>
        <v>3462.9166666666665</v>
      </c>
      <c r="M85" s="24">
        <f t="shared" si="6"/>
        <v>3462.9166666666665</v>
      </c>
      <c r="O85" s="7"/>
    </row>
    <row r="86" spans="1:15" ht="34.5" customHeight="1">
      <c r="A86" s="48">
        <v>78</v>
      </c>
      <c r="B86" s="46" t="s">
        <v>112</v>
      </c>
      <c r="C86" s="38" t="s">
        <v>33</v>
      </c>
      <c r="D86" s="19" t="s">
        <v>29</v>
      </c>
      <c r="E86" s="20">
        <v>1</v>
      </c>
      <c r="F86" s="9">
        <v>5400</v>
      </c>
      <c r="G86" s="9">
        <v>5805</v>
      </c>
      <c r="H86" s="10">
        <v>6559.65</v>
      </c>
      <c r="I86" s="21">
        <f t="shared" si="2"/>
        <v>5921.55</v>
      </c>
      <c r="J86" s="22">
        <f t="shared" si="3"/>
        <v>588.54477951979129</v>
      </c>
      <c r="K86" s="44">
        <f t="shared" si="4"/>
        <v>9.9390325087146323</v>
      </c>
      <c r="L86" s="23">
        <f t="shared" si="5"/>
        <v>5921.55</v>
      </c>
      <c r="M86" s="24">
        <f t="shared" si="6"/>
        <v>5921.55</v>
      </c>
      <c r="O86" s="7"/>
    </row>
    <row r="87" spans="1:15" ht="35.25" customHeight="1">
      <c r="A87" s="48">
        <v>79</v>
      </c>
      <c r="B87" s="46" t="s">
        <v>113</v>
      </c>
      <c r="C87" s="38" t="s">
        <v>33</v>
      </c>
      <c r="D87" s="19" t="s">
        <v>29</v>
      </c>
      <c r="E87" s="20">
        <v>1</v>
      </c>
      <c r="F87" s="9">
        <v>7300</v>
      </c>
      <c r="G87" s="9">
        <v>7830</v>
      </c>
      <c r="H87" s="10">
        <v>8847.9</v>
      </c>
      <c r="I87" s="21">
        <f t="shared" si="2"/>
        <v>7992.6333333333341</v>
      </c>
      <c r="J87" s="22">
        <f t="shared" si="3"/>
        <v>786.6611744158555</v>
      </c>
      <c r="K87" s="44">
        <f t="shared" si="4"/>
        <v>9.8423278237358822</v>
      </c>
      <c r="L87" s="23">
        <f t="shared" si="5"/>
        <v>7992.6333333333332</v>
      </c>
      <c r="M87" s="24">
        <f t="shared" si="6"/>
        <v>7992.6333333333332</v>
      </c>
      <c r="O87" s="7"/>
    </row>
    <row r="88" spans="1:15" ht="48" customHeight="1">
      <c r="A88" s="48">
        <v>80</v>
      </c>
      <c r="B88" s="46" t="s">
        <v>114</v>
      </c>
      <c r="C88" s="38" t="s">
        <v>153</v>
      </c>
      <c r="D88" s="19" t="s">
        <v>29</v>
      </c>
      <c r="E88" s="20">
        <v>1</v>
      </c>
      <c r="F88" s="9">
        <v>92</v>
      </c>
      <c r="G88" s="9">
        <v>98.28</v>
      </c>
      <c r="H88" s="10">
        <v>111.06</v>
      </c>
      <c r="I88" s="21">
        <f t="shared" si="2"/>
        <v>100.44666666666667</v>
      </c>
      <c r="J88" s="22">
        <f t="shared" si="3"/>
        <v>9.7129672774767126</v>
      </c>
      <c r="K88" s="44">
        <f t="shared" si="4"/>
        <v>9.6697756130716588</v>
      </c>
      <c r="L88" s="23">
        <f t="shared" si="5"/>
        <v>100.44666666666667</v>
      </c>
      <c r="M88" s="24">
        <f t="shared" si="6"/>
        <v>100.44666666666667</v>
      </c>
      <c r="O88" s="7"/>
    </row>
    <row r="89" spans="1:15" ht="37.5" customHeight="1">
      <c r="A89" s="48">
        <v>81</v>
      </c>
      <c r="B89" s="46" t="s">
        <v>115</v>
      </c>
      <c r="C89" s="38" t="s">
        <v>153</v>
      </c>
      <c r="D89" s="19" t="s">
        <v>29</v>
      </c>
      <c r="E89" s="20">
        <v>1</v>
      </c>
      <c r="F89" s="9">
        <v>450</v>
      </c>
      <c r="G89" s="9">
        <v>451.44</v>
      </c>
      <c r="H89" s="10">
        <v>510.13</v>
      </c>
      <c r="I89" s="21">
        <f t="shared" si="2"/>
        <v>470.52333333333337</v>
      </c>
      <c r="J89" s="22">
        <f t="shared" si="3"/>
        <v>34.307935428022084</v>
      </c>
      <c r="K89" s="44">
        <f t="shared" si="4"/>
        <v>7.2914418898153297</v>
      </c>
      <c r="L89" s="23">
        <f t="shared" si="5"/>
        <v>470.52333333333337</v>
      </c>
      <c r="M89" s="24">
        <f t="shared" si="6"/>
        <v>470.52333333333337</v>
      </c>
      <c r="O89" s="7"/>
    </row>
    <row r="90" spans="1:15" ht="33.75" customHeight="1">
      <c r="A90" s="48">
        <v>82</v>
      </c>
      <c r="B90" s="46" t="s">
        <v>116</v>
      </c>
      <c r="C90" s="38" t="s">
        <v>33</v>
      </c>
      <c r="D90" s="19" t="s">
        <v>29</v>
      </c>
      <c r="E90" s="20">
        <v>1</v>
      </c>
      <c r="F90" s="9">
        <v>24000</v>
      </c>
      <c r="G90" s="9">
        <v>22815</v>
      </c>
      <c r="H90" s="10">
        <v>25780.95</v>
      </c>
      <c r="I90" s="21">
        <f t="shared" si="2"/>
        <v>24198.649999999998</v>
      </c>
      <c r="J90" s="22">
        <f t="shared" si="3"/>
        <v>1492.9203654247608</v>
      </c>
      <c r="K90" s="44">
        <f t="shared" si="4"/>
        <v>6.1694365818951091</v>
      </c>
      <c r="L90" s="23">
        <f t="shared" si="5"/>
        <v>24198.649999999998</v>
      </c>
      <c r="M90" s="24">
        <f t="shared" si="6"/>
        <v>24198.649999999998</v>
      </c>
      <c r="O90" s="7"/>
    </row>
    <row r="91" spans="1:15" ht="36" customHeight="1">
      <c r="A91" s="48">
        <v>83</v>
      </c>
      <c r="B91" s="46" t="s">
        <v>117</v>
      </c>
      <c r="C91" s="38" t="s">
        <v>33</v>
      </c>
      <c r="D91" s="19" t="s">
        <v>29</v>
      </c>
      <c r="E91" s="20">
        <v>1</v>
      </c>
      <c r="F91" s="9">
        <v>6800</v>
      </c>
      <c r="G91" s="9">
        <v>7160.4</v>
      </c>
      <c r="H91" s="10">
        <v>8091.25</v>
      </c>
      <c r="I91" s="21">
        <f t="shared" si="2"/>
        <v>7350.55</v>
      </c>
      <c r="J91" s="22">
        <f t="shared" si="3"/>
        <v>666.29528551536373</v>
      </c>
      <c r="K91" s="44">
        <f t="shared" si="4"/>
        <v>9.0645636791173967</v>
      </c>
      <c r="L91" s="23">
        <f t="shared" si="5"/>
        <v>7350.55</v>
      </c>
      <c r="M91" s="24">
        <f t="shared" si="6"/>
        <v>7350.55</v>
      </c>
      <c r="O91" s="7"/>
    </row>
    <row r="92" spans="1:15" ht="37.5" customHeight="1">
      <c r="A92" s="48">
        <v>84</v>
      </c>
      <c r="B92" s="46" t="s">
        <v>118</v>
      </c>
      <c r="C92" s="38" t="s">
        <v>33</v>
      </c>
      <c r="D92" s="19" t="s">
        <v>29</v>
      </c>
      <c r="E92" s="20">
        <v>1</v>
      </c>
      <c r="F92" s="9">
        <v>22000</v>
      </c>
      <c r="G92" s="9">
        <v>21762</v>
      </c>
      <c r="H92" s="10">
        <v>24591.06</v>
      </c>
      <c r="I92" s="21">
        <f t="shared" si="2"/>
        <v>22784.353333333333</v>
      </c>
      <c r="J92" s="22">
        <f t="shared" si="3"/>
        <v>1569.1726273846789</v>
      </c>
      <c r="K92" s="44">
        <f t="shared" si="4"/>
        <v>6.8870623819241406</v>
      </c>
      <c r="L92" s="23">
        <f t="shared" si="5"/>
        <v>22784.353333333333</v>
      </c>
      <c r="M92" s="24">
        <f t="shared" si="6"/>
        <v>22784.353333333333</v>
      </c>
      <c r="O92" s="7"/>
    </row>
    <row r="93" spans="1:15" ht="29.25" customHeight="1">
      <c r="A93" s="48">
        <v>85</v>
      </c>
      <c r="B93" s="46" t="s">
        <v>119</v>
      </c>
      <c r="C93" s="38" t="s">
        <v>33</v>
      </c>
      <c r="D93" s="19" t="s">
        <v>29</v>
      </c>
      <c r="E93" s="20">
        <v>1</v>
      </c>
      <c r="F93" s="9">
        <v>6200</v>
      </c>
      <c r="G93" s="9">
        <v>6598.8</v>
      </c>
      <c r="H93" s="10">
        <v>7456.64</v>
      </c>
      <c r="I93" s="21">
        <f t="shared" si="2"/>
        <v>6751.8133333333326</v>
      </c>
      <c r="J93" s="22">
        <f t="shared" si="3"/>
        <v>642.14159850716226</v>
      </c>
      <c r="K93" s="44">
        <f t="shared" si="4"/>
        <v>9.5106539059210107</v>
      </c>
      <c r="L93" s="23">
        <f t="shared" si="5"/>
        <v>6751.8133333333326</v>
      </c>
      <c r="M93" s="24">
        <f t="shared" si="6"/>
        <v>6751.8133333333326</v>
      </c>
      <c r="O93" s="7"/>
    </row>
    <row r="94" spans="1:15" ht="29.25" customHeight="1">
      <c r="A94" s="48">
        <v>86</v>
      </c>
      <c r="B94" s="46" t="s">
        <v>120</v>
      </c>
      <c r="C94" s="38" t="s">
        <v>33</v>
      </c>
      <c r="D94" s="19" t="s">
        <v>29</v>
      </c>
      <c r="E94" s="20">
        <v>1</v>
      </c>
      <c r="F94" s="9">
        <v>2300</v>
      </c>
      <c r="G94" s="9">
        <v>2414.88</v>
      </c>
      <c r="H94" s="10">
        <v>2728.81</v>
      </c>
      <c r="I94" s="21">
        <f t="shared" si="2"/>
        <v>2481.23</v>
      </c>
      <c r="J94" s="22">
        <f t="shared" si="3"/>
        <v>221.97127269085965</v>
      </c>
      <c r="K94" s="44">
        <f t="shared" si="4"/>
        <v>8.946017607834003</v>
      </c>
      <c r="L94" s="23">
        <f t="shared" si="5"/>
        <v>2481.23</v>
      </c>
      <c r="M94" s="24">
        <f t="shared" si="6"/>
        <v>2481.23</v>
      </c>
      <c r="O94" s="7"/>
    </row>
    <row r="95" spans="1:15" ht="37.5" customHeight="1">
      <c r="A95" s="48">
        <v>87</v>
      </c>
      <c r="B95" s="46" t="s">
        <v>121</v>
      </c>
      <c r="C95" s="38" t="s">
        <v>33</v>
      </c>
      <c r="D95" s="19" t="s">
        <v>29</v>
      </c>
      <c r="E95" s="20">
        <v>1</v>
      </c>
      <c r="F95" s="9">
        <v>900</v>
      </c>
      <c r="G95" s="9">
        <v>898.56</v>
      </c>
      <c r="H95" s="10">
        <v>1015.37</v>
      </c>
      <c r="I95" s="21">
        <f t="shared" si="2"/>
        <v>937.97666666666657</v>
      </c>
      <c r="J95" s="22">
        <f t="shared" si="3"/>
        <v>67.028459875886568</v>
      </c>
      <c r="K95" s="44">
        <f t="shared" si="4"/>
        <v>7.146069007674666</v>
      </c>
      <c r="L95" s="23">
        <f t="shared" si="5"/>
        <v>937.97666666666657</v>
      </c>
      <c r="M95" s="24">
        <f t="shared" si="6"/>
        <v>937.97666666666657</v>
      </c>
      <c r="O95" s="7"/>
    </row>
    <row r="96" spans="1:15" ht="33.75" customHeight="1">
      <c r="A96" s="48">
        <v>88</v>
      </c>
      <c r="B96" s="46" t="s">
        <v>122</v>
      </c>
      <c r="C96" s="38" t="s">
        <v>33</v>
      </c>
      <c r="D96" s="19" t="s">
        <v>29</v>
      </c>
      <c r="E96" s="20">
        <v>1</v>
      </c>
      <c r="F96" s="9">
        <v>35000</v>
      </c>
      <c r="G96" s="9">
        <v>37206</v>
      </c>
      <c r="H96" s="10">
        <v>42042.78</v>
      </c>
      <c r="I96" s="21">
        <f t="shared" si="2"/>
        <v>38082.926666666666</v>
      </c>
      <c r="J96" s="22">
        <f t="shared" si="3"/>
        <v>3602.3517063348113</v>
      </c>
      <c r="K96" s="44">
        <f t="shared" si="4"/>
        <v>9.4592302158538875</v>
      </c>
      <c r="L96" s="23">
        <f t="shared" si="5"/>
        <v>38082.926666666666</v>
      </c>
      <c r="M96" s="24">
        <f t="shared" si="6"/>
        <v>38082.926666666666</v>
      </c>
      <c r="O96" s="7"/>
    </row>
    <row r="97" spans="1:15" ht="49.5" customHeight="1">
      <c r="A97" s="48">
        <v>89</v>
      </c>
      <c r="B97" s="46" t="s">
        <v>123</v>
      </c>
      <c r="C97" s="38" t="s">
        <v>33</v>
      </c>
      <c r="D97" s="49" t="s">
        <v>32</v>
      </c>
      <c r="E97" s="20">
        <v>1</v>
      </c>
      <c r="F97" s="9">
        <v>6000</v>
      </c>
      <c r="G97" s="9">
        <v>6177.6</v>
      </c>
      <c r="H97" s="10">
        <v>6980.69</v>
      </c>
      <c r="I97" s="21">
        <f t="shared" si="2"/>
        <v>6386.0966666666673</v>
      </c>
      <c r="J97" s="22">
        <f t="shared" si="3"/>
        <v>522.53360086537305</v>
      </c>
      <c r="K97" s="44">
        <f t="shared" si="4"/>
        <v>8.182362844471605</v>
      </c>
      <c r="L97" s="23">
        <f t="shared" si="5"/>
        <v>6386.0966666666664</v>
      </c>
      <c r="M97" s="24">
        <f t="shared" si="6"/>
        <v>6386.0966666666664</v>
      </c>
      <c r="O97" s="7"/>
    </row>
    <row r="98" spans="1:15" ht="33.75" customHeight="1">
      <c r="A98" s="48">
        <v>90</v>
      </c>
      <c r="B98" s="46" t="s">
        <v>124</v>
      </c>
      <c r="C98" s="38" t="s">
        <v>33</v>
      </c>
      <c r="D98" s="19" t="s">
        <v>32</v>
      </c>
      <c r="E98" s="20">
        <v>1</v>
      </c>
      <c r="F98" s="9">
        <v>5900</v>
      </c>
      <c r="G98" s="9">
        <v>6318</v>
      </c>
      <c r="H98" s="10">
        <v>7139.34</v>
      </c>
      <c r="I98" s="21">
        <f t="shared" si="2"/>
        <v>6452.4466666666667</v>
      </c>
      <c r="J98" s="22">
        <f t="shared" si="3"/>
        <v>630.5139479292535</v>
      </c>
      <c r="K98" s="44">
        <f t="shared" si="4"/>
        <v>9.7717033631054697</v>
      </c>
      <c r="L98" s="23">
        <f t="shared" si="5"/>
        <v>6452.4466666666667</v>
      </c>
      <c r="M98" s="24">
        <f t="shared" si="6"/>
        <v>6452.4466666666667</v>
      </c>
      <c r="O98" s="7"/>
    </row>
    <row r="99" spans="1:15" ht="37.5" customHeight="1">
      <c r="A99" s="48">
        <v>91</v>
      </c>
      <c r="B99" s="46" t="s">
        <v>125</v>
      </c>
      <c r="C99" s="38" t="s">
        <v>33</v>
      </c>
      <c r="D99" s="19" t="s">
        <v>29</v>
      </c>
      <c r="E99" s="20">
        <v>1</v>
      </c>
      <c r="F99" s="9">
        <v>12000</v>
      </c>
      <c r="G99" s="9">
        <v>12892.5</v>
      </c>
      <c r="H99" s="10">
        <v>14568.53</v>
      </c>
      <c r="I99" s="21">
        <f t="shared" si="2"/>
        <v>13153.676666666666</v>
      </c>
      <c r="J99" s="22">
        <f t="shared" si="3"/>
        <v>1304.0308771778889</v>
      </c>
      <c r="K99" s="44">
        <f t="shared" si="4"/>
        <v>9.9138127705578558</v>
      </c>
      <c r="L99" s="23">
        <f t="shared" si="5"/>
        <v>13153.676666666666</v>
      </c>
      <c r="M99" s="24">
        <f t="shared" si="6"/>
        <v>13153.676666666666</v>
      </c>
      <c r="O99" s="7"/>
    </row>
    <row r="100" spans="1:15" ht="34.5" customHeight="1">
      <c r="A100" s="48">
        <v>92</v>
      </c>
      <c r="B100" s="46" t="s">
        <v>126</v>
      </c>
      <c r="C100" s="38" t="s">
        <v>33</v>
      </c>
      <c r="D100" s="19" t="s">
        <v>29</v>
      </c>
      <c r="E100" s="20">
        <v>1</v>
      </c>
      <c r="F100" s="9">
        <v>5300</v>
      </c>
      <c r="G100" s="9">
        <v>5670</v>
      </c>
      <c r="H100" s="10">
        <v>6407.1</v>
      </c>
      <c r="I100" s="21">
        <f t="shared" si="2"/>
        <v>5792.3666666666659</v>
      </c>
      <c r="J100" s="22">
        <f t="shared" si="3"/>
        <v>563.60252246892367</v>
      </c>
      <c r="K100" s="44">
        <f t="shared" si="4"/>
        <v>9.7300905640571287</v>
      </c>
      <c r="L100" s="23">
        <f t="shared" si="5"/>
        <v>5792.3666666666659</v>
      </c>
      <c r="M100" s="24">
        <f t="shared" si="6"/>
        <v>5792.3666666666659</v>
      </c>
      <c r="O100" s="7"/>
    </row>
    <row r="101" spans="1:15" ht="34.5" customHeight="1">
      <c r="A101" s="48">
        <v>93</v>
      </c>
      <c r="B101" s="46" t="s">
        <v>127</v>
      </c>
      <c r="C101" s="38" t="s">
        <v>33</v>
      </c>
      <c r="D101" s="19" t="s">
        <v>29</v>
      </c>
      <c r="E101" s="20">
        <v>1</v>
      </c>
      <c r="F101" s="9">
        <v>15700</v>
      </c>
      <c r="G101" s="9">
        <v>16875</v>
      </c>
      <c r="H101" s="10">
        <v>19068.75</v>
      </c>
      <c r="I101" s="21">
        <f t="shared" si="2"/>
        <v>17214.583333333332</v>
      </c>
      <c r="J101" s="22">
        <f t="shared" si="3"/>
        <v>1709.8557748632875</v>
      </c>
      <c r="K101" s="44">
        <f t="shared" si="4"/>
        <v>9.9326004106786652</v>
      </c>
      <c r="L101" s="23">
        <f t="shared" si="5"/>
        <v>17214.583333333332</v>
      </c>
      <c r="M101" s="24">
        <f t="shared" si="6"/>
        <v>17214.583333333332</v>
      </c>
      <c r="O101" s="7"/>
    </row>
    <row r="102" spans="1:15" ht="34.5" customHeight="1">
      <c r="A102" s="48">
        <v>94</v>
      </c>
      <c r="B102" s="46" t="s">
        <v>128</v>
      </c>
      <c r="C102" s="38" t="s">
        <v>33</v>
      </c>
      <c r="D102" s="19" t="s">
        <v>29</v>
      </c>
      <c r="E102" s="20">
        <v>1</v>
      </c>
      <c r="F102" s="9">
        <v>7900</v>
      </c>
      <c r="G102" s="9">
        <v>8505</v>
      </c>
      <c r="H102" s="10">
        <v>9610.65</v>
      </c>
      <c r="I102" s="21">
        <f t="shared" si="2"/>
        <v>8671.8833333333332</v>
      </c>
      <c r="J102" s="22">
        <f t="shared" si="3"/>
        <v>867.44935923276398</v>
      </c>
      <c r="K102" s="44">
        <f t="shared" si="4"/>
        <v>10.003010025497314</v>
      </c>
      <c r="L102" s="23">
        <f t="shared" si="5"/>
        <v>8671.8833333333332</v>
      </c>
      <c r="M102" s="24">
        <f t="shared" si="6"/>
        <v>8671.8833333333332</v>
      </c>
      <c r="O102" s="7"/>
    </row>
    <row r="103" spans="1:15" ht="29.25" customHeight="1">
      <c r="A103" s="48">
        <v>95</v>
      </c>
      <c r="B103" s="46" t="s">
        <v>129</v>
      </c>
      <c r="C103" s="38" t="s">
        <v>33</v>
      </c>
      <c r="D103" s="19" t="s">
        <v>29</v>
      </c>
      <c r="E103" s="20">
        <v>1</v>
      </c>
      <c r="F103" s="9">
        <v>788</v>
      </c>
      <c r="G103" s="9">
        <v>851.04</v>
      </c>
      <c r="H103" s="10">
        <v>961.68</v>
      </c>
      <c r="I103" s="21">
        <f t="shared" si="2"/>
        <v>866.90666666666664</v>
      </c>
      <c r="J103" s="22">
        <f t="shared" si="3"/>
        <v>87.920412495240996</v>
      </c>
      <c r="K103" s="44">
        <f t="shared" si="4"/>
        <v>10.141854466675497</v>
      </c>
      <c r="L103" s="23">
        <f t="shared" si="5"/>
        <v>866.90666666666652</v>
      </c>
      <c r="M103" s="24">
        <f t="shared" si="6"/>
        <v>866.90666666666652</v>
      </c>
      <c r="O103" s="7"/>
    </row>
    <row r="104" spans="1:15" ht="29.25" customHeight="1">
      <c r="A104" s="48">
        <v>96</v>
      </c>
      <c r="B104" s="46" t="s">
        <v>130</v>
      </c>
      <c r="C104" s="38" t="s">
        <v>157</v>
      </c>
      <c r="D104" s="19" t="s">
        <v>29</v>
      </c>
      <c r="E104" s="20">
        <v>1</v>
      </c>
      <c r="F104" s="9">
        <v>10125</v>
      </c>
      <c r="G104" s="9">
        <v>10935</v>
      </c>
      <c r="H104" s="10">
        <v>12356.55</v>
      </c>
      <c r="I104" s="21">
        <f t="shared" si="2"/>
        <v>11138.85</v>
      </c>
      <c r="J104" s="22">
        <f t="shared" si="3"/>
        <v>1129.6548001491426</v>
      </c>
      <c r="K104" s="44">
        <f t="shared" si="4"/>
        <v>10.141574759954059</v>
      </c>
      <c r="L104" s="23">
        <f t="shared" si="5"/>
        <v>11138.85</v>
      </c>
      <c r="M104" s="24">
        <f t="shared" si="6"/>
        <v>11138.85</v>
      </c>
      <c r="O104" s="7"/>
    </row>
    <row r="105" spans="1:15" ht="29.25" customHeight="1">
      <c r="A105" s="48">
        <v>97</v>
      </c>
      <c r="B105" s="46" t="s">
        <v>131</v>
      </c>
      <c r="C105" s="38" t="s">
        <v>157</v>
      </c>
      <c r="D105" s="19" t="s">
        <v>29</v>
      </c>
      <c r="E105" s="20">
        <v>1</v>
      </c>
      <c r="F105" s="9">
        <v>14000</v>
      </c>
      <c r="G105" s="9">
        <v>15052.5</v>
      </c>
      <c r="H105" s="10">
        <v>17009.330000000002</v>
      </c>
      <c r="I105" s="21">
        <f t="shared" si="2"/>
        <v>15353.943333333335</v>
      </c>
      <c r="J105" s="22">
        <f t="shared" si="3"/>
        <v>1527.143681725245</v>
      </c>
      <c r="K105" s="44">
        <f t="shared" si="4"/>
        <v>9.9462636312446442</v>
      </c>
      <c r="L105" s="23">
        <f t="shared" si="5"/>
        <v>15353.943333333333</v>
      </c>
      <c r="M105" s="24">
        <f t="shared" si="6"/>
        <v>15353.943333333333</v>
      </c>
      <c r="O105" s="7"/>
    </row>
    <row r="106" spans="1:15" ht="29.25" customHeight="1">
      <c r="A106" s="48">
        <v>98</v>
      </c>
      <c r="B106" s="46" t="s">
        <v>132</v>
      </c>
      <c r="C106" s="38" t="s">
        <v>157</v>
      </c>
      <c r="D106" s="19" t="s">
        <v>29</v>
      </c>
      <c r="E106" s="20">
        <v>1</v>
      </c>
      <c r="F106" s="9">
        <v>3500</v>
      </c>
      <c r="G106" s="9">
        <v>3693.6</v>
      </c>
      <c r="H106" s="10">
        <v>4173.7700000000004</v>
      </c>
      <c r="I106" s="21">
        <f t="shared" si="2"/>
        <v>3789.1233333333334</v>
      </c>
      <c r="J106" s="22">
        <f t="shared" si="3"/>
        <v>346.89340384811806</v>
      </c>
      <c r="K106" s="44">
        <f t="shared" si="4"/>
        <v>9.1549779020508186</v>
      </c>
      <c r="L106" s="23">
        <f t="shared" si="5"/>
        <v>3789.1233333333334</v>
      </c>
      <c r="M106" s="24">
        <f t="shared" si="6"/>
        <v>3789.1233333333334</v>
      </c>
      <c r="O106" s="7"/>
    </row>
    <row r="107" spans="1:15" ht="29.25" customHeight="1">
      <c r="A107" s="48">
        <v>99</v>
      </c>
      <c r="B107" s="46" t="s">
        <v>133</v>
      </c>
      <c r="C107" s="38" t="s">
        <v>157</v>
      </c>
      <c r="D107" s="19" t="s">
        <v>29</v>
      </c>
      <c r="E107" s="20">
        <v>1</v>
      </c>
      <c r="F107" s="9">
        <v>2500</v>
      </c>
      <c r="G107" s="9">
        <v>2635.2</v>
      </c>
      <c r="H107" s="10">
        <v>2977.78</v>
      </c>
      <c r="I107" s="21">
        <f t="shared" si="2"/>
        <v>2704.3266666666664</v>
      </c>
      <c r="J107" s="22">
        <f t="shared" si="3"/>
        <v>246.27688509751255</v>
      </c>
      <c r="K107" s="44">
        <f t="shared" si="4"/>
        <v>9.1067727923961073</v>
      </c>
      <c r="L107" s="23">
        <f t="shared" si="5"/>
        <v>2704.3266666666664</v>
      </c>
      <c r="M107" s="24">
        <f t="shared" si="6"/>
        <v>2704.3266666666664</v>
      </c>
      <c r="O107" s="7"/>
    </row>
    <row r="108" spans="1:15" ht="29.25" customHeight="1">
      <c r="A108" s="48">
        <v>100</v>
      </c>
      <c r="B108" s="46" t="s">
        <v>134</v>
      </c>
      <c r="C108" s="38" t="s">
        <v>157</v>
      </c>
      <c r="D108" s="19" t="s">
        <v>29</v>
      </c>
      <c r="E108" s="20">
        <v>1</v>
      </c>
      <c r="F108" s="9">
        <v>3300</v>
      </c>
      <c r="G108" s="9">
        <v>3510</v>
      </c>
      <c r="H108" s="10">
        <v>3966.3</v>
      </c>
      <c r="I108" s="21">
        <f t="shared" si="2"/>
        <v>3592.1</v>
      </c>
      <c r="J108" s="22">
        <f t="shared" si="3"/>
        <v>340.65265300596161</v>
      </c>
      <c r="K108" s="44">
        <f t="shared" si="4"/>
        <v>9.4833844549417226</v>
      </c>
      <c r="L108" s="23">
        <f t="shared" si="5"/>
        <v>3592.0999999999995</v>
      </c>
      <c r="M108" s="24">
        <f t="shared" si="6"/>
        <v>3592.0999999999995</v>
      </c>
      <c r="O108" s="7"/>
    </row>
    <row r="109" spans="1:15" ht="52.5" customHeight="1">
      <c r="A109" s="48">
        <v>101</v>
      </c>
      <c r="B109" s="46" t="s">
        <v>135</v>
      </c>
      <c r="C109" s="38" t="s">
        <v>33</v>
      </c>
      <c r="D109" s="19" t="s">
        <v>31</v>
      </c>
      <c r="E109" s="20">
        <v>1</v>
      </c>
      <c r="F109" s="9">
        <v>83000</v>
      </c>
      <c r="G109" s="9">
        <v>86400</v>
      </c>
      <c r="H109" s="10">
        <v>97632</v>
      </c>
      <c r="I109" s="21">
        <f t="shared" si="2"/>
        <v>89010.666666666672</v>
      </c>
      <c r="J109" s="22">
        <f t="shared" si="3"/>
        <v>7657.3847580837501</v>
      </c>
      <c r="K109" s="44">
        <f t="shared" si="4"/>
        <v>8.6027720551286926</v>
      </c>
      <c r="L109" s="23">
        <f t="shared" si="5"/>
        <v>89010.666666666657</v>
      </c>
      <c r="M109" s="24">
        <f t="shared" si="6"/>
        <v>89010.666666666657</v>
      </c>
      <c r="O109" s="7"/>
    </row>
    <row r="110" spans="1:15" ht="66" customHeight="1">
      <c r="A110" s="48">
        <v>102</v>
      </c>
      <c r="B110" s="46" t="s">
        <v>136</v>
      </c>
      <c r="C110" s="38" t="s">
        <v>33</v>
      </c>
      <c r="D110" s="19" t="s">
        <v>31</v>
      </c>
      <c r="E110" s="20">
        <v>1</v>
      </c>
      <c r="F110" s="9">
        <v>123000</v>
      </c>
      <c r="G110" s="9">
        <v>132300</v>
      </c>
      <c r="H110" s="10">
        <v>149499</v>
      </c>
      <c r="I110" s="21">
        <f t="shared" si="2"/>
        <v>134933</v>
      </c>
      <c r="J110" s="22">
        <f t="shared" si="3"/>
        <v>13444.283803907147</v>
      </c>
      <c r="K110" s="44">
        <f t="shared" si="4"/>
        <v>9.9636736779788091</v>
      </c>
      <c r="L110" s="23">
        <f t="shared" si="5"/>
        <v>134933</v>
      </c>
      <c r="M110" s="24">
        <f t="shared" si="6"/>
        <v>134933</v>
      </c>
      <c r="O110" s="7"/>
    </row>
    <row r="111" spans="1:15" ht="36" customHeight="1">
      <c r="A111" s="48">
        <v>103</v>
      </c>
      <c r="B111" s="46" t="s">
        <v>137</v>
      </c>
      <c r="C111" s="38" t="s">
        <v>33</v>
      </c>
      <c r="D111" s="19" t="s">
        <v>29</v>
      </c>
      <c r="E111" s="20">
        <v>1</v>
      </c>
      <c r="F111" s="9">
        <v>2000</v>
      </c>
      <c r="G111" s="9">
        <v>2106</v>
      </c>
      <c r="H111" s="10">
        <v>2379.7800000000002</v>
      </c>
      <c r="I111" s="21">
        <f t="shared" si="2"/>
        <v>2161.9266666666667</v>
      </c>
      <c r="J111" s="22">
        <f t="shared" si="3"/>
        <v>195.96952858374021</v>
      </c>
      <c r="K111" s="44">
        <f t="shared" si="4"/>
        <v>9.0645779806163738</v>
      </c>
      <c r="L111" s="23">
        <f t="shared" si="5"/>
        <v>2161.9266666666667</v>
      </c>
      <c r="M111" s="24">
        <f t="shared" si="6"/>
        <v>2161.9266666666667</v>
      </c>
      <c r="O111" s="7"/>
    </row>
    <row r="112" spans="1:15" ht="107.25" customHeight="1">
      <c r="A112" s="48">
        <v>104</v>
      </c>
      <c r="B112" s="46" t="s">
        <v>138</v>
      </c>
      <c r="C112" s="38" t="s">
        <v>158</v>
      </c>
      <c r="D112" s="19" t="s">
        <v>29</v>
      </c>
      <c r="E112" s="20">
        <v>1</v>
      </c>
      <c r="F112" s="9">
        <v>1350</v>
      </c>
      <c r="G112" s="9">
        <v>1425.6</v>
      </c>
      <c r="H112" s="10">
        <v>1610.93</v>
      </c>
      <c r="I112" s="21">
        <f t="shared" si="2"/>
        <v>1462.1766666666665</v>
      </c>
      <c r="J112" s="22">
        <f t="shared" si="3"/>
        <v>134.25537469067427</v>
      </c>
      <c r="K112" s="44">
        <f t="shared" si="4"/>
        <v>9.1818846348257708</v>
      </c>
      <c r="L112" s="23">
        <f t="shared" si="5"/>
        <v>1462.1766666666665</v>
      </c>
      <c r="M112" s="24">
        <f t="shared" si="6"/>
        <v>1462.1766666666665</v>
      </c>
      <c r="O112" s="7"/>
    </row>
    <row r="113" spans="1:15" ht="45.75" customHeight="1">
      <c r="A113" s="48">
        <v>105</v>
      </c>
      <c r="B113" s="46" t="s">
        <v>139</v>
      </c>
      <c r="C113" s="38" t="s">
        <v>158</v>
      </c>
      <c r="D113" s="19" t="s">
        <v>29</v>
      </c>
      <c r="E113" s="20">
        <v>1</v>
      </c>
      <c r="F113" s="9">
        <v>1300</v>
      </c>
      <c r="G113" s="9">
        <v>1373.76</v>
      </c>
      <c r="H113" s="10">
        <v>1552.35</v>
      </c>
      <c r="I113" s="21">
        <f t="shared" si="2"/>
        <v>1408.7033333333336</v>
      </c>
      <c r="J113" s="22">
        <f t="shared" si="3"/>
        <v>129.75325827636593</v>
      </c>
      <c r="K113" s="44">
        <f t="shared" si="4"/>
        <v>9.210829221887213</v>
      </c>
      <c r="L113" s="23">
        <f t="shared" si="5"/>
        <v>1408.7033333333334</v>
      </c>
      <c r="M113" s="24">
        <f t="shared" si="6"/>
        <v>1408.7033333333334</v>
      </c>
      <c r="O113" s="7"/>
    </row>
    <row r="114" spans="1:15" ht="29.25" customHeight="1">
      <c r="A114" s="48">
        <v>106</v>
      </c>
      <c r="B114" s="46" t="s">
        <v>140</v>
      </c>
      <c r="C114" s="38" t="s">
        <v>158</v>
      </c>
      <c r="D114" s="19" t="s">
        <v>29</v>
      </c>
      <c r="E114" s="20">
        <v>1</v>
      </c>
      <c r="F114" s="9">
        <v>3843</v>
      </c>
      <c r="G114" s="9">
        <v>4150.4399999999996</v>
      </c>
      <c r="H114" s="10">
        <v>4690</v>
      </c>
      <c r="I114" s="21">
        <f t="shared" si="2"/>
        <v>4227.8133333333326</v>
      </c>
      <c r="J114" s="22">
        <f t="shared" si="3"/>
        <v>428.76826437288173</v>
      </c>
      <c r="K114" s="44">
        <f t="shared" si="4"/>
        <v>10.141608216056886</v>
      </c>
      <c r="L114" s="23">
        <f t="shared" si="5"/>
        <v>4227.8133333333326</v>
      </c>
      <c r="M114" s="24">
        <f t="shared" si="6"/>
        <v>4227.8133333333326</v>
      </c>
      <c r="O114" s="7"/>
    </row>
    <row r="115" spans="1:15" ht="35.25" customHeight="1">
      <c r="A115" s="48">
        <v>107</v>
      </c>
      <c r="B115" s="46" t="s">
        <v>141</v>
      </c>
      <c r="C115" s="38" t="s">
        <v>159</v>
      </c>
      <c r="D115" s="19" t="s">
        <v>29</v>
      </c>
      <c r="E115" s="20">
        <v>1</v>
      </c>
      <c r="F115" s="9">
        <v>13500</v>
      </c>
      <c r="G115" s="9">
        <v>14040</v>
      </c>
      <c r="H115" s="10">
        <v>15865.2</v>
      </c>
      <c r="I115" s="21">
        <f t="shared" si="2"/>
        <v>14468.4</v>
      </c>
      <c r="J115" s="22">
        <f t="shared" si="3"/>
        <v>1239.4303852980211</v>
      </c>
      <c r="K115" s="44">
        <f t="shared" si="4"/>
        <v>8.5664647459153827</v>
      </c>
      <c r="L115" s="23">
        <f t="shared" si="5"/>
        <v>14468.399999999998</v>
      </c>
      <c r="M115" s="24">
        <f t="shared" si="6"/>
        <v>14468.399999999998</v>
      </c>
      <c r="O115" s="7"/>
    </row>
    <row r="116" spans="1:15" ht="38.25" customHeight="1">
      <c r="A116" s="48">
        <v>108</v>
      </c>
      <c r="B116" s="46" t="s">
        <v>142</v>
      </c>
      <c r="C116" s="38" t="s">
        <v>159</v>
      </c>
      <c r="D116" s="19" t="s">
        <v>29</v>
      </c>
      <c r="E116" s="20">
        <v>1</v>
      </c>
      <c r="F116" s="9">
        <v>23500</v>
      </c>
      <c r="G116" s="9">
        <v>25272</v>
      </c>
      <c r="H116" s="10">
        <v>28557.360000000001</v>
      </c>
      <c r="I116" s="21">
        <f t="shared" si="2"/>
        <v>25776.453333333335</v>
      </c>
      <c r="J116" s="22">
        <f t="shared" si="3"/>
        <v>2566.1405683503262</v>
      </c>
      <c r="K116" s="44">
        <f t="shared" si="4"/>
        <v>9.9553671529817116</v>
      </c>
      <c r="L116" s="23">
        <f t="shared" si="5"/>
        <v>25776.453333333331</v>
      </c>
      <c r="M116" s="24">
        <f t="shared" si="6"/>
        <v>25776.453333333331</v>
      </c>
      <c r="O116" s="7"/>
    </row>
    <row r="117" spans="1:15" ht="29.25" customHeight="1">
      <c r="A117" s="48">
        <v>109</v>
      </c>
      <c r="B117" s="46" t="s">
        <v>143</v>
      </c>
      <c r="C117" s="38" t="s">
        <v>33</v>
      </c>
      <c r="D117" s="19" t="s">
        <v>29</v>
      </c>
      <c r="E117" s="20">
        <v>1</v>
      </c>
      <c r="F117" s="9">
        <v>2200</v>
      </c>
      <c r="G117" s="9">
        <v>2160</v>
      </c>
      <c r="H117" s="10">
        <v>2440.8000000000002</v>
      </c>
      <c r="I117" s="21">
        <f t="shared" si="2"/>
        <v>2266.9333333333334</v>
      </c>
      <c r="J117" s="22">
        <f t="shared" si="3"/>
        <v>151.89540260762786</v>
      </c>
      <c r="K117" s="44">
        <f t="shared" si="4"/>
        <v>6.7004794703988289</v>
      </c>
      <c r="L117" s="23">
        <f t="shared" si="5"/>
        <v>2266.9333333333334</v>
      </c>
      <c r="M117" s="24">
        <f t="shared" si="6"/>
        <v>2266.9333333333334</v>
      </c>
      <c r="O117" s="7"/>
    </row>
    <row r="118" spans="1:15" ht="32.25" customHeight="1">
      <c r="A118" s="48">
        <v>110</v>
      </c>
      <c r="B118" s="46" t="s">
        <v>144</v>
      </c>
      <c r="C118" s="38" t="s">
        <v>33</v>
      </c>
      <c r="D118" s="19" t="s">
        <v>29</v>
      </c>
      <c r="E118" s="20">
        <v>1</v>
      </c>
      <c r="F118" s="9">
        <v>4000</v>
      </c>
      <c r="G118" s="9">
        <v>4185</v>
      </c>
      <c r="H118" s="10">
        <v>4729.05</v>
      </c>
      <c r="I118" s="21">
        <f t="shared" si="2"/>
        <v>4304.6833333333334</v>
      </c>
      <c r="J118" s="22">
        <f t="shared" si="3"/>
        <v>378.97434060016968</v>
      </c>
      <c r="K118" s="44">
        <f t="shared" si="4"/>
        <v>8.8037681579404534</v>
      </c>
      <c r="L118" s="23">
        <f t="shared" si="5"/>
        <v>4304.6833333333325</v>
      </c>
      <c r="M118" s="24">
        <f t="shared" si="6"/>
        <v>4304.6833333333325</v>
      </c>
      <c r="O118" s="7"/>
    </row>
    <row r="119" spans="1:15" ht="54.75" customHeight="1">
      <c r="A119" s="48">
        <v>111</v>
      </c>
      <c r="B119" s="46" t="s">
        <v>145</v>
      </c>
      <c r="C119" s="38" t="s">
        <v>33</v>
      </c>
      <c r="D119" s="19" t="s">
        <v>29</v>
      </c>
      <c r="E119" s="20">
        <v>1</v>
      </c>
      <c r="F119" s="9">
        <v>18600</v>
      </c>
      <c r="G119" s="9">
        <v>19008</v>
      </c>
      <c r="H119" s="10">
        <v>21479.040000000001</v>
      </c>
      <c r="I119" s="21">
        <f t="shared" si="2"/>
        <v>19695.68</v>
      </c>
      <c r="J119" s="22">
        <f t="shared" si="3"/>
        <v>1557.8496933915037</v>
      </c>
      <c r="K119" s="44">
        <f t="shared" si="4"/>
        <v>7.9096009550901707</v>
      </c>
      <c r="L119" s="23">
        <f t="shared" si="5"/>
        <v>19695.68</v>
      </c>
      <c r="M119" s="24">
        <f t="shared" si="6"/>
        <v>19695.68</v>
      </c>
      <c r="O119" s="7"/>
    </row>
    <row r="120" spans="1:15" ht="21.75" customHeight="1" thickBot="1">
      <c r="A120" s="25"/>
      <c r="B120" s="40"/>
      <c r="C120" s="25"/>
      <c r="D120" s="19"/>
      <c r="E120" s="20"/>
      <c r="F120" s="26"/>
      <c r="G120" s="26"/>
      <c r="H120" s="26"/>
      <c r="I120" s="27"/>
      <c r="J120" s="28"/>
      <c r="K120" s="28"/>
      <c r="L120" s="29"/>
      <c r="M120" s="42">
        <f>SUM(M9:M119)</f>
        <v>1206993.4833333332</v>
      </c>
      <c r="O120" s="7">
        <v>1.2</v>
      </c>
    </row>
    <row r="121" spans="1:15" ht="12.75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</row>
    <row r="122" spans="1:15" ht="15.75">
      <c r="A122" s="70"/>
      <c r="B122" s="70"/>
      <c r="C122" s="70"/>
      <c r="D122" s="30"/>
      <c r="E122" s="30"/>
      <c r="F122" s="68"/>
      <c r="G122" s="68"/>
      <c r="H122" s="68"/>
      <c r="I122" s="68"/>
      <c r="J122" s="68"/>
      <c r="K122" s="43"/>
      <c r="L122" s="11"/>
      <c r="M122" s="13"/>
    </row>
    <row r="123" spans="1:15" ht="21.75" customHeight="1">
      <c r="A123" s="66" t="s">
        <v>161</v>
      </c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</row>
    <row r="124" spans="1:15" ht="20.25" customHeight="1">
      <c r="A124" s="65" t="s">
        <v>160</v>
      </c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</row>
    <row r="125" spans="1:15" ht="24.75" customHeight="1">
      <c r="A125" s="31"/>
      <c r="B125" s="66" t="s">
        <v>16</v>
      </c>
      <c r="C125" s="67"/>
      <c r="D125" s="30"/>
      <c r="E125" s="68" t="s">
        <v>27</v>
      </c>
      <c r="F125" s="68"/>
      <c r="G125" s="32"/>
      <c r="H125" s="68" t="s">
        <v>26</v>
      </c>
      <c r="I125" s="68"/>
      <c r="J125" s="68"/>
      <c r="K125" s="43"/>
      <c r="L125" s="11"/>
      <c r="M125" s="13"/>
    </row>
    <row r="126" spans="1:15" ht="22.5" customHeight="1">
      <c r="A126" s="31"/>
      <c r="B126" s="67"/>
      <c r="C126" s="67"/>
      <c r="D126" s="30"/>
      <c r="E126" s="68" t="s">
        <v>17</v>
      </c>
      <c r="F126" s="68"/>
      <c r="G126" s="32"/>
      <c r="H126" s="68" t="s">
        <v>18</v>
      </c>
      <c r="I126" s="68"/>
      <c r="J126" s="68"/>
      <c r="K126" s="43"/>
      <c r="L126" s="11"/>
      <c r="M126" s="13"/>
    </row>
    <row r="127" spans="1:15" ht="15.75">
      <c r="A127" s="64"/>
      <c r="B127" s="64"/>
      <c r="C127" s="64"/>
      <c r="D127" s="64"/>
      <c r="E127" s="33"/>
      <c r="F127" s="34"/>
      <c r="G127" s="6"/>
      <c r="H127" s="35"/>
      <c r="I127" s="2"/>
      <c r="J127" s="2"/>
      <c r="K127" s="2"/>
      <c r="L127" s="2"/>
      <c r="M127" s="8"/>
    </row>
  </sheetData>
  <mergeCells count="28">
    <mergeCell ref="A123:M123"/>
    <mergeCell ref="A121:M121"/>
    <mergeCell ref="A122:C122"/>
    <mergeCell ref="F122:J122"/>
    <mergeCell ref="I7:K7"/>
    <mergeCell ref="A127:D127"/>
    <mergeCell ref="A124:M124"/>
    <mergeCell ref="B125:C126"/>
    <mergeCell ref="E125:F125"/>
    <mergeCell ref="H125:J125"/>
    <mergeCell ref="E126:F126"/>
    <mergeCell ref="H126:J126"/>
    <mergeCell ref="L1:M1"/>
    <mergeCell ref="A7:A8"/>
    <mergeCell ref="B7:B8"/>
    <mergeCell ref="C7:C8"/>
    <mergeCell ref="D7:D8"/>
    <mergeCell ref="E7:E8"/>
    <mergeCell ref="F7:H7"/>
    <mergeCell ref="B2:C2"/>
    <mergeCell ref="E2:M2"/>
    <mergeCell ref="B3:C3"/>
    <mergeCell ref="E3:M3"/>
    <mergeCell ref="B4:C4"/>
    <mergeCell ref="E4:M4"/>
    <mergeCell ref="A5:M5"/>
    <mergeCell ref="B6:C6"/>
    <mergeCell ref="L7:M7"/>
  </mergeCells>
  <pageMargins left="0.16" right="0.16" top="0.32" bottom="0.24" header="0.22" footer="0.19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СИЗ</vt:lpstr>
      <vt:lpstr>СИЗ!Область_печати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mborovskih</cp:lastModifiedBy>
  <cp:lastPrinted>2024-07-30T07:02:50Z</cp:lastPrinted>
  <dcterms:created xsi:type="dcterms:W3CDTF">2014-01-28T13:50:42Z</dcterms:created>
  <dcterms:modified xsi:type="dcterms:W3CDTF">2024-07-30T07:32:25Z</dcterms:modified>
</cp:coreProperties>
</file>