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4\Закупки 223 на 2024 год\254. Поставка газовых настенных котлов ЭА не_СМП_ТОРГИ 82\"/>
    </mc:Choice>
  </mc:AlternateContent>
  <bookViews>
    <workbookView xWindow="0" yWindow="0" windowWidth="24000" windowHeight="9150"/>
  </bookViews>
  <sheets>
    <sheet name="Лист1" sheetId="2" r:id="rId1"/>
  </sheets>
  <definedNames>
    <definedName name="_GoBack" localSheetId="0">Лист1!#REF!</definedName>
    <definedName name="_xlnm.Print_Area" localSheetId="0">Лист1!$A$1:$R$21</definedName>
  </definedNames>
  <calcPr calcId="162913" iterateDelta="1E-4"/>
</workbook>
</file>

<file path=xl/calcChain.xml><?xml version="1.0" encoding="utf-8"?>
<calcChain xmlns="http://schemas.openxmlformats.org/spreadsheetml/2006/main">
  <c r="H8" i="2" l="1"/>
  <c r="K8" i="2" l="1"/>
  <c r="K9" i="2" s="1"/>
  <c r="I8" i="2"/>
  <c r="J8" i="2" l="1"/>
  <c r="C4" i="2" l="1"/>
</calcChain>
</file>

<file path=xl/sharedStrings.xml><?xml version="1.0" encoding="utf-8"?>
<sst xmlns="http://schemas.openxmlformats.org/spreadsheetml/2006/main" count="26" uniqueCount="26">
  <si>
    <t>Основные характеристики объекта закупки</t>
  </si>
  <si>
    <t xml:space="preserve">Используемый метод определения НМЦД с обоснованием: </t>
  </si>
  <si>
    <t>Расчет НМЦД</t>
  </si>
  <si>
    <t xml:space="preserve">Дата подготовки обоснования НМЦД: </t>
  </si>
  <si>
    <t xml:space="preserve">Расчет начальной (максимальной) цены договора методом сопоставимых рыночных цен (анализа рынка) </t>
  </si>
  <si>
    <t>Характеристики ценовой информации</t>
  </si>
  <si>
    <t>ед. измерения</t>
  </si>
  <si>
    <t>Количество (объем) продукции</t>
  </si>
  <si>
    <t xml:space="preserve">Среднее квадратичное отклонение </t>
  </si>
  <si>
    <t xml:space="preserve">коэффициент вариации цен         V (%)                    (не должен превышать 33%) </t>
  </si>
  <si>
    <t>Средняя арифметическая величина цены единицы продукции изм. с округлением (руб.)</t>
  </si>
  <si>
    <t>ИТОГО:</t>
  </si>
  <si>
    <t xml:space="preserve">Цена единицы продукции, указанная в источнике №1, (руб.) </t>
  </si>
  <si>
    <t xml:space="preserve">Цена единицы продукции, указанная в источнике №2, (руб.) </t>
  </si>
  <si>
    <t xml:space="preserve">Цена единицы продукции, указанная в источнике №3, (руб.) </t>
  </si>
  <si>
    <t>НМЦД  с учетом округления цены за единицу (руб.)</t>
  </si>
  <si>
    <t>шт.</t>
  </si>
  <si>
    <t xml:space="preserve">Метод сопоставимых рыночных цен (анализа рынка)
Начальная (максимальная) цена договора определена методом сопоставимых рыночных цен (анализ рынка) и включает в себя: 
все расходы, связанные с поставкой Товара, предусмотренные настоящим Договором в полном объеме, страхование, транспортных расходов, уплату таможенных пошлин, налогов, сборов и других обязательных платежей.
</t>
  </si>
  <si>
    <t xml:space="preserve">Газовые настенные котлы ThermonaTHERMDUO 50Т.A или эквивалент.
</t>
  </si>
  <si>
    <t xml:space="preserve">Обоснование начальной (максимальной) цены договора Газовые настенные котлы ThermonaTHERMDUO 50Т.A или эквивалент.
</t>
  </si>
  <si>
    <t>Поставка газовых  настенных котлов ГОСТ и технические характеристики согласно технического задания</t>
  </si>
  <si>
    <t>Номер исходящего запроса:  04-46/9812 от 19.08.2024г.</t>
  </si>
  <si>
    <t>Входящий  номер коммерческого предложения, источник №1 04/04-46/9812/1016 от 21.08.2024г. на 1 листе;</t>
  </si>
  <si>
    <t>Входящий  номер коммерческого предложения, источник №2 04/04-46/9812/1017 от 21.08.2024г. на 1 листе;</t>
  </si>
  <si>
    <t>Входящий  номер коммерческого предложения, источник №3 04/04-46/9812/1018 от 21.08.2024г.на 2 листах.</t>
  </si>
  <si>
    <t>21.08.2024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</si>
</sst>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23" x14ac:knownFonts="1"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</cellStyleXfs>
  <cellXfs count="45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18" fillId="0" borderId="14" xfId="0" applyFont="1" applyBorder="1" applyAlignment="1">
      <alignment horizontal="center" vertical="top" wrapText="1"/>
    </xf>
    <xf numFmtId="0" fontId="19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horizontal="center" vertical="center"/>
    </xf>
    <xf numFmtId="4" fontId="19" fillId="0" borderId="10" xfId="0" applyNumberFormat="1" applyFont="1" applyBorder="1" applyAlignment="1">
      <alignment horizontal="right" vertical="center"/>
    </xf>
    <xf numFmtId="4" fontId="19" fillId="0" borderId="10" xfId="0" applyNumberFormat="1" applyFont="1" applyBorder="1"/>
    <xf numFmtId="0" fontId="20" fillId="0" borderId="10" xfId="0" applyFont="1" applyFill="1" applyBorder="1" applyAlignment="1">
      <alignment horizontal="center" vertical="top" wrapText="1"/>
    </xf>
    <xf numFmtId="0" fontId="18" fillId="0" borderId="0" xfId="0" applyFont="1" applyFill="1"/>
    <xf numFmtId="0" fontId="18" fillId="0" borderId="15" xfId="0" applyFont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center" wrapText="1"/>
    </xf>
    <xf numFmtId="165" fontId="18" fillId="0" borderId="10" xfId="42" applyNumberFormat="1" applyFont="1" applyFill="1" applyBorder="1" applyAlignment="1">
      <alignment vertical="center" wrapText="1"/>
    </xf>
    <xf numFmtId="165" fontId="18" fillId="33" borderId="10" xfId="42" applyNumberFormat="1" applyFont="1" applyFill="1" applyBorder="1" applyAlignment="1">
      <alignment vertical="center" wrapText="1"/>
    </xf>
    <xf numFmtId="4" fontId="20" fillId="0" borderId="10" xfId="0" applyNumberFormat="1" applyFont="1" applyFill="1" applyBorder="1" applyAlignment="1">
      <alignment horizontal="center" vertical="center"/>
    </xf>
    <xf numFmtId="0" fontId="18" fillId="34" borderId="0" xfId="0" applyFont="1" applyFill="1"/>
    <xf numFmtId="0" fontId="18" fillId="33" borderId="0" xfId="0" applyFont="1" applyFill="1"/>
    <xf numFmtId="0" fontId="18" fillId="0" borderId="10" xfId="0" applyFont="1" applyBorder="1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165" fontId="18" fillId="0" borderId="11" xfId="43" applyFont="1" applyBorder="1" applyAlignment="1">
      <alignment horizontal="left" vertical="center"/>
    </xf>
    <xf numFmtId="165" fontId="18" fillId="0" borderId="13" xfId="43" applyFont="1" applyBorder="1" applyAlignment="1">
      <alignment horizontal="left" vertical="center"/>
    </xf>
    <xf numFmtId="165" fontId="18" fillId="0" borderId="12" xfId="43" applyFont="1" applyBorder="1" applyAlignment="1">
      <alignment horizontal="left" vertical="center"/>
    </xf>
    <xf numFmtId="14" fontId="18" fillId="0" borderId="11" xfId="0" applyNumberFormat="1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" xfId="42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3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1"/>
  <sheetViews>
    <sheetView tabSelected="1" zoomScale="80" zoomScaleNormal="80" zoomScaleSheetLayoutView="70" workbookViewId="0">
      <pane ySplit="7" topLeftCell="A8" activePane="bottomLeft" state="frozen"/>
      <selection pane="bottomLeft" activeCell="E20" sqref="E20"/>
    </sheetView>
  </sheetViews>
  <sheetFormatPr defaultRowHeight="18.75" customHeight="1" x14ac:dyDescent="0.3"/>
  <cols>
    <col min="1" max="1" width="6.140625" style="1" customWidth="1"/>
    <col min="2" max="2" width="51.28515625" style="1" customWidth="1"/>
    <col min="3" max="3" width="9.42578125" style="1" customWidth="1"/>
    <col min="4" max="4" width="13" style="1" customWidth="1"/>
    <col min="5" max="6" width="18.5703125" style="1" customWidth="1"/>
    <col min="7" max="7" width="18.140625" style="1" bestFit="1" customWidth="1"/>
    <col min="8" max="8" width="20.28515625" style="1" customWidth="1"/>
    <col min="9" max="9" width="17.140625" style="1" customWidth="1"/>
    <col min="10" max="10" width="14.7109375" style="1" bestFit="1" customWidth="1"/>
    <col min="11" max="11" width="17.5703125" style="1" customWidth="1"/>
    <col min="12" max="13" width="9.140625" style="1" hidden="1" customWidth="1"/>
    <col min="14" max="14" width="0.140625" style="1" hidden="1" customWidth="1"/>
    <col min="15" max="18" width="9.140625" style="1" hidden="1" customWidth="1"/>
    <col min="19" max="16384" width="9.140625" style="1"/>
  </cols>
  <sheetData>
    <row r="1" spans="1:26" ht="39" customHeight="1" x14ac:dyDescent="0.3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</row>
    <row r="2" spans="1:26" ht="33" customHeight="1" x14ac:dyDescent="0.3">
      <c r="A2" s="20" t="s">
        <v>0</v>
      </c>
      <c r="B2" s="21"/>
      <c r="C2" s="22" t="s">
        <v>20</v>
      </c>
      <c r="D2" s="23"/>
      <c r="E2" s="23"/>
      <c r="F2" s="23"/>
      <c r="G2" s="23"/>
      <c r="H2" s="23"/>
      <c r="I2" s="23"/>
      <c r="J2" s="23"/>
      <c r="K2" s="24"/>
    </row>
    <row r="3" spans="1:26" ht="81.75" customHeight="1" x14ac:dyDescent="0.3">
      <c r="A3" s="25" t="s">
        <v>1</v>
      </c>
      <c r="B3" s="26"/>
      <c r="C3" s="27" t="s">
        <v>17</v>
      </c>
      <c r="D3" s="28"/>
      <c r="E3" s="28"/>
      <c r="F3" s="28"/>
      <c r="G3" s="28"/>
      <c r="H3" s="28"/>
      <c r="I3" s="28"/>
      <c r="J3" s="28"/>
      <c r="K3" s="29"/>
    </row>
    <row r="4" spans="1:26" ht="18.75" customHeight="1" x14ac:dyDescent="0.3">
      <c r="A4" s="34" t="s">
        <v>2</v>
      </c>
      <c r="B4" s="35"/>
      <c r="C4" s="36" t="str">
        <f>K9&amp;" руб. (расчет приложен в виде отдельной таблицы)"</f>
        <v>993333.32 руб. (расчет приложен в виде отдельной таблицы)</v>
      </c>
      <c r="D4" s="37"/>
      <c r="E4" s="37"/>
      <c r="F4" s="37"/>
      <c r="G4" s="37"/>
      <c r="H4" s="37"/>
      <c r="I4" s="37"/>
      <c r="J4" s="37"/>
      <c r="K4" s="38"/>
    </row>
    <row r="5" spans="1:26" ht="18.75" customHeight="1" x14ac:dyDescent="0.3">
      <c r="A5" s="20" t="s">
        <v>3</v>
      </c>
      <c r="B5" s="21"/>
      <c r="C5" s="39" t="s">
        <v>25</v>
      </c>
      <c r="D5" s="40"/>
      <c r="E5" s="40"/>
      <c r="F5" s="40"/>
      <c r="G5" s="40"/>
      <c r="H5" s="40"/>
      <c r="I5" s="40"/>
      <c r="J5" s="40"/>
      <c r="K5" s="41"/>
    </row>
    <row r="6" spans="1:26" s="3" customFormat="1" ht="30.75" customHeight="1" x14ac:dyDescent="0.2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4"/>
    </row>
    <row r="7" spans="1:26" ht="194.25" customHeight="1" x14ac:dyDescent="0.3">
      <c r="A7" s="2"/>
      <c r="B7" s="5" t="s">
        <v>5</v>
      </c>
      <c r="C7" s="4" t="s">
        <v>6</v>
      </c>
      <c r="D7" s="11" t="s">
        <v>7</v>
      </c>
      <c r="E7" s="11" t="s">
        <v>12</v>
      </c>
      <c r="F7" s="2" t="s">
        <v>13</v>
      </c>
      <c r="G7" s="2" t="s">
        <v>14</v>
      </c>
      <c r="H7" s="9" t="s">
        <v>10</v>
      </c>
      <c r="I7" s="2" t="s">
        <v>8</v>
      </c>
      <c r="J7" s="2" t="s">
        <v>9</v>
      </c>
      <c r="K7" s="2" t="s">
        <v>15</v>
      </c>
    </row>
    <row r="8" spans="1:26" ht="72" customHeight="1" x14ac:dyDescent="0.3">
      <c r="A8" s="12">
        <v>1</v>
      </c>
      <c r="B8" s="18" t="s">
        <v>18</v>
      </c>
      <c r="C8" s="12" t="s">
        <v>16</v>
      </c>
      <c r="D8" s="12">
        <v>4</v>
      </c>
      <c r="E8" s="13">
        <v>245000</v>
      </c>
      <c r="F8" s="14">
        <v>250000</v>
      </c>
      <c r="G8" s="14">
        <v>250000</v>
      </c>
      <c r="H8" s="15">
        <f>ROUND(AVERAGE(E8:G8),2)</f>
        <v>248333.33</v>
      </c>
      <c r="I8" s="6">
        <f>STDEV(E8,F8,G8)</f>
        <v>2886.7513459481288</v>
      </c>
      <c r="J8" s="6">
        <f>I8/H8*100</f>
        <v>1.162450222025424</v>
      </c>
      <c r="K8" s="7">
        <f>ROUND(D8*H8,2)</f>
        <v>993333.32</v>
      </c>
    </row>
    <row r="9" spans="1:26" ht="15.75" customHeight="1" x14ac:dyDescent="0.3">
      <c r="A9" s="30" t="s">
        <v>11</v>
      </c>
      <c r="B9" s="31"/>
      <c r="C9" s="31"/>
      <c r="D9" s="31"/>
      <c r="E9" s="32"/>
      <c r="F9" s="32"/>
      <c r="G9" s="32"/>
      <c r="H9" s="32"/>
      <c r="I9" s="32"/>
      <c r="J9" s="33"/>
      <c r="K9" s="8">
        <f>SUM(K8:K8)</f>
        <v>993333.32</v>
      </c>
    </row>
    <row r="10" spans="1:26" ht="18.75" customHeight="1" x14ac:dyDescent="0.3">
      <c r="B10" s="10" t="s">
        <v>21</v>
      </c>
      <c r="C10" s="10"/>
      <c r="D10" s="10"/>
      <c r="E10" s="10"/>
      <c r="F10" s="10"/>
      <c r="G10" s="10"/>
      <c r="H10" s="10"/>
    </row>
    <row r="11" spans="1:26" ht="18.75" customHeight="1" x14ac:dyDescent="0.3">
      <c r="B11" s="10" t="s">
        <v>22</v>
      </c>
      <c r="C11" s="10"/>
      <c r="D11" s="10"/>
      <c r="E11" s="10"/>
      <c r="F11" s="10"/>
      <c r="G11" s="10"/>
      <c r="H11" s="10"/>
    </row>
    <row r="12" spans="1:26" s="16" customFormat="1" ht="18.75" customHeight="1" x14ac:dyDescent="0.3">
      <c r="A12" s="17"/>
      <c r="B12" s="17" t="s">
        <v>23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8.75" customHeight="1" x14ac:dyDescent="0.3">
      <c r="B13" s="10" t="s">
        <v>24</v>
      </c>
      <c r="C13" s="10"/>
      <c r="D13" s="10"/>
      <c r="E13" s="10"/>
      <c r="F13" s="10"/>
      <c r="G13" s="10"/>
      <c r="H13" s="10"/>
    </row>
    <row r="14" spans="1:26" ht="18.75" customHeight="1" x14ac:dyDescent="0.3">
      <c r="B14" s="10"/>
      <c r="C14" s="10"/>
      <c r="D14" s="10"/>
      <c r="E14" s="10"/>
      <c r="F14" s="10"/>
      <c r="G14" s="10"/>
      <c r="H14" s="10"/>
    </row>
    <row r="15" spans="1:26" ht="18.75" customHeight="1" x14ac:dyDescent="0.3">
      <c r="B15" s="10"/>
    </row>
    <row r="16" spans="1:26" ht="18.75" customHeight="1" x14ac:dyDescent="0.3">
      <c r="B16" s="10"/>
    </row>
    <row r="17" spans="2:2" ht="18.75" customHeight="1" x14ac:dyDescent="0.3">
      <c r="B17" s="10"/>
    </row>
    <row r="18" spans="2:2" ht="18.75" customHeight="1" x14ac:dyDescent="0.3">
      <c r="B18" s="10"/>
    </row>
    <row r="19" spans="2:2" ht="18.75" customHeight="1" x14ac:dyDescent="0.3">
      <c r="B19" s="10"/>
    </row>
    <row r="20" spans="2:2" ht="18.75" customHeight="1" x14ac:dyDescent="0.3">
      <c r="B20" s="10"/>
    </row>
    <row r="21" spans="2:2" ht="18.75" customHeight="1" x14ac:dyDescent="0.3">
      <c r="B21" s="10"/>
    </row>
  </sheetData>
  <mergeCells count="11">
    <mergeCell ref="A9:J9"/>
    <mergeCell ref="A4:B4"/>
    <mergeCell ref="C4:K4"/>
    <mergeCell ref="A5:B5"/>
    <mergeCell ref="C5:K5"/>
    <mergeCell ref="A6:K6"/>
    <mergeCell ref="A1:J1"/>
    <mergeCell ref="A2:B2"/>
    <mergeCell ref="C2:K2"/>
    <mergeCell ref="A3:B3"/>
    <mergeCell ref="C3:K3"/>
  </mergeCells>
  <pageMargins left="0" right="0" top="0" bottom="0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Хиль Дмитрий Алексеевич</cp:lastModifiedBy>
  <cp:lastPrinted>2024-08-21T09:08:32Z</cp:lastPrinted>
  <dcterms:created xsi:type="dcterms:W3CDTF">2017-07-07T10:59:11Z</dcterms:created>
  <dcterms:modified xsi:type="dcterms:W3CDTF">2024-08-29T10:22:01Z</dcterms:modified>
</cp:coreProperties>
</file>