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Аналитика\19.07.2024 РАСЦЕНКИ III  очередь\III очередь расценено Верно 95%\"/>
    </mc:Choice>
  </mc:AlternateContent>
  <xr:revisionPtr revIDLastSave="0" documentId="13_ncr:1_{821FF7D1-D5EA-4903-901D-20FBBDA8848A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№1 ВОР  (2)" sheetId="10" state="hidden" r:id="rId1"/>
    <sheet name="№1 ВОР  (3)" sheetId="11" r:id="rId2"/>
  </sheets>
  <definedNames>
    <definedName name="_xlnm._FilterDatabase" localSheetId="0" hidden="1">'№1 ВОР  (2)'!$A$10:$Q$200</definedName>
    <definedName name="_xlnm._FilterDatabase" localSheetId="1" hidden="1">'№1 ВОР  (3)'!$A$10:$Q$200</definedName>
    <definedName name="_xlnm.Print_Area" localSheetId="0">'№1 ВОР  (2)'!$A$1:$Q$213</definedName>
    <definedName name="_xlnm.Print_Area" localSheetId="1">'№1 ВОР  (3)'!$A$1:$Q$213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0" i="11" l="1"/>
  <c r="O199" i="11"/>
  <c r="P199" i="11" s="1"/>
  <c r="N199" i="11"/>
  <c r="M199" i="11"/>
  <c r="O198" i="11"/>
  <c r="P198" i="11" s="1"/>
  <c r="N198" i="11"/>
  <c r="M198" i="11"/>
  <c r="O196" i="11"/>
  <c r="P196" i="11" s="1"/>
  <c r="N196" i="11"/>
  <c r="M196" i="11"/>
  <c r="O195" i="11"/>
  <c r="P195" i="11" s="1"/>
  <c r="N195" i="11"/>
  <c r="M195" i="11"/>
  <c r="O194" i="11"/>
  <c r="P194" i="11" s="1"/>
  <c r="N194" i="11"/>
  <c r="M194" i="11"/>
  <c r="O193" i="11"/>
  <c r="P193" i="11" s="1"/>
  <c r="N193" i="11"/>
  <c r="M193" i="11"/>
  <c r="O192" i="11"/>
  <c r="P192" i="11" s="1"/>
  <c r="N192" i="11"/>
  <c r="M192" i="11"/>
  <c r="O191" i="11"/>
  <c r="P191" i="11" s="1"/>
  <c r="N191" i="11"/>
  <c r="M191" i="11"/>
  <c r="O190" i="11"/>
  <c r="P190" i="11" s="1"/>
  <c r="N190" i="11"/>
  <c r="M190" i="11"/>
  <c r="O189" i="11"/>
  <c r="P189" i="11" s="1"/>
  <c r="N189" i="11"/>
  <c r="M189" i="11"/>
  <c r="O187" i="11"/>
  <c r="P187" i="11" s="1"/>
  <c r="N187" i="11"/>
  <c r="M187" i="11"/>
  <c r="O186" i="11"/>
  <c r="P186" i="11" s="1"/>
  <c r="N186" i="11"/>
  <c r="M186" i="11"/>
  <c r="O185" i="11"/>
  <c r="P185" i="11" s="1"/>
  <c r="N185" i="11"/>
  <c r="M185" i="11"/>
  <c r="O184" i="11"/>
  <c r="P184" i="11" s="1"/>
  <c r="N184" i="11"/>
  <c r="M184" i="11"/>
  <c r="O183" i="11"/>
  <c r="P183" i="11" s="1"/>
  <c r="N183" i="11"/>
  <c r="M183" i="11"/>
  <c r="O182" i="11"/>
  <c r="P182" i="11" s="1"/>
  <c r="N182" i="11"/>
  <c r="M182" i="11"/>
  <c r="O181" i="11"/>
  <c r="P181" i="11" s="1"/>
  <c r="N181" i="11"/>
  <c r="M181" i="11"/>
  <c r="O180" i="11"/>
  <c r="P180" i="11" s="1"/>
  <c r="N180" i="11"/>
  <c r="M180" i="11"/>
  <c r="O178" i="11"/>
  <c r="P178" i="11" s="1"/>
  <c r="N178" i="11"/>
  <c r="M178" i="11"/>
  <c r="O177" i="11"/>
  <c r="P177" i="11" s="1"/>
  <c r="N177" i="11"/>
  <c r="M177" i="11"/>
  <c r="O176" i="11"/>
  <c r="P176" i="11" s="1"/>
  <c r="N176" i="11"/>
  <c r="M176" i="11"/>
  <c r="O175" i="11"/>
  <c r="P175" i="11" s="1"/>
  <c r="N175" i="11"/>
  <c r="M175" i="11"/>
  <c r="O174" i="11"/>
  <c r="P174" i="11" s="1"/>
  <c r="N174" i="11"/>
  <c r="M174" i="11"/>
  <c r="O173" i="11"/>
  <c r="P173" i="11" s="1"/>
  <c r="N173" i="11"/>
  <c r="M173" i="11"/>
  <c r="O172" i="11"/>
  <c r="P172" i="11" s="1"/>
  <c r="N172" i="11"/>
  <c r="M172" i="11"/>
  <c r="O171" i="11"/>
  <c r="P171" i="11" s="1"/>
  <c r="N171" i="11"/>
  <c r="M171" i="11"/>
  <c r="O169" i="11"/>
  <c r="P169" i="11" s="1"/>
  <c r="N169" i="11"/>
  <c r="M169" i="11"/>
  <c r="O168" i="11"/>
  <c r="P168" i="11" s="1"/>
  <c r="N168" i="11"/>
  <c r="M168" i="11"/>
  <c r="O167" i="11"/>
  <c r="P167" i="11" s="1"/>
  <c r="N167" i="11"/>
  <c r="M167" i="11"/>
  <c r="O166" i="11"/>
  <c r="P166" i="11" s="1"/>
  <c r="N166" i="11"/>
  <c r="M166" i="11"/>
  <c r="O165" i="11"/>
  <c r="P165" i="11" s="1"/>
  <c r="N165" i="11"/>
  <c r="M165" i="11"/>
  <c r="O164" i="11"/>
  <c r="P164" i="11" s="1"/>
  <c r="N164" i="11"/>
  <c r="M164" i="11"/>
  <c r="O163" i="11"/>
  <c r="P163" i="11" s="1"/>
  <c r="N163" i="11"/>
  <c r="M163" i="11"/>
  <c r="O162" i="11"/>
  <c r="P162" i="11" s="1"/>
  <c r="N162" i="11"/>
  <c r="M162" i="11"/>
  <c r="O160" i="11"/>
  <c r="P160" i="11" s="1"/>
  <c r="N160" i="11"/>
  <c r="M160" i="11"/>
  <c r="O159" i="11"/>
  <c r="P159" i="11" s="1"/>
  <c r="N159" i="11"/>
  <c r="M159" i="11"/>
  <c r="O158" i="11"/>
  <c r="P158" i="11" s="1"/>
  <c r="N158" i="11"/>
  <c r="M158" i="11"/>
  <c r="O157" i="11"/>
  <c r="P157" i="11" s="1"/>
  <c r="N157" i="11"/>
  <c r="M157" i="11"/>
  <c r="O156" i="11"/>
  <c r="P156" i="11" s="1"/>
  <c r="N156" i="11"/>
  <c r="M156" i="11"/>
  <c r="O155" i="11"/>
  <c r="P155" i="11" s="1"/>
  <c r="N155" i="11"/>
  <c r="M155" i="11"/>
  <c r="O154" i="11"/>
  <c r="P154" i="11" s="1"/>
  <c r="N154" i="11"/>
  <c r="M154" i="11"/>
  <c r="P153" i="11"/>
  <c r="O153" i="11"/>
  <c r="N153" i="11"/>
  <c r="M153" i="11"/>
  <c r="O151" i="11"/>
  <c r="P151" i="11" s="1"/>
  <c r="N151" i="11"/>
  <c r="M151" i="11"/>
  <c r="O150" i="11"/>
  <c r="P150" i="11" s="1"/>
  <c r="N150" i="11"/>
  <c r="M150" i="11"/>
  <c r="O149" i="11"/>
  <c r="P149" i="11" s="1"/>
  <c r="N149" i="11"/>
  <c r="M149" i="11"/>
  <c r="O148" i="11"/>
  <c r="P148" i="11" s="1"/>
  <c r="N148" i="11"/>
  <c r="M148" i="11"/>
  <c r="O147" i="11"/>
  <c r="P147" i="11" s="1"/>
  <c r="N147" i="11"/>
  <c r="M147" i="11"/>
  <c r="O146" i="11"/>
  <c r="P146" i="11" s="1"/>
  <c r="N146" i="11"/>
  <c r="M146" i="11"/>
  <c r="O145" i="11"/>
  <c r="P145" i="11" s="1"/>
  <c r="N145" i="11"/>
  <c r="M145" i="11"/>
  <c r="P144" i="11"/>
  <c r="O144" i="11"/>
  <c r="N144" i="11"/>
  <c r="M144" i="11"/>
  <c r="P142" i="11"/>
  <c r="O142" i="11"/>
  <c r="N142" i="11"/>
  <c r="M142" i="11"/>
  <c r="P141" i="11"/>
  <c r="O141" i="11"/>
  <c r="N141" i="11"/>
  <c r="M141" i="11"/>
  <c r="P140" i="11"/>
  <c r="O140" i="11"/>
  <c r="N140" i="11"/>
  <c r="M140" i="11"/>
  <c r="P139" i="11"/>
  <c r="O139" i="11"/>
  <c r="N139" i="11"/>
  <c r="M139" i="11"/>
  <c r="P138" i="11"/>
  <c r="O138" i="11"/>
  <c r="N138" i="11"/>
  <c r="M138" i="11"/>
  <c r="P137" i="11"/>
  <c r="O137" i="11"/>
  <c r="N137" i="11"/>
  <c r="M137" i="11"/>
  <c r="P136" i="11"/>
  <c r="O136" i="11"/>
  <c r="N136" i="11"/>
  <c r="M136" i="11"/>
  <c r="O135" i="11"/>
  <c r="N135" i="11"/>
  <c r="P135" i="11" s="1"/>
  <c r="M135" i="11"/>
  <c r="O133" i="11"/>
  <c r="N133" i="11"/>
  <c r="M133" i="11"/>
  <c r="O132" i="11"/>
  <c r="N132" i="11"/>
  <c r="P132" i="11" s="1"/>
  <c r="M132" i="11"/>
  <c r="O131" i="11"/>
  <c r="N131" i="11"/>
  <c r="M131" i="11"/>
  <c r="O130" i="11"/>
  <c r="N130" i="11"/>
  <c r="M130" i="11"/>
  <c r="O129" i="11"/>
  <c r="N129" i="11"/>
  <c r="M129" i="11"/>
  <c r="O128" i="11"/>
  <c r="N128" i="11"/>
  <c r="P128" i="11" s="1"/>
  <c r="M128" i="11"/>
  <c r="O127" i="11"/>
  <c r="N127" i="11"/>
  <c r="M127" i="11"/>
  <c r="P126" i="11"/>
  <c r="O126" i="11"/>
  <c r="N126" i="11"/>
  <c r="M126" i="11"/>
  <c r="O124" i="11"/>
  <c r="P124" i="11" s="1"/>
  <c r="N124" i="11"/>
  <c r="M124" i="11"/>
  <c r="O123" i="11"/>
  <c r="P123" i="11" s="1"/>
  <c r="N123" i="11"/>
  <c r="M123" i="11"/>
  <c r="O122" i="11"/>
  <c r="P122" i="11" s="1"/>
  <c r="N122" i="11"/>
  <c r="M122" i="11"/>
  <c r="O121" i="11"/>
  <c r="P121" i="11" s="1"/>
  <c r="N121" i="11"/>
  <c r="M121" i="11"/>
  <c r="O120" i="11"/>
  <c r="P120" i="11" s="1"/>
  <c r="N120" i="11"/>
  <c r="M120" i="11"/>
  <c r="O119" i="11"/>
  <c r="P119" i="11" s="1"/>
  <c r="N119" i="11"/>
  <c r="M119" i="11"/>
  <c r="O118" i="11"/>
  <c r="P118" i="11" s="1"/>
  <c r="N118" i="11"/>
  <c r="M118" i="11"/>
  <c r="P117" i="11"/>
  <c r="O117" i="11"/>
  <c r="N117" i="11"/>
  <c r="M117" i="11"/>
  <c r="O115" i="11"/>
  <c r="P115" i="11" s="1"/>
  <c r="N115" i="11"/>
  <c r="M115" i="11"/>
  <c r="O114" i="11"/>
  <c r="P114" i="11" s="1"/>
  <c r="N114" i="11"/>
  <c r="M114" i="11"/>
  <c r="O113" i="11"/>
  <c r="P113" i="11" s="1"/>
  <c r="N113" i="11"/>
  <c r="M113" i="11"/>
  <c r="O112" i="11"/>
  <c r="P112" i="11" s="1"/>
  <c r="N112" i="11"/>
  <c r="M112" i="11"/>
  <c r="O111" i="11"/>
  <c r="P111" i="11" s="1"/>
  <c r="N111" i="11"/>
  <c r="M111" i="11"/>
  <c r="O110" i="11"/>
  <c r="P110" i="11" s="1"/>
  <c r="N110" i="11"/>
  <c r="M110" i="11"/>
  <c r="O109" i="11"/>
  <c r="N109" i="11"/>
  <c r="P109" i="11" s="1"/>
  <c r="M109" i="11"/>
  <c r="P108" i="11"/>
  <c r="O108" i="11"/>
  <c r="N108" i="11"/>
  <c r="M108" i="11"/>
  <c r="P106" i="11"/>
  <c r="O106" i="11"/>
  <c r="N106" i="11"/>
  <c r="M106" i="11"/>
  <c r="P105" i="11"/>
  <c r="O105" i="11"/>
  <c r="N105" i="11"/>
  <c r="M105" i="11"/>
  <c r="P104" i="11"/>
  <c r="O104" i="11"/>
  <c r="N104" i="11"/>
  <c r="M104" i="11"/>
  <c r="P103" i="11"/>
  <c r="O103" i="11"/>
  <c r="N103" i="11"/>
  <c r="M103" i="11"/>
  <c r="P102" i="11"/>
  <c r="O102" i="11"/>
  <c r="N102" i="11"/>
  <c r="M102" i="11"/>
  <c r="P101" i="11"/>
  <c r="O101" i="11"/>
  <c r="N101" i="11"/>
  <c r="M101" i="11"/>
  <c r="P100" i="11"/>
  <c r="O100" i="11"/>
  <c r="N100" i="11"/>
  <c r="M100" i="11"/>
  <c r="O99" i="11"/>
  <c r="N99" i="11"/>
  <c r="P99" i="11" s="1"/>
  <c r="M99" i="11"/>
  <c r="O97" i="11"/>
  <c r="N97" i="11"/>
  <c r="P97" i="11" s="1"/>
  <c r="M97" i="11"/>
  <c r="O96" i="11"/>
  <c r="N96" i="11"/>
  <c r="M96" i="11"/>
  <c r="O95" i="11"/>
  <c r="N95" i="11"/>
  <c r="M95" i="11"/>
  <c r="O94" i="11"/>
  <c r="N94" i="11"/>
  <c r="M94" i="11"/>
  <c r="O93" i="11"/>
  <c r="N93" i="11"/>
  <c r="P93" i="11" s="1"/>
  <c r="M93" i="11"/>
  <c r="O92" i="11"/>
  <c r="N92" i="11"/>
  <c r="M92" i="11"/>
  <c r="O91" i="11"/>
  <c r="N91" i="11"/>
  <c r="M91" i="11"/>
  <c r="P90" i="11"/>
  <c r="O90" i="11"/>
  <c r="N90" i="11"/>
  <c r="M90" i="11"/>
  <c r="B90" i="11"/>
  <c r="B99" i="11" s="1"/>
  <c r="B108" i="11" s="1"/>
  <c r="B117" i="11" s="1"/>
  <c r="B126" i="11" s="1"/>
  <c r="B135" i="11" s="1"/>
  <c r="B144" i="11" s="1"/>
  <c r="B153" i="11" s="1"/>
  <c r="O88" i="11"/>
  <c r="P88" i="11" s="1"/>
  <c r="N88" i="11"/>
  <c r="M88" i="11"/>
  <c r="O87" i="11"/>
  <c r="P87" i="11" s="1"/>
  <c r="N87" i="11"/>
  <c r="M87" i="11"/>
  <c r="O86" i="11"/>
  <c r="P86" i="11" s="1"/>
  <c r="N86" i="11"/>
  <c r="M86" i="11"/>
  <c r="O85" i="11"/>
  <c r="P85" i="11" s="1"/>
  <c r="N85" i="11"/>
  <c r="M85" i="11"/>
  <c r="O84" i="11"/>
  <c r="P84" i="11" s="1"/>
  <c r="N84" i="11"/>
  <c r="M84" i="11"/>
  <c r="O83" i="11"/>
  <c r="P83" i="11" s="1"/>
  <c r="N83" i="11"/>
  <c r="M83" i="11"/>
  <c r="O82" i="11"/>
  <c r="P82" i="11" s="1"/>
  <c r="N82" i="11"/>
  <c r="M82" i="11"/>
  <c r="P81" i="11"/>
  <c r="O81" i="11"/>
  <c r="N81" i="11"/>
  <c r="M81" i="11"/>
  <c r="B81" i="11"/>
  <c r="P79" i="11"/>
  <c r="O79" i="11"/>
  <c r="N79" i="11"/>
  <c r="M79" i="11"/>
  <c r="P78" i="11"/>
  <c r="O78" i="11"/>
  <c r="N78" i="11"/>
  <c r="M78" i="11"/>
  <c r="O77" i="11"/>
  <c r="P77" i="11" s="1"/>
  <c r="N77" i="11"/>
  <c r="M77" i="11"/>
  <c r="O76" i="11"/>
  <c r="P76" i="11" s="1"/>
  <c r="N76" i="11"/>
  <c r="M76" i="11"/>
  <c r="O75" i="11"/>
  <c r="N75" i="11"/>
  <c r="P75" i="11" s="1"/>
  <c r="M75" i="11"/>
  <c r="O74" i="11"/>
  <c r="N74" i="11"/>
  <c r="P74" i="11" s="1"/>
  <c r="M74" i="11"/>
  <c r="O73" i="11"/>
  <c r="N73" i="11"/>
  <c r="P73" i="11" s="1"/>
  <c r="M73" i="11"/>
  <c r="B73" i="11"/>
  <c r="B82" i="11" s="1"/>
  <c r="B91" i="11" s="1"/>
  <c r="B100" i="11" s="1"/>
  <c r="B109" i="11" s="1"/>
  <c r="B118" i="11" s="1"/>
  <c r="B127" i="11" s="1"/>
  <c r="B136" i="11" s="1"/>
  <c r="B145" i="11" s="1"/>
  <c r="B154" i="11" s="1"/>
  <c r="O72" i="11"/>
  <c r="N72" i="11"/>
  <c r="P72" i="11" s="1"/>
  <c r="M72" i="11"/>
  <c r="B72" i="11"/>
  <c r="O70" i="11"/>
  <c r="N70" i="11"/>
  <c r="M70" i="11"/>
  <c r="O69" i="11"/>
  <c r="N69" i="11"/>
  <c r="P69" i="11" s="1"/>
  <c r="M69" i="11"/>
  <c r="O68" i="11"/>
  <c r="N68" i="11"/>
  <c r="P68" i="11" s="1"/>
  <c r="M68" i="11"/>
  <c r="O67" i="11"/>
  <c r="N67" i="11"/>
  <c r="P67" i="11" s="1"/>
  <c r="M67" i="11"/>
  <c r="O66" i="11"/>
  <c r="N66" i="11"/>
  <c r="M66" i="11"/>
  <c r="O65" i="11"/>
  <c r="N65" i="11"/>
  <c r="P65" i="11" s="1"/>
  <c r="M65" i="11"/>
  <c r="O64" i="11"/>
  <c r="N64" i="11"/>
  <c r="P64" i="11" s="1"/>
  <c r="M64" i="11"/>
  <c r="O63" i="11"/>
  <c r="P63" i="11" s="1"/>
  <c r="N63" i="11"/>
  <c r="M63" i="11"/>
  <c r="P61" i="11"/>
  <c r="O61" i="11"/>
  <c r="N61" i="11"/>
  <c r="M61" i="11"/>
  <c r="P60" i="11"/>
  <c r="O60" i="11"/>
  <c r="N60" i="11"/>
  <c r="M60" i="11"/>
  <c r="O59" i="11"/>
  <c r="P59" i="11" s="1"/>
  <c r="N59" i="11"/>
  <c r="M59" i="11"/>
  <c r="O58" i="11"/>
  <c r="N58" i="11"/>
  <c r="P58" i="11" s="1"/>
  <c r="M58" i="11"/>
  <c r="O57" i="11"/>
  <c r="N57" i="11"/>
  <c r="P57" i="11" s="1"/>
  <c r="M57" i="11"/>
  <c r="O56" i="11"/>
  <c r="N56" i="11"/>
  <c r="P56" i="11" s="1"/>
  <c r="M56" i="11"/>
  <c r="O55" i="11"/>
  <c r="N55" i="11"/>
  <c r="P55" i="11" s="1"/>
  <c r="M55" i="11"/>
  <c r="O54" i="11"/>
  <c r="N54" i="11"/>
  <c r="P54" i="11" s="1"/>
  <c r="M54" i="11"/>
  <c r="O52" i="11"/>
  <c r="N52" i="11"/>
  <c r="P52" i="11" s="1"/>
  <c r="M52" i="11"/>
  <c r="O51" i="11"/>
  <c r="N51" i="11"/>
  <c r="P51" i="11" s="1"/>
  <c r="M51" i="11"/>
  <c r="O50" i="11"/>
  <c r="N50" i="11"/>
  <c r="P50" i="11" s="1"/>
  <c r="M50" i="11"/>
  <c r="O49" i="11"/>
  <c r="N49" i="11"/>
  <c r="P49" i="11" s="1"/>
  <c r="M49" i="11"/>
  <c r="O48" i="11"/>
  <c r="N48" i="11"/>
  <c r="P48" i="11" s="1"/>
  <c r="M48" i="11"/>
  <c r="O47" i="11"/>
  <c r="N47" i="11"/>
  <c r="P47" i="11" s="1"/>
  <c r="M47" i="11"/>
  <c r="O46" i="11"/>
  <c r="N46" i="11"/>
  <c r="P46" i="11" s="1"/>
  <c r="M46" i="11"/>
  <c r="O45" i="11"/>
  <c r="N45" i="11"/>
  <c r="P45" i="11" s="1"/>
  <c r="M45" i="11"/>
  <c r="O43" i="11"/>
  <c r="N43" i="11"/>
  <c r="P43" i="11" s="1"/>
  <c r="M43" i="11"/>
  <c r="O42" i="11"/>
  <c r="N42" i="11"/>
  <c r="P42" i="11" s="1"/>
  <c r="M42" i="11"/>
  <c r="O41" i="11"/>
  <c r="N41" i="11"/>
  <c r="P41" i="11" s="1"/>
  <c r="M41" i="11"/>
  <c r="O40" i="11"/>
  <c r="N40" i="11"/>
  <c r="P40" i="11" s="1"/>
  <c r="M40" i="11"/>
  <c r="O39" i="11"/>
  <c r="N39" i="11"/>
  <c r="P39" i="11" s="1"/>
  <c r="M39" i="11"/>
  <c r="O38" i="11"/>
  <c r="N38" i="11"/>
  <c r="P38" i="11" s="1"/>
  <c r="M38" i="11"/>
  <c r="O37" i="11"/>
  <c r="N37" i="11"/>
  <c r="P37" i="11" s="1"/>
  <c r="M37" i="11"/>
  <c r="O36" i="11"/>
  <c r="N36" i="11"/>
  <c r="P36" i="11" s="1"/>
  <c r="M36" i="11"/>
  <c r="O34" i="11"/>
  <c r="N34" i="11"/>
  <c r="P34" i="11" s="1"/>
  <c r="M34" i="11"/>
  <c r="O33" i="11"/>
  <c r="N33" i="11"/>
  <c r="P33" i="11" s="1"/>
  <c r="M33" i="11"/>
  <c r="O32" i="11"/>
  <c r="N32" i="11"/>
  <c r="P32" i="11" s="1"/>
  <c r="M32" i="11"/>
  <c r="O31" i="11"/>
  <c r="N31" i="11"/>
  <c r="P31" i="11" s="1"/>
  <c r="M31" i="11"/>
  <c r="O30" i="11"/>
  <c r="N30" i="11"/>
  <c r="P30" i="11" s="1"/>
  <c r="M30" i="11"/>
  <c r="O29" i="11"/>
  <c r="N29" i="11"/>
  <c r="P29" i="11" s="1"/>
  <c r="M29" i="11"/>
  <c r="O28" i="11"/>
  <c r="N28" i="11"/>
  <c r="P28" i="11" s="1"/>
  <c r="M28" i="11"/>
  <c r="O27" i="11"/>
  <c r="N27" i="11"/>
  <c r="P27" i="11" s="1"/>
  <c r="M27" i="11"/>
  <c r="O26" i="11"/>
  <c r="N26" i="11"/>
  <c r="P26" i="11" s="1"/>
  <c r="M26" i="11"/>
  <c r="O25" i="11"/>
  <c r="N25" i="11"/>
  <c r="P25" i="11" s="1"/>
  <c r="M25" i="11"/>
  <c r="O23" i="11"/>
  <c r="N23" i="11"/>
  <c r="P23" i="11" s="1"/>
  <c r="M23" i="11"/>
  <c r="O22" i="11"/>
  <c r="N22" i="11"/>
  <c r="P22" i="11" s="1"/>
  <c r="M22" i="11"/>
  <c r="O21" i="11"/>
  <c r="N21" i="11"/>
  <c r="P21" i="11" s="1"/>
  <c r="M21" i="11"/>
  <c r="O20" i="11"/>
  <c r="N20" i="11"/>
  <c r="P20" i="11" s="1"/>
  <c r="M20" i="11"/>
  <c r="O19" i="11"/>
  <c r="N19" i="11"/>
  <c r="P19" i="11" s="1"/>
  <c r="M19" i="11"/>
  <c r="O18" i="11"/>
  <c r="N18" i="11"/>
  <c r="P18" i="11" s="1"/>
  <c r="M18" i="11"/>
  <c r="O17" i="11"/>
  <c r="N17" i="11"/>
  <c r="P17" i="11" s="1"/>
  <c r="M17" i="11"/>
  <c r="O16" i="11"/>
  <c r="N16" i="11"/>
  <c r="P16" i="11" s="1"/>
  <c r="M16" i="11"/>
  <c r="O15" i="11"/>
  <c r="N15" i="11"/>
  <c r="P15" i="11" s="1"/>
  <c r="M15" i="11"/>
  <c r="O14" i="11"/>
  <c r="N14" i="11"/>
  <c r="P14" i="11" s="1"/>
  <c r="M14" i="11"/>
  <c r="O13" i="11"/>
  <c r="N13" i="11"/>
  <c r="P13" i="11" s="1"/>
  <c r="M13" i="11"/>
  <c r="O12" i="11"/>
  <c r="N12" i="11"/>
  <c r="P12" i="11" s="1"/>
  <c r="M12" i="11"/>
  <c r="I200" i="11"/>
  <c r="J12" i="10"/>
  <c r="I12" i="10"/>
  <c r="O199" i="10"/>
  <c r="N199" i="10"/>
  <c r="O198" i="10"/>
  <c r="P198" i="10" s="1"/>
  <c r="N198" i="10"/>
  <c r="O196" i="10"/>
  <c r="N196" i="10"/>
  <c r="O195" i="10"/>
  <c r="N195" i="10"/>
  <c r="O194" i="10"/>
  <c r="N194" i="10"/>
  <c r="O193" i="10"/>
  <c r="N193" i="10"/>
  <c r="O192" i="10"/>
  <c r="N192" i="10"/>
  <c r="O191" i="10"/>
  <c r="N191" i="10"/>
  <c r="O190" i="10"/>
  <c r="N190" i="10"/>
  <c r="O189" i="10"/>
  <c r="N189" i="10"/>
  <c r="O187" i="10"/>
  <c r="N187" i="10"/>
  <c r="O186" i="10"/>
  <c r="N186" i="10"/>
  <c r="O185" i="10"/>
  <c r="N185" i="10"/>
  <c r="O184" i="10"/>
  <c r="N184" i="10"/>
  <c r="O183" i="10"/>
  <c r="N183" i="10"/>
  <c r="O182" i="10"/>
  <c r="N182" i="10"/>
  <c r="O181" i="10"/>
  <c r="N181" i="10"/>
  <c r="O180" i="10"/>
  <c r="N180" i="10"/>
  <c r="O178" i="10"/>
  <c r="N178" i="10"/>
  <c r="O177" i="10"/>
  <c r="N177" i="10"/>
  <c r="O176" i="10"/>
  <c r="N176" i="10"/>
  <c r="O175" i="10"/>
  <c r="N175" i="10"/>
  <c r="O174" i="10"/>
  <c r="N174" i="10"/>
  <c r="O173" i="10"/>
  <c r="N173" i="10"/>
  <c r="O172" i="10"/>
  <c r="N172" i="10"/>
  <c r="O171" i="10"/>
  <c r="N171" i="10"/>
  <c r="O169" i="10"/>
  <c r="N169" i="10"/>
  <c r="O168" i="10"/>
  <c r="N168" i="10"/>
  <c r="O167" i="10"/>
  <c r="N167" i="10"/>
  <c r="O166" i="10"/>
  <c r="N166" i="10"/>
  <c r="O165" i="10"/>
  <c r="N165" i="10"/>
  <c r="O164" i="10"/>
  <c r="N164" i="10"/>
  <c r="O163" i="10"/>
  <c r="N163" i="10"/>
  <c r="O162" i="10"/>
  <c r="N162" i="10"/>
  <c r="O160" i="10"/>
  <c r="N160" i="10"/>
  <c r="O159" i="10"/>
  <c r="N159" i="10"/>
  <c r="O158" i="10"/>
  <c r="N158" i="10"/>
  <c r="O157" i="10"/>
  <c r="N157" i="10"/>
  <c r="O156" i="10"/>
  <c r="N156" i="10"/>
  <c r="O155" i="10"/>
  <c r="N155" i="10"/>
  <c r="O154" i="10"/>
  <c r="N154" i="10"/>
  <c r="O153" i="10"/>
  <c r="N153" i="10"/>
  <c r="O151" i="10"/>
  <c r="N151" i="10"/>
  <c r="O150" i="10"/>
  <c r="N150" i="10"/>
  <c r="O149" i="10"/>
  <c r="N149" i="10"/>
  <c r="O148" i="10"/>
  <c r="N148" i="10"/>
  <c r="O147" i="10"/>
  <c r="N147" i="10"/>
  <c r="O146" i="10"/>
  <c r="N146" i="10"/>
  <c r="O145" i="10"/>
  <c r="N145" i="10"/>
  <c r="O144" i="10"/>
  <c r="N144" i="10"/>
  <c r="O142" i="10"/>
  <c r="N142" i="10"/>
  <c r="O141" i="10"/>
  <c r="N141" i="10"/>
  <c r="O140" i="10"/>
  <c r="N140" i="10"/>
  <c r="O139" i="10"/>
  <c r="N139" i="10"/>
  <c r="O138" i="10"/>
  <c r="N138" i="10"/>
  <c r="O137" i="10"/>
  <c r="N137" i="10"/>
  <c r="O136" i="10"/>
  <c r="N136" i="10"/>
  <c r="O135" i="10"/>
  <c r="N135" i="10"/>
  <c r="O133" i="10"/>
  <c r="N133" i="10"/>
  <c r="O132" i="10"/>
  <c r="N132" i="10"/>
  <c r="O131" i="10"/>
  <c r="N131" i="10"/>
  <c r="O130" i="10"/>
  <c r="N130" i="10"/>
  <c r="O129" i="10"/>
  <c r="N129" i="10"/>
  <c r="O128" i="10"/>
  <c r="N128" i="10"/>
  <c r="O127" i="10"/>
  <c r="N127" i="10"/>
  <c r="O126" i="10"/>
  <c r="N126" i="10"/>
  <c r="O124" i="10"/>
  <c r="N124" i="10"/>
  <c r="O123" i="10"/>
  <c r="N123" i="10"/>
  <c r="O122" i="10"/>
  <c r="N122" i="10"/>
  <c r="O121" i="10"/>
  <c r="N121" i="10"/>
  <c r="O120" i="10"/>
  <c r="N120" i="10"/>
  <c r="O119" i="10"/>
  <c r="N119" i="10"/>
  <c r="O118" i="10"/>
  <c r="N118" i="10"/>
  <c r="O117" i="10"/>
  <c r="N117" i="10"/>
  <c r="O115" i="10"/>
  <c r="N115" i="10"/>
  <c r="O114" i="10"/>
  <c r="N114" i="10"/>
  <c r="O113" i="10"/>
  <c r="N113" i="10"/>
  <c r="O112" i="10"/>
  <c r="N112" i="10"/>
  <c r="O111" i="10"/>
  <c r="N111" i="10"/>
  <c r="O110" i="10"/>
  <c r="N110" i="10"/>
  <c r="O109" i="10"/>
  <c r="N109" i="10"/>
  <c r="O108" i="10"/>
  <c r="N108" i="10"/>
  <c r="O106" i="10"/>
  <c r="N106" i="10"/>
  <c r="O105" i="10"/>
  <c r="N105" i="10"/>
  <c r="O104" i="10"/>
  <c r="N104" i="10"/>
  <c r="O103" i="10"/>
  <c r="N103" i="10"/>
  <c r="O102" i="10"/>
  <c r="N102" i="10"/>
  <c r="O101" i="10"/>
  <c r="N101" i="10"/>
  <c r="O100" i="10"/>
  <c r="N100" i="10"/>
  <c r="O99" i="10"/>
  <c r="N99" i="10"/>
  <c r="O97" i="10"/>
  <c r="N97" i="10"/>
  <c r="O96" i="10"/>
  <c r="N96" i="10"/>
  <c r="O95" i="10"/>
  <c r="N95" i="10"/>
  <c r="O94" i="10"/>
  <c r="N94" i="10"/>
  <c r="O93" i="10"/>
  <c r="N93" i="10"/>
  <c r="O92" i="10"/>
  <c r="N92" i="10"/>
  <c r="O91" i="10"/>
  <c r="N91" i="10"/>
  <c r="O90" i="10"/>
  <c r="N90" i="10"/>
  <c r="O88" i="10"/>
  <c r="N88" i="10"/>
  <c r="O87" i="10"/>
  <c r="N87" i="10"/>
  <c r="O86" i="10"/>
  <c r="N86" i="10"/>
  <c r="O85" i="10"/>
  <c r="N85" i="10"/>
  <c r="O84" i="10"/>
  <c r="N84" i="10"/>
  <c r="O83" i="10"/>
  <c r="N83" i="10"/>
  <c r="O82" i="10"/>
  <c r="N82" i="10"/>
  <c r="O81" i="10"/>
  <c r="N81" i="10"/>
  <c r="O79" i="10"/>
  <c r="N79" i="10"/>
  <c r="O78" i="10"/>
  <c r="N78" i="10"/>
  <c r="O77" i="10"/>
  <c r="N77" i="10"/>
  <c r="O76" i="10"/>
  <c r="N76" i="10"/>
  <c r="O75" i="10"/>
  <c r="N75" i="10"/>
  <c r="O74" i="10"/>
  <c r="N74" i="10"/>
  <c r="O73" i="10"/>
  <c r="N73" i="10"/>
  <c r="O72" i="10"/>
  <c r="N72" i="10"/>
  <c r="O70" i="10"/>
  <c r="N70" i="10"/>
  <c r="O69" i="10"/>
  <c r="N69" i="10"/>
  <c r="O68" i="10"/>
  <c r="N68" i="10"/>
  <c r="O67" i="10"/>
  <c r="N67" i="10"/>
  <c r="O66" i="10"/>
  <c r="N66" i="10"/>
  <c r="O65" i="10"/>
  <c r="N65" i="10"/>
  <c r="O64" i="10"/>
  <c r="N64" i="10"/>
  <c r="O63" i="10"/>
  <c r="N63" i="10"/>
  <c r="O61" i="10"/>
  <c r="N61" i="10"/>
  <c r="O60" i="10"/>
  <c r="N60" i="10"/>
  <c r="O59" i="10"/>
  <c r="N59" i="10"/>
  <c r="O58" i="10"/>
  <c r="N58" i="10"/>
  <c r="O57" i="10"/>
  <c r="N57" i="10"/>
  <c r="O56" i="10"/>
  <c r="N56" i="10"/>
  <c r="O55" i="10"/>
  <c r="N55" i="10"/>
  <c r="O54" i="10"/>
  <c r="N54" i="10"/>
  <c r="O52" i="10"/>
  <c r="N52" i="10"/>
  <c r="O51" i="10"/>
  <c r="N51" i="10"/>
  <c r="O50" i="10"/>
  <c r="N50" i="10"/>
  <c r="O49" i="10"/>
  <c r="N49" i="10"/>
  <c r="O48" i="10"/>
  <c r="N48" i="10"/>
  <c r="O47" i="10"/>
  <c r="N47" i="10"/>
  <c r="O46" i="10"/>
  <c r="N46" i="10"/>
  <c r="O45" i="10"/>
  <c r="N45" i="10"/>
  <c r="O43" i="10"/>
  <c r="N43" i="10"/>
  <c r="O42" i="10"/>
  <c r="N42" i="10"/>
  <c r="O41" i="10"/>
  <c r="N41" i="10"/>
  <c r="O40" i="10"/>
  <c r="N40" i="10"/>
  <c r="O39" i="10"/>
  <c r="N39" i="10"/>
  <c r="O38" i="10"/>
  <c r="N38" i="10"/>
  <c r="O37" i="10"/>
  <c r="N37" i="10"/>
  <c r="O36" i="10"/>
  <c r="N36" i="10"/>
  <c r="O34" i="10"/>
  <c r="N34" i="10"/>
  <c r="O33" i="10"/>
  <c r="N33" i="10"/>
  <c r="O32" i="10"/>
  <c r="N32" i="10"/>
  <c r="O31" i="10"/>
  <c r="N31" i="10"/>
  <c r="O30" i="10"/>
  <c r="N30" i="10"/>
  <c r="O29" i="10"/>
  <c r="N29" i="10"/>
  <c r="O28" i="10"/>
  <c r="N28" i="10"/>
  <c r="O27" i="10"/>
  <c r="N27" i="10"/>
  <c r="O26" i="10"/>
  <c r="N26" i="10"/>
  <c r="O25" i="10"/>
  <c r="N25" i="10"/>
  <c r="O23" i="10"/>
  <c r="N23" i="10"/>
  <c r="O22" i="10"/>
  <c r="N22" i="10"/>
  <c r="O21" i="10"/>
  <c r="N21" i="10"/>
  <c r="O20" i="10"/>
  <c r="N20" i="10"/>
  <c r="O19" i="10"/>
  <c r="N19" i="10"/>
  <c r="O18" i="10"/>
  <c r="N18" i="10"/>
  <c r="O17" i="10"/>
  <c r="N17" i="10"/>
  <c r="O16" i="10"/>
  <c r="N16" i="10"/>
  <c r="O15" i="10"/>
  <c r="N15" i="10"/>
  <c r="O14" i="10"/>
  <c r="N14" i="10"/>
  <c r="O13" i="10"/>
  <c r="N13" i="10"/>
  <c r="O12" i="10"/>
  <c r="N12" i="10"/>
  <c r="M199" i="10"/>
  <c r="M198" i="10"/>
  <c r="H12" i="10"/>
  <c r="G12" i="10"/>
  <c r="M196" i="10"/>
  <c r="M195" i="10"/>
  <c r="M194" i="10"/>
  <c r="M193" i="10"/>
  <c r="M192" i="10"/>
  <c r="M191" i="10"/>
  <c r="M190" i="10"/>
  <c r="M189" i="10"/>
  <c r="M187" i="10"/>
  <c r="M186" i="10"/>
  <c r="M185" i="10"/>
  <c r="M184" i="10"/>
  <c r="M183" i="10"/>
  <c r="M182" i="10"/>
  <c r="M181" i="10"/>
  <c r="M180" i="10"/>
  <c r="M178" i="10"/>
  <c r="M177" i="10"/>
  <c r="M176" i="10"/>
  <c r="M175" i="10"/>
  <c r="M174" i="10"/>
  <c r="M173" i="10"/>
  <c r="M172" i="10"/>
  <c r="M171" i="10"/>
  <c r="M169" i="10"/>
  <c r="M168" i="10"/>
  <c r="M167" i="10"/>
  <c r="M166" i="10"/>
  <c r="M165" i="10"/>
  <c r="M164" i="10"/>
  <c r="M163" i="10"/>
  <c r="M162" i="10"/>
  <c r="M160" i="10"/>
  <c r="M159" i="10"/>
  <c r="M158" i="10"/>
  <c r="M157" i="10"/>
  <c r="M156" i="10"/>
  <c r="M155" i="10"/>
  <c r="M154" i="10"/>
  <c r="M153" i="10"/>
  <c r="M151" i="10"/>
  <c r="M150" i="10"/>
  <c r="M149" i="10"/>
  <c r="M148" i="10"/>
  <c r="M147" i="10"/>
  <c r="M146" i="10"/>
  <c r="M145" i="10"/>
  <c r="M144" i="10"/>
  <c r="M142" i="10"/>
  <c r="M141" i="10"/>
  <c r="M140" i="10"/>
  <c r="M139" i="10"/>
  <c r="M138" i="10"/>
  <c r="M137" i="10"/>
  <c r="M136" i="10"/>
  <c r="M135" i="10"/>
  <c r="M133" i="10"/>
  <c r="M132" i="10"/>
  <c r="M131" i="10"/>
  <c r="M130" i="10"/>
  <c r="M129" i="10"/>
  <c r="M128" i="10"/>
  <c r="M127" i="10"/>
  <c r="M126" i="10"/>
  <c r="M124" i="10"/>
  <c r="M123" i="10"/>
  <c r="M122" i="10"/>
  <c r="M121" i="10"/>
  <c r="M120" i="10"/>
  <c r="M119" i="10"/>
  <c r="M118" i="10"/>
  <c r="M117" i="10"/>
  <c r="M115" i="10"/>
  <c r="M114" i="10"/>
  <c r="M113" i="10"/>
  <c r="M112" i="10"/>
  <c r="M111" i="10"/>
  <c r="M110" i="10"/>
  <c r="M109" i="10"/>
  <c r="M108" i="10"/>
  <c r="M106" i="10"/>
  <c r="M105" i="10"/>
  <c r="M104" i="10"/>
  <c r="M103" i="10"/>
  <c r="M102" i="10"/>
  <c r="M101" i="10"/>
  <c r="M100" i="10"/>
  <c r="M99" i="10"/>
  <c r="M97" i="10"/>
  <c r="M96" i="10"/>
  <c r="M95" i="10"/>
  <c r="M94" i="10"/>
  <c r="M93" i="10"/>
  <c r="M92" i="10"/>
  <c r="M91" i="10"/>
  <c r="M90" i="10"/>
  <c r="M88" i="10"/>
  <c r="M87" i="10"/>
  <c r="M86" i="10"/>
  <c r="M85" i="10"/>
  <c r="M84" i="10"/>
  <c r="M83" i="10"/>
  <c r="M82" i="10"/>
  <c r="M81" i="10"/>
  <c r="M79" i="10"/>
  <c r="M78" i="10"/>
  <c r="M77" i="10"/>
  <c r="M76" i="10"/>
  <c r="M75" i="10"/>
  <c r="M74" i="10"/>
  <c r="M73" i="10"/>
  <c r="M72" i="10"/>
  <c r="M70" i="10"/>
  <c r="M69" i="10"/>
  <c r="M68" i="10"/>
  <c r="M67" i="10"/>
  <c r="M66" i="10"/>
  <c r="M65" i="10"/>
  <c r="M64" i="10"/>
  <c r="M63" i="10"/>
  <c r="M61" i="10"/>
  <c r="M60" i="10"/>
  <c r="M59" i="10"/>
  <c r="M58" i="10"/>
  <c r="M57" i="10"/>
  <c r="M56" i="10"/>
  <c r="M55" i="10"/>
  <c r="M54" i="10"/>
  <c r="M52" i="10"/>
  <c r="M51" i="10"/>
  <c r="M50" i="10"/>
  <c r="M49" i="10"/>
  <c r="M48" i="10"/>
  <c r="M47" i="10"/>
  <c r="M46" i="10"/>
  <c r="M45" i="10"/>
  <c r="M43" i="10"/>
  <c r="M42" i="10"/>
  <c r="M41" i="10"/>
  <c r="M40" i="10"/>
  <c r="M39" i="10"/>
  <c r="M38" i="10"/>
  <c r="M37" i="10"/>
  <c r="M36" i="10"/>
  <c r="M34" i="10"/>
  <c r="M33" i="10"/>
  <c r="M32" i="10"/>
  <c r="M31" i="10"/>
  <c r="M30" i="10"/>
  <c r="M29" i="10"/>
  <c r="M28" i="10"/>
  <c r="M27" i="10"/>
  <c r="M26" i="10"/>
  <c r="M25" i="10"/>
  <c r="M23" i="10"/>
  <c r="M22" i="10"/>
  <c r="M21" i="10"/>
  <c r="M20" i="10"/>
  <c r="M19" i="10"/>
  <c r="M18" i="10"/>
  <c r="M17" i="10"/>
  <c r="M16" i="10"/>
  <c r="M15" i="10"/>
  <c r="M14" i="10"/>
  <c r="M13" i="10"/>
  <c r="I199" i="10"/>
  <c r="H199" i="10"/>
  <c r="G199" i="10"/>
  <c r="I198" i="10"/>
  <c r="H198" i="10"/>
  <c r="G198" i="10"/>
  <c r="I196" i="10"/>
  <c r="H196" i="10"/>
  <c r="G196" i="10"/>
  <c r="I195" i="10"/>
  <c r="H195" i="10"/>
  <c r="G195" i="10"/>
  <c r="I194" i="10"/>
  <c r="H194" i="10"/>
  <c r="G194" i="10"/>
  <c r="I193" i="10"/>
  <c r="H193" i="10"/>
  <c r="G193" i="10"/>
  <c r="I192" i="10"/>
  <c r="H192" i="10"/>
  <c r="G192" i="10"/>
  <c r="I191" i="10"/>
  <c r="H191" i="10"/>
  <c r="G191" i="10"/>
  <c r="I190" i="10"/>
  <c r="H190" i="10"/>
  <c r="G190" i="10"/>
  <c r="I189" i="10"/>
  <c r="H189" i="10"/>
  <c r="G189" i="10"/>
  <c r="I187" i="10"/>
  <c r="H187" i="10"/>
  <c r="G187" i="10"/>
  <c r="I186" i="10"/>
  <c r="H186" i="10"/>
  <c r="G186" i="10"/>
  <c r="I185" i="10"/>
  <c r="H185" i="10"/>
  <c r="G185" i="10"/>
  <c r="I184" i="10"/>
  <c r="H184" i="10"/>
  <c r="G184" i="10"/>
  <c r="I183" i="10"/>
  <c r="H183" i="10"/>
  <c r="G183" i="10"/>
  <c r="I182" i="10"/>
  <c r="H182" i="10"/>
  <c r="G182" i="10"/>
  <c r="I181" i="10"/>
  <c r="H181" i="10"/>
  <c r="G181" i="10"/>
  <c r="I180" i="10"/>
  <c r="H180" i="10"/>
  <c r="G180" i="10"/>
  <c r="I178" i="10"/>
  <c r="H178" i="10"/>
  <c r="G178" i="10"/>
  <c r="I177" i="10"/>
  <c r="H177" i="10"/>
  <c r="G177" i="10"/>
  <c r="I176" i="10"/>
  <c r="H176" i="10"/>
  <c r="G176" i="10"/>
  <c r="I175" i="10"/>
  <c r="H175" i="10"/>
  <c r="G175" i="10"/>
  <c r="I174" i="10"/>
  <c r="H174" i="10"/>
  <c r="G174" i="10"/>
  <c r="I173" i="10"/>
  <c r="H173" i="10"/>
  <c r="G173" i="10"/>
  <c r="I172" i="10"/>
  <c r="H172" i="10"/>
  <c r="G172" i="10"/>
  <c r="I171" i="10"/>
  <c r="H171" i="10"/>
  <c r="G171" i="10"/>
  <c r="I169" i="10"/>
  <c r="H169" i="10"/>
  <c r="G169" i="10"/>
  <c r="I168" i="10"/>
  <c r="H168" i="10"/>
  <c r="G168" i="10"/>
  <c r="I167" i="10"/>
  <c r="H167" i="10"/>
  <c r="G167" i="10"/>
  <c r="I166" i="10"/>
  <c r="H166" i="10"/>
  <c r="G166" i="10"/>
  <c r="I165" i="10"/>
  <c r="H165" i="10"/>
  <c r="G165" i="10"/>
  <c r="I164" i="10"/>
  <c r="H164" i="10"/>
  <c r="G164" i="10"/>
  <c r="I163" i="10"/>
  <c r="H163" i="10"/>
  <c r="G163" i="10"/>
  <c r="I162" i="10"/>
  <c r="H162" i="10"/>
  <c r="G162" i="10"/>
  <c r="I160" i="10"/>
  <c r="H160" i="10"/>
  <c r="G160" i="10"/>
  <c r="I159" i="10"/>
  <c r="H159" i="10"/>
  <c r="G159" i="10"/>
  <c r="I158" i="10"/>
  <c r="H158" i="10"/>
  <c r="G158" i="10"/>
  <c r="I157" i="10"/>
  <c r="H157" i="10"/>
  <c r="G157" i="10"/>
  <c r="I156" i="10"/>
  <c r="H156" i="10"/>
  <c r="G156" i="10"/>
  <c r="I155" i="10"/>
  <c r="H155" i="10"/>
  <c r="G155" i="10"/>
  <c r="I154" i="10"/>
  <c r="H154" i="10"/>
  <c r="G154" i="10"/>
  <c r="I153" i="10"/>
  <c r="H153" i="10"/>
  <c r="G153" i="10"/>
  <c r="I151" i="10"/>
  <c r="H151" i="10"/>
  <c r="G151" i="10"/>
  <c r="I150" i="10"/>
  <c r="H150" i="10"/>
  <c r="G150" i="10"/>
  <c r="I149" i="10"/>
  <c r="H149" i="10"/>
  <c r="G149" i="10"/>
  <c r="I148" i="10"/>
  <c r="H148" i="10"/>
  <c r="G148" i="10"/>
  <c r="I147" i="10"/>
  <c r="H147" i="10"/>
  <c r="G147" i="10"/>
  <c r="I146" i="10"/>
  <c r="H146" i="10"/>
  <c r="G146" i="10"/>
  <c r="I145" i="10"/>
  <c r="H145" i="10"/>
  <c r="G145" i="10"/>
  <c r="I144" i="10"/>
  <c r="H144" i="10"/>
  <c r="G144" i="10"/>
  <c r="I142" i="10"/>
  <c r="H142" i="10"/>
  <c r="G142" i="10"/>
  <c r="I141" i="10"/>
  <c r="H141" i="10"/>
  <c r="G141" i="10"/>
  <c r="I140" i="10"/>
  <c r="H140" i="10"/>
  <c r="G140" i="10"/>
  <c r="I139" i="10"/>
  <c r="H139" i="10"/>
  <c r="G139" i="10"/>
  <c r="I138" i="10"/>
  <c r="H138" i="10"/>
  <c r="G138" i="10"/>
  <c r="I137" i="10"/>
  <c r="H137" i="10"/>
  <c r="G137" i="10"/>
  <c r="I136" i="10"/>
  <c r="H136" i="10"/>
  <c r="G136" i="10"/>
  <c r="I135" i="10"/>
  <c r="H135" i="10"/>
  <c r="G135" i="10"/>
  <c r="I133" i="10"/>
  <c r="H133" i="10"/>
  <c r="G133" i="10"/>
  <c r="I132" i="10"/>
  <c r="H132" i="10"/>
  <c r="G132" i="10"/>
  <c r="I131" i="10"/>
  <c r="H131" i="10"/>
  <c r="G131" i="10"/>
  <c r="I130" i="10"/>
  <c r="H130" i="10"/>
  <c r="G130" i="10"/>
  <c r="J130" i="10" s="1"/>
  <c r="I129" i="10"/>
  <c r="H129" i="10"/>
  <c r="G129" i="10"/>
  <c r="I128" i="10"/>
  <c r="H128" i="10"/>
  <c r="G128" i="10"/>
  <c r="I127" i="10"/>
  <c r="H127" i="10"/>
  <c r="G127" i="10"/>
  <c r="I126" i="10"/>
  <c r="H126" i="10"/>
  <c r="G126" i="10"/>
  <c r="I124" i="10"/>
  <c r="H124" i="10"/>
  <c r="G124" i="10"/>
  <c r="J124" i="10" s="1"/>
  <c r="I123" i="10"/>
  <c r="H123" i="10"/>
  <c r="G123" i="10"/>
  <c r="I122" i="10"/>
  <c r="H122" i="10"/>
  <c r="G122" i="10"/>
  <c r="I121" i="10"/>
  <c r="H121" i="10"/>
  <c r="G121" i="10"/>
  <c r="I120" i="10"/>
  <c r="H120" i="10"/>
  <c r="G120" i="10"/>
  <c r="I119" i="10"/>
  <c r="H119" i="10"/>
  <c r="G119" i="10"/>
  <c r="I118" i="10"/>
  <c r="H118" i="10"/>
  <c r="G118" i="10"/>
  <c r="I117" i="10"/>
  <c r="H117" i="10"/>
  <c r="G117" i="10"/>
  <c r="I115" i="10"/>
  <c r="H115" i="10"/>
  <c r="G115" i="10"/>
  <c r="I114" i="10"/>
  <c r="H114" i="10"/>
  <c r="G114" i="10"/>
  <c r="I113" i="10"/>
  <c r="H113" i="10"/>
  <c r="G113" i="10"/>
  <c r="I112" i="10"/>
  <c r="H112" i="10"/>
  <c r="G112" i="10"/>
  <c r="I111" i="10"/>
  <c r="H111" i="10"/>
  <c r="G111" i="10"/>
  <c r="I110" i="10"/>
  <c r="H110" i="10"/>
  <c r="G110" i="10"/>
  <c r="I109" i="10"/>
  <c r="H109" i="10"/>
  <c r="G109" i="10"/>
  <c r="I108" i="10"/>
  <c r="H108" i="10"/>
  <c r="G108" i="10"/>
  <c r="I106" i="10"/>
  <c r="H106" i="10"/>
  <c r="G106" i="10"/>
  <c r="I105" i="10"/>
  <c r="H105" i="10"/>
  <c r="G105" i="10"/>
  <c r="I104" i="10"/>
  <c r="H104" i="10"/>
  <c r="G104" i="10"/>
  <c r="I103" i="10"/>
  <c r="H103" i="10"/>
  <c r="G103" i="10"/>
  <c r="I102" i="10"/>
  <c r="H102" i="10"/>
  <c r="G102" i="10"/>
  <c r="I101" i="10"/>
  <c r="H101" i="10"/>
  <c r="G101" i="10"/>
  <c r="I100" i="10"/>
  <c r="H100" i="10"/>
  <c r="G100" i="10"/>
  <c r="I99" i="10"/>
  <c r="H99" i="10"/>
  <c r="G99" i="10"/>
  <c r="I97" i="10"/>
  <c r="H97" i="10"/>
  <c r="G97" i="10"/>
  <c r="I96" i="10"/>
  <c r="H96" i="10"/>
  <c r="G96" i="10"/>
  <c r="I95" i="10"/>
  <c r="H95" i="10"/>
  <c r="G95" i="10"/>
  <c r="I94" i="10"/>
  <c r="H94" i="10"/>
  <c r="G94" i="10"/>
  <c r="I93" i="10"/>
  <c r="H93" i="10"/>
  <c r="G93" i="10"/>
  <c r="I92" i="10"/>
  <c r="H92" i="10"/>
  <c r="G92" i="10"/>
  <c r="I91" i="10"/>
  <c r="H91" i="10"/>
  <c r="G91" i="10"/>
  <c r="I90" i="10"/>
  <c r="H90" i="10"/>
  <c r="G90" i="10"/>
  <c r="I88" i="10"/>
  <c r="H88" i="10"/>
  <c r="G88" i="10"/>
  <c r="I87" i="10"/>
  <c r="H87" i="10"/>
  <c r="G87" i="10"/>
  <c r="I86" i="10"/>
  <c r="H86" i="10"/>
  <c r="G86" i="10"/>
  <c r="I85" i="10"/>
  <c r="H85" i="10"/>
  <c r="G85" i="10"/>
  <c r="I84" i="10"/>
  <c r="H84" i="10"/>
  <c r="G84" i="10"/>
  <c r="I83" i="10"/>
  <c r="H83" i="10"/>
  <c r="G83" i="10"/>
  <c r="I82" i="10"/>
  <c r="H82" i="10"/>
  <c r="G82" i="10"/>
  <c r="I81" i="10"/>
  <c r="H81" i="10"/>
  <c r="G81" i="10"/>
  <c r="I79" i="10"/>
  <c r="H79" i="10"/>
  <c r="G79" i="10"/>
  <c r="J79" i="10" s="1"/>
  <c r="I78" i="10"/>
  <c r="H78" i="10"/>
  <c r="G78" i="10"/>
  <c r="I77" i="10"/>
  <c r="H77" i="10"/>
  <c r="G77" i="10"/>
  <c r="I76" i="10"/>
  <c r="H76" i="10"/>
  <c r="G76" i="10"/>
  <c r="I75" i="10"/>
  <c r="H75" i="10"/>
  <c r="G75" i="10"/>
  <c r="I74" i="10"/>
  <c r="H74" i="10"/>
  <c r="G74" i="10"/>
  <c r="I73" i="10"/>
  <c r="H73" i="10"/>
  <c r="G73" i="10"/>
  <c r="B73" i="10"/>
  <c r="B82" i="10" s="1"/>
  <c r="B91" i="10" s="1"/>
  <c r="B100" i="10" s="1"/>
  <c r="B109" i="10" s="1"/>
  <c r="B118" i="10" s="1"/>
  <c r="B127" i="10" s="1"/>
  <c r="B136" i="10" s="1"/>
  <c r="B145" i="10" s="1"/>
  <c r="B154" i="10" s="1"/>
  <c r="I72" i="10"/>
  <c r="H72" i="10"/>
  <c r="G72" i="10"/>
  <c r="B72" i="10"/>
  <c r="B81" i="10" s="1"/>
  <c r="B90" i="10" s="1"/>
  <c r="B99" i="10" s="1"/>
  <c r="B108" i="10" s="1"/>
  <c r="B117" i="10" s="1"/>
  <c r="B126" i="10" s="1"/>
  <c r="B135" i="10" s="1"/>
  <c r="B144" i="10" s="1"/>
  <c r="B153" i="10" s="1"/>
  <c r="I70" i="10"/>
  <c r="H70" i="10"/>
  <c r="G70" i="10"/>
  <c r="I69" i="10"/>
  <c r="H69" i="10"/>
  <c r="G69" i="10"/>
  <c r="I68" i="10"/>
  <c r="H68" i="10"/>
  <c r="G68" i="10"/>
  <c r="I67" i="10"/>
  <c r="H67" i="10"/>
  <c r="G67" i="10"/>
  <c r="I66" i="10"/>
  <c r="H66" i="10"/>
  <c r="G66" i="10"/>
  <c r="I65" i="10"/>
  <c r="H65" i="10"/>
  <c r="G65" i="10"/>
  <c r="I64" i="10"/>
  <c r="H64" i="10"/>
  <c r="G64" i="10"/>
  <c r="I63" i="10"/>
  <c r="H63" i="10"/>
  <c r="G63" i="10"/>
  <c r="I61" i="10"/>
  <c r="H61" i="10"/>
  <c r="G61" i="10"/>
  <c r="I60" i="10"/>
  <c r="H60" i="10"/>
  <c r="G60" i="10"/>
  <c r="I59" i="10"/>
  <c r="H59" i="10"/>
  <c r="G59" i="10"/>
  <c r="I58" i="10"/>
  <c r="H58" i="10"/>
  <c r="G58" i="10"/>
  <c r="I57" i="10"/>
  <c r="H57" i="10"/>
  <c r="G57" i="10"/>
  <c r="I56" i="10"/>
  <c r="H56" i="10"/>
  <c r="G56" i="10"/>
  <c r="I55" i="10"/>
  <c r="H55" i="10"/>
  <c r="G55" i="10"/>
  <c r="I54" i="10"/>
  <c r="H54" i="10"/>
  <c r="G54" i="10"/>
  <c r="I52" i="10"/>
  <c r="H52" i="10"/>
  <c r="G52" i="10"/>
  <c r="I51" i="10"/>
  <c r="H51" i="10"/>
  <c r="G51" i="10"/>
  <c r="I50" i="10"/>
  <c r="H50" i="10"/>
  <c r="G50" i="10"/>
  <c r="I49" i="10"/>
  <c r="H49" i="10"/>
  <c r="G49" i="10"/>
  <c r="I48" i="10"/>
  <c r="H48" i="10"/>
  <c r="G48" i="10"/>
  <c r="I47" i="10"/>
  <c r="H47" i="10"/>
  <c r="G47" i="10"/>
  <c r="I46" i="10"/>
  <c r="H46" i="10"/>
  <c r="G46" i="10"/>
  <c r="I45" i="10"/>
  <c r="H45" i="10"/>
  <c r="G45" i="10"/>
  <c r="I43" i="10"/>
  <c r="H43" i="10"/>
  <c r="G43" i="10"/>
  <c r="I42" i="10"/>
  <c r="H42" i="10"/>
  <c r="G42" i="10"/>
  <c r="I41" i="10"/>
  <c r="H41" i="10"/>
  <c r="G41" i="10"/>
  <c r="I40" i="10"/>
  <c r="H40" i="10"/>
  <c r="G40" i="10"/>
  <c r="I39" i="10"/>
  <c r="H39" i="10"/>
  <c r="G39" i="10"/>
  <c r="I38" i="10"/>
  <c r="H38" i="10"/>
  <c r="G38" i="10"/>
  <c r="I37" i="10"/>
  <c r="H37" i="10"/>
  <c r="G37" i="10"/>
  <c r="I36" i="10"/>
  <c r="H36" i="10"/>
  <c r="G36" i="10"/>
  <c r="I34" i="10"/>
  <c r="H34" i="10"/>
  <c r="G34" i="10"/>
  <c r="I33" i="10"/>
  <c r="H33" i="10"/>
  <c r="G33" i="10"/>
  <c r="I32" i="10"/>
  <c r="H32" i="10"/>
  <c r="G32" i="10"/>
  <c r="I31" i="10"/>
  <c r="H31" i="10"/>
  <c r="G31" i="10"/>
  <c r="I30" i="10"/>
  <c r="H30" i="10"/>
  <c r="G30" i="10"/>
  <c r="I29" i="10"/>
  <c r="H29" i="10"/>
  <c r="G29" i="10"/>
  <c r="I28" i="10"/>
  <c r="H28" i="10"/>
  <c r="G28" i="10"/>
  <c r="I27" i="10"/>
  <c r="H27" i="10"/>
  <c r="G27" i="10"/>
  <c r="I26" i="10"/>
  <c r="H26" i="10"/>
  <c r="G26" i="10"/>
  <c r="I25" i="10"/>
  <c r="H25" i="10"/>
  <c r="G25" i="10"/>
  <c r="I23" i="10"/>
  <c r="H23" i="10"/>
  <c r="G23" i="10"/>
  <c r="I22" i="10"/>
  <c r="H22" i="10"/>
  <c r="G22" i="10"/>
  <c r="I21" i="10"/>
  <c r="H21" i="10"/>
  <c r="G21" i="10"/>
  <c r="I20" i="10"/>
  <c r="H20" i="10"/>
  <c r="G20" i="10"/>
  <c r="I19" i="10"/>
  <c r="H19" i="10"/>
  <c r="G19" i="10"/>
  <c r="I18" i="10"/>
  <c r="H18" i="10"/>
  <c r="G18" i="10"/>
  <c r="I17" i="10"/>
  <c r="H17" i="10"/>
  <c r="G17" i="10"/>
  <c r="I16" i="10"/>
  <c r="H16" i="10"/>
  <c r="G16" i="10"/>
  <c r="I15" i="10"/>
  <c r="H15" i="10"/>
  <c r="G15" i="10"/>
  <c r="I14" i="10"/>
  <c r="H14" i="10"/>
  <c r="G14" i="10"/>
  <c r="I13" i="10"/>
  <c r="H13" i="10"/>
  <c r="G13" i="10"/>
  <c r="O200" i="11" l="1"/>
  <c r="O201" i="11" s="1"/>
  <c r="P92" i="11"/>
  <c r="P96" i="11"/>
  <c r="P127" i="11"/>
  <c r="P131" i="11"/>
  <c r="J200" i="11"/>
  <c r="P91" i="11"/>
  <c r="P95" i="11"/>
  <c r="P130" i="11"/>
  <c r="N201" i="11"/>
  <c r="P94" i="11"/>
  <c r="P129" i="11"/>
  <c r="P133" i="11"/>
  <c r="P66" i="11"/>
  <c r="P70" i="11"/>
  <c r="P200" i="11" s="1"/>
  <c r="P201" i="11" s="1"/>
  <c r="M12" i="10"/>
  <c r="J136" i="10"/>
  <c r="P61" i="10"/>
  <c r="P169" i="10"/>
  <c r="P178" i="10"/>
  <c r="P187" i="10"/>
  <c r="P149" i="10"/>
  <c r="P158" i="10"/>
  <c r="P176" i="10"/>
  <c r="P185" i="10"/>
  <c r="P84" i="10"/>
  <c r="P93" i="10"/>
  <c r="P129" i="10"/>
  <c r="P189" i="10"/>
  <c r="P199" i="10"/>
  <c r="J147" i="10"/>
  <c r="P190" i="10"/>
  <c r="J20" i="10"/>
  <c r="J29" i="10"/>
  <c r="P12" i="10"/>
  <c r="P168" i="10"/>
  <c r="P177" i="10"/>
  <c r="P186" i="10"/>
  <c r="P195" i="10"/>
  <c r="J37" i="10"/>
  <c r="J64" i="10"/>
  <c r="J114" i="10"/>
  <c r="J126" i="10"/>
  <c r="J129" i="10"/>
  <c r="J135" i="10"/>
  <c r="J144" i="10"/>
  <c r="J189" i="10"/>
  <c r="J198" i="10"/>
  <c r="P57" i="10"/>
  <c r="J174" i="10"/>
  <c r="J183" i="10"/>
  <c r="P55" i="10"/>
  <c r="P73" i="10"/>
  <c r="P82" i="10"/>
  <c r="P91" i="10"/>
  <c r="P100" i="10"/>
  <c r="P109" i="10"/>
  <c r="J23" i="10"/>
  <c r="J56" i="10"/>
  <c r="J65" i="10"/>
  <c r="J159" i="10"/>
  <c r="J168" i="10"/>
  <c r="J195" i="10"/>
  <c r="J36" i="10"/>
  <c r="J92" i="10"/>
  <c r="J101" i="10"/>
  <c r="J110" i="10"/>
  <c r="P20" i="10"/>
  <c r="P29" i="10"/>
  <c r="P38" i="10"/>
  <c r="P47" i="10"/>
  <c r="J160" i="10"/>
  <c r="P59" i="10"/>
  <c r="P68" i="10"/>
  <c r="P131" i="10"/>
  <c r="P140" i="10"/>
  <c r="J33" i="10"/>
  <c r="J42" i="10"/>
  <c r="J60" i="10"/>
  <c r="J117" i="10"/>
  <c r="P18" i="10"/>
  <c r="P27" i="10"/>
  <c r="P36" i="10"/>
  <c r="P45" i="10"/>
  <c r="P54" i="10"/>
  <c r="P156" i="10"/>
  <c r="J70" i="10"/>
  <c r="J73" i="10"/>
  <c r="J82" i="10"/>
  <c r="J91" i="10"/>
  <c r="J100" i="10"/>
  <c r="J158" i="10"/>
  <c r="J162" i="10"/>
  <c r="P167" i="10"/>
  <c r="J50" i="10"/>
  <c r="J165" i="10"/>
  <c r="P165" i="10"/>
  <c r="P192" i="10"/>
  <c r="J150" i="10"/>
  <c r="P163" i="10"/>
  <c r="J16" i="10"/>
  <c r="J25" i="10"/>
  <c r="J66" i="10"/>
  <c r="J72" i="10"/>
  <c r="J157" i="10"/>
  <c r="J166" i="10"/>
  <c r="J172" i="10"/>
  <c r="P58" i="10"/>
  <c r="P67" i="10"/>
  <c r="P85" i="10"/>
  <c r="P130" i="10"/>
  <c r="P175" i="10"/>
  <c r="J22" i="10"/>
  <c r="J55" i="10"/>
  <c r="J84" i="10"/>
  <c r="J99" i="10"/>
  <c r="J102" i="10"/>
  <c r="J111" i="10"/>
  <c r="J155" i="10"/>
  <c r="J187" i="10"/>
  <c r="J196" i="10"/>
  <c r="P74" i="10"/>
  <c r="P83" i="10"/>
  <c r="P92" i="10"/>
  <c r="P101" i="10"/>
  <c r="P110" i="10"/>
  <c r="P119" i="10"/>
  <c r="P137" i="10"/>
  <c r="P164" i="10"/>
  <c r="J28" i="10"/>
  <c r="J59" i="10"/>
  <c r="J68" i="10"/>
  <c r="J85" i="10"/>
  <c r="J94" i="10"/>
  <c r="J103" i="10"/>
  <c r="J118" i="10"/>
  <c r="J138" i="10"/>
  <c r="J149" i="10"/>
  <c r="J164" i="10"/>
  <c r="J169" i="10"/>
  <c r="J190" i="10"/>
  <c r="J199" i="10"/>
  <c r="P21" i="10"/>
  <c r="J15" i="10"/>
  <c r="J26" i="10"/>
  <c r="J31" i="10"/>
  <c r="J51" i="10"/>
  <c r="J74" i="10"/>
  <c r="J88" i="10"/>
  <c r="J97" i="10"/>
  <c r="J121" i="10"/>
  <c r="J127" i="10"/>
  <c r="J132" i="10"/>
  <c r="J173" i="10"/>
  <c r="J178" i="10"/>
  <c r="J184" i="10"/>
  <c r="J193" i="10"/>
  <c r="P16" i="10"/>
  <c r="P33" i="10"/>
  <c r="P42" i="10"/>
  <c r="P51" i="10"/>
  <c r="P66" i="10"/>
  <c r="P72" i="10"/>
  <c r="P81" i="10"/>
  <c r="P90" i="10"/>
  <c r="P99" i="10"/>
  <c r="P108" i="10"/>
  <c r="P117" i="10"/>
  <c r="P126" i="10"/>
  <c r="P135" i="10"/>
  <c r="P144" i="10"/>
  <c r="P153" i="10"/>
  <c r="P162" i="10"/>
  <c r="P191" i="10"/>
  <c r="J13" i="10"/>
  <c r="J18" i="10"/>
  <c r="J38" i="10"/>
  <c r="J69" i="10"/>
  <c r="J81" i="10"/>
  <c r="J86" i="10"/>
  <c r="J95" i="10"/>
  <c r="J113" i="10"/>
  <c r="J119" i="10"/>
  <c r="J167" i="10"/>
  <c r="J171" i="10"/>
  <c r="J176" i="10"/>
  <c r="P14" i="10"/>
  <c r="P22" i="10"/>
  <c r="P31" i="10"/>
  <c r="P40" i="10"/>
  <c r="P49" i="10"/>
  <c r="P64" i="10"/>
  <c r="P69" i="10"/>
  <c r="P78" i="10"/>
  <c r="P96" i="10"/>
  <c r="P105" i="10"/>
  <c r="P114" i="10"/>
  <c r="P123" i="10"/>
  <c r="P171" i="10"/>
  <c r="J41" i="10"/>
  <c r="J47" i="10"/>
  <c r="J52" i="10"/>
  <c r="J108" i="10"/>
  <c r="J142" i="10"/>
  <c r="J154" i="10"/>
  <c r="J180" i="10"/>
  <c r="J185" i="10"/>
  <c r="J194" i="10"/>
  <c r="P127" i="10"/>
  <c r="P136" i="10"/>
  <c r="P145" i="10"/>
  <c r="P154" i="10"/>
  <c r="P174" i="10"/>
  <c r="P183" i="10"/>
  <c r="J120" i="10"/>
  <c r="J140" i="10"/>
  <c r="J151" i="10"/>
  <c r="J192" i="10"/>
  <c r="P23" i="10"/>
  <c r="P32" i="10"/>
  <c r="P41" i="10"/>
  <c r="P50" i="10"/>
  <c r="P65" i="10"/>
  <c r="P133" i="10"/>
  <c r="P142" i="10"/>
  <c r="P151" i="10"/>
  <c r="P160" i="10"/>
  <c r="P166" i="10"/>
  <c r="P172" i="10"/>
  <c r="P193" i="10"/>
  <c r="P196" i="10"/>
  <c r="J30" i="10"/>
  <c r="J43" i="10"/>
  <c r="J49" i="10"/>
  <c r="J57" i="10"/>
  <c r="J63" i="10"/>
  <c r="J76" i="10"/>
  <c r="J106" i="10"/>
  <c r="J112" i="10"/>
  <c r="J131" i="10"/>
  <c r="J139" i="10"/>
  <c r="J145" i="10"/>
  <c r="J163" i="10"/>
  <c r="J175" i="10"/>
  <c r="J181" i="10"/>
  <c r="J186" i="10"/>
  <c r="P17" i="10"/>
  <c r="P26" i="10"/>
  <c r="P34" i="10"/>
  <c r="P43" i="10"/>
  <c r="P52" i="10"/>
  <c r="P60" i="10"/>
  <c r="P77" i="10"/>
  <c r="P86" i="10"/>
  <c r="P95" i="10"/>
  <c r="P104" i="10"/>
  <c r="P113" i="10"/>
  <c r="P122" i="10"/>
  <c r="P128" i="10"/>
  <c r="P139" i="10"/>
  <c r="P148" i="10"/>
  <c r="P157" i="10"/>
  <c r="P182" i="10"/>
  <c r="J90" i="10"/>
  <c r="J104" i="10"/>
  <c r="J115" i="10"/>
  <c r="J156" i="10"/>
  <c r="P15" i="10"/>
  <c r="P56" i="10"/>
  <c r="P75" i="10"/>
  <c r="P102" i="10"/>
  <c r="P111" i="10"/>
  <c r="P120" i="10"/>
  <c r="P146" i="10"/>
  <c r="P155" i="10"/>
  <c r="P180" i="10"/>
  <c r="J148" i="10"/>
  <c r="P87" i="10"/>
  <c r="J14" i="10"/>
  <c r="J21" i="10"/>
  <c r="J45" i="10"/>
  <c r="J96" i="10"/>
  <c r="J146" i="10"/>
  <c r="P13" i="10"/>
  <c r="P30" i="10"/>
  <c r="P39" i="10"/>
  <c r="P48" i="10"/>
  <c r="P118" i="10"/>
  <c r="J19" i="10"/>
  <c r="J27" i="10"/>
  <c r="J34" i="10"/>
  <c r="J54" i="10"/>
  <c r="J61" i="10"/>
  <c r="J75" i="10"/>
  <c r="J105" i="10"/>
  <c r="P25" i="10"/>
  <c r="P76" i="10"/>
  <c r="P94" i="10"/>
  <c r="P103" i="10"/>
  <c r="P112" i="10"/>
  <c r="P121" i="10"/>
  <c r="P138" i="10"/>
  <c r="P147" i="10"/>
  <c r="P181" i="10"/>
  <c r="J40" i="10"/>
  <c r="J46" i="10"/>
  <c r="J78" i="10"/>
  <c r="J122" i="10"/>
  <c r="J128" i="10"/>
  <c r="J141" i="10"/>
  <c r="J177" i="10"/>
  <c r="P19" i="10"/>
  <c r="P28" i="10"/>
  <c r="P37" i="10"/>
  <c r="P46" i="10"/>
  <c r="P63" i="10"/>
  <c r="P70" i="10"/>
  <c r="P79" i="10"/>
  <c r="P88" i="10"/>
  <c r="P97" i="10"/>
  <c r="P106" i="10"/>
  <c r="P115" i="10"/>
  <c r="P124" i="10"/>
  <c r="P132" i="10"/>
  <c r="P141" i="10"/>
  <c r="P150" i="10"/>
  <c r="P159" i="10"/>
  <c r="P173" i="10"/>
  <c r="P184" i="10"/>
  <c r="P194" i="10"/>
  <c r="J32" i="10"/>
  <c r="J48" i="10"/>
  <c r="J17" i="10"/>
  <c r="J77" i="10"/>
  <c r="I200" i="10"/>
  <c r="J39" i="10"/>
  <c r="J58" i="10"/>
  <c r="J87" i="10"/>
  <c r="J67" i="10"/>
  <c r="J83" i="10"/>
  <c r="J93" i="10"/>
  <c r="J109" i="10"/>
  <c r="J133" i="10"/>
  <c r="J137" i="10"/>
  <c r="J123" i="10"/>
  <c r="J153" i="10"/>
  <c r="J182" i="10"/>
  <c r="J191" i="10"/>
  <c r="J200" i="10" l="1"/>
  <c r="O200" i="10" l="1"/>
  <c r="O201" i="10" s="1"/>
  <c r="P200" i="10" l="1"/>
  <c r="P201" i="10" s="1"/>
  <c r="N200" i="10"/>
  <c r="N201" i="10" s="1"/>
</calcChain>
</file>

<file path=xl/sharedStrings.xml><?xml version="1.0" encoding="utf-8"?>
<sst xmlns="http://schemas.openxmlformats.org/spreadsheetml/2006/main" count="1138" uniqueCount="89">
  <si>
    <t>Наименование</t>
  </si>
  <si>
    <t>Ед. изм.</t>
  </si>
  <si>
    <t>Кол-во</t>
  </si>
  <si>
    <t>Цена за единицу, руб.</t>
  </si>
  <si>
    <t>Общая стоимость, руб.</t>
  </si>
  <si>
    <t>Примечания (ссылка на листы проектной/рабочей документации)</t>
  </si>
  <si>
    <t>(в т.ч. НДС 20%)</t>
  </si>
  <si>
    <t>Материалы</t>
  </si>
  <si>
    <t>СМР</t>
  </si>
  <si>
    <t>Итого</t>
  </si>
  <si>
    <t>№ 
п/п</t>
  </si>
  <si>
    <t>РАСЧЕТ СТОИМОСТИ РАБОТ</t>
  </si>
  <si>
    <t>2й этаж</t>
  </si>
  <si>
    <t>4й (типовой)</t>
  </si>
  <si>
    <t>5й (типовой)</t>
  </si>
  <si>
    <t>6й (типовой)</t>
  </si>
  <si>
    <t>шт.</t>
  </si>
  <si>
    <t>3й (типовой)</t>
  </si>
  <si>
    <t>Ширина</t>
  </si>
  <si>
    <t>высота</t>
  </si>
  <si>
    <t>мм</t>
  </si>
  <si>
    <t>7й (типовой)</t>
  </si>
  <si>
    <t>8й (типовой)</t>
  </si>
  <si>
    <t>9й (типовой)</t>
  </si>
  <si>
    <t>10й (типовой)</t>
  </si>
  <si>
    <t>11й (типовой)</t>
  </si>
  <si>
    <t>12й (типовой)</t>
  </si>
  <si>
    <t>13й (типовой)</t>
  </si>
  <si>
    <t>14й (типовой)</t>
  </si>
  <si>
    <t>15й (типовой)</t>
  </si>
  <si>
    <t>1й этаж</t>
  </si>
  <si>
    <t>16й (типовой)</t>
  </si>
  <si>
    <t>17й (типовой)</t>
  </si>
  <si>
    <t>18й (типовой)</t>
  </si>
  <si>
    <t>19й (типовой)</t>
  </si>
  <si>
    <t>20й (типовой)</t>
  </si>
  <si>
    <t>Крышная котельная</t>
  </si>
  <si>
    <t>Габариты проёма</t>
  </si>
  <si>
    <t>ИТОГО</t>
  </si>
  <si>
    <t>В-08.1</t>
  </si>
  <si>
    <t>В-08.1*</t>
  </si>
  <si>
    <t>В-07.1</t>
  </si>
  <si>
    <t>В-06.1</t>
  </si>
  <si>
    <t>В-02.1</t>
  </si>
  <si>
    <t>В-02.1*</t>
  </si>
  <si>
    <t>В-01.1*</t>
  </si>
  <si>
    <t>В-05.1</t>
  </si>
  <si>
    <t>Вв-01</t>
  </si>
  <si>
    <t>Вв-02</t>
  </si>
  <si>
    <t>Вв-03</t>
  </si>
  <si>
    <t>В-04.1</t>
  </si>
  <si>
    <t>Габариты конструкции</t>
  </si>
  <si>
    <t>ОДБ-2.1л</t>
  </si>
  <si>
    <t>ОДБ-2.1</t>
  </si>
  <si>
    <t>ОДБз-2.1</t>
  </si>
  <si>
    <t>ОДБ-3.1</t>
  </si>
  <si>
    <t>ОДБ-3.1л</t>
  </si>
  <si>
    <t>ОДБ-1.1л</t>
  </si>
  <si>
    <t>ОДБ-1.1</t>
  </si>
  <si>
    <t>ОДБз-1.1</t>
  </si>
  <si>
    <t>Вв-04</t>
  </si>
  <si>
    <t>Вв-05</t>
  </si>
  <si>
    <t>ОДБз-2.1л</t>
  </si>
  <si>
    <t>ОДБз-1.1л</t>
  </si>
  <si>
    <t>ОДБ-3.2</t>
  </si>
  <si>
    <t>ОДБ-3.2л</t>
  </si>
  <si>
    <t>ОДБ-2.2</t>
  </si>
  <si>
    <t>ОДБ-2.2л</t>
  </si>
  <si>
    <t>ОДБз-2.2л</t>
  </si>
  <si>
    <t>ОДБз-1.2л</t>
  </si>
  <si>
    <t>ОДБ-1.2л</t>
  </si>
  <si>
    <t>ОДБ-1.2</t>
  </si>
  <si>
    <t>ЛСК-1</t>
  </si>
  <si>
    <t>ЛСК-2</t>
  </si>
  <si>
    <t>550-21-3.АС.1</t>
  </si>
  <si>
    <t>в том числе НДС</t>
  </si>
  <si>
    <r>
      <t>Площадь остекляемого проёма, м</t>
    </r>
    <r>
      <rPr>
        <b/>
        <sz val="12"/>
        <rFont val="Calibri"/>
        <family val="2"/>
        <charset val="204"/>
      </rPr>
      <t>²</t>
    </r>
  </si>
  <si>
    <r>
      <t>Площадь конструкции, м</t>
    </r>
    <r>
      <rPr>
        <b/>
        <sz val="12"/>
        <rFont val="Calibri"/>
        <family val="2"/>
        <charset val="204"/>
      </rPr>
      <t>²</t>
    </r>
  </si>
  <si>
    <t>Приложение № 2</t>
  </si>
  <si>
    <t>к Дополнительному соглашению №</t>
  </si>
  <si>
    <t>к Договору подряда №</t>
  </si>
  <si>
    <t>«Генеральный подрядчик»</t>
  </si>
  <si>
    <t>«Подрядчик»</t>
  </si>
  <si>
    <t>ООО «СЕРВИССТРОЙДОМ»</t>
  </si>
  <si>
    <t>Генеральный директор</t>
  </si>
  <si>
    <r>
      <t xml:space="preserve">_________________ </t>
    </r>
    <r>
      <rPr>
        <b/>
        <sz val="12"/>
        <rFont val="Times New Roman"/>
        <family val="1"/>
        <charset val="204"/>
      </rPr>
      <t>Самсонов Е.А.</t>
    </r>
  </si>
  <si>
    <t xml:space="preserve">________________  </t>
  </si>
  <si>
    <t>м.п</t>
  </si>
  <si>
    <r>
      <t xml:space="preserve">на выполнение комплекса работ по монтажу светопрозрачных конструкций  корпуса </t>
    </r>
    <r>
      <rPr>
        <b/>
        <sz val="12"/>
        <rFont val="Times New Roman"/>
        <family val="1"/>
        <charset val="204"/>
      </rPr>
      <t>К-7</t>
    </r>
    <r>
      <rPr>
        <sz val="12"/>
        <rFont val="Times New Roman"/>
        <family val="1"/>
        <charset val="204"/>
      </rPr>
      <t xml:space="preserve">  на объекте: «Реконструкция объекта незавершённого строительства Дома творчества в гостиничный комплекс с апартаментами по адресу: Республика Крым г. Алушта, ул. Западная 4, II-III очереди строительства». III очередь строительства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</si>
</sst>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"/>
    <numFmt numFmtId="167" formatCode="#,##0.000"/>
  </numFmts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0" xfId="0" applyFont="1" applyFill="1"/>
    <xf numFmtId="0" fontId="1" fillId="0" borderId="2" xfId="0" applyFont="1" applyFill="1" applyBorder="1" applyAlignment="1">
      <alignment horizontal="left" vertical="center" wrapText="1"/>
    </xf>
    <xf numFmtId="1" fontId="1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164" fontId="1" fillId="0" borderId="0" xfId="0" applyNumberFormat="1" applyFont="1"/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1" fontId="1" fillId="0" borderId="0" xfId="0" applyNumberFormat="1" applyFont="1"/>
    <xf numFmtId="4" fontId="1" fillId="0" borderId="0" xfId="0" applyNumberFormat="1" applyFont="1"/>
    <xf numFmtId="0" fontId="2" fillId="0" borderId="0" xfId="0" applyFont="1" applyAlignment="1">
      <alignment horizontal="right" vertical="center" indent="3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3" borderId="9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4" fontId="1" fillId="0" borderId="0" xfId="0" applyNumberFormat="1" applyFont="1" applyFill="1"/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67" fontId="1" fillId="0" borderId="0" xfId="0" applyNumberFormat="1" applyFont="1" applyFill="1"/>
  </cellXfs>
  <cellStyles count="1">
    <cellStyle name="Обычный" xfId="0" builtinId="0"/>
  </cellStyles>
  <dxfs count="410"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32390-70F3-47EE-82A7-3B0DF00CC66B}">
  <sheetPr>
    <pageSetUpPr fitToPage="1"/>
  </sheetPr>
  <dimension ref="A1:R213"/>
  <sheetViews>
    <sheetView zoomScale="80" zoomScaleNormal="80" zoomScaleSheetLayoutView="100" workbookViewId="0">
      <selection activeCell="J13" sqref="J13"/>
    </sheetView>
  </sheetViews>
  <sheetFormatPr defaultColWidth="8.85546875" defaultRowHeight="15.75" x14ac:dyDescent="0.25"/>
  <cols>
    <col min="1" max="1" width="9" style="43" customWidth="1"/>
    <col min="2" max="2" width="33.140625" style="44" customWidth="1"/>
    <col min="3" max="3" width="9.28515625" style="7" customWidth="1"/>
    <col min="4" max="4" width="15.85546875" style="45" customWidth="1"/>
    <col min="5" max="8" width="10.7109375" style="44" customWidth="1"/>
    <col min="9" max="10" width="15.85546875" style="45" customWidth="1"/>
    <col min="11" max="11" width="14" style="44" customWidth="1"/>
    <col min="12" max="12" width="13.85546875" style="7" customWidth="1"/>
    <col min="13" max="13" width="13" style="7" customWidth="1"/>
    <col min="14" max="14" width="15.28515625" style="7" customWidth="1"/>
    <col min="15" max="15" width="14.28515625" style="7" customWidth="1"/>
    <col min="16" max="16" width="16.28515625" style="7" customWidth="1"/>
    <col min="17" max="17" width="20.28515625" style="43" customWidth="1"/>
    <col min="18" max="18" width="15" style="46" customWidth="1"/>
    <col min="19" max="16384" width="8.85546875" style="7"/>
  </cols>
  <sheetData>
    <row r="1" spans="1:18" x14ac:dyDescent="0.25">
      <c r="Q1" s="47" t="s">
        <v>78</v>
      </c>
    </row>
    <row r="2" spans="1:18" x14ac:dyDescent="0.25">
      <c r="Q2" s="48" t="s">
        <v>79</v>
      </c>
    </row>
    <row r="3" spans="1:18" x14ac:dyDescent="0.25">
      <c r="Q3" s="48" t="s">
        <v>80</v>
      </c>
    </row>
    <row r="5" spans="1:18" x14ac:dyDescent="0.25">
      <c r="A5" s="63" t="s">
        <v>11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8" ht="75.75" customHeight="1" x14ac:dyDescent="0.25">
      <c r="A6" s="64" t="s">
        <v>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8" ht="34.5" customHeight="1" x14ac:dyDescent="0.25">
      <c r="A7" s="65" t="s">
        <v>10</v>
      </c>
      <c r="B7" s="65" t="s">
        <v>0</v>
      </c>
      <c r="C7" s="65" t="s">
        <v>1</v>
      </c>
      <c r="D7" s="66" t="s">
        <v>2</v>
      </c>
      <c r="E7" s="65" t="s">
        <v>37</v>
      </c>
      <c r="F7" s="65"/>
      <c r="G7" s="65" t="s">
        <v>51</v>
      </c>
      <c r="H7" s="65"/>
      <c r="I7" s="67" t="s">
        <v>76</v>
      </c>
      <c r="J7" s="67" t="s">
        <v>77</v>
      </c>
      <c r="K7" s="65" t="s">
        <v>3</v>
      </c>
      <c r="L7" s="65"/>
      <c r="M7" s="65"/>
      <c r="N7" s="65" t="s">
        <v>4</v>
      </c>
      <c r="O7" s="65"/>
      <c r="P7" s="65"/>
      <c r="Q7" s="65" t="s">
        <v>5</v>
      </c>
    </row>
    <row r="8" spans="1:18" ht="19.149999999999999" customHeight="1" x14ac:dyDescent="0.25">
      <c r="A8" s="65"/>
      <c r="B8" s="65"/>
      <c r="C8" s="65"/>
      <c r="D8" s="66"/>
      <c r="E8" s="8" t="s">
        <v>18</v>
      </c>
      <c r="F8" s="8" t="s">
        <v>19</v>
      </c>
      <c r="G8" s="8" t="s">
        <v>18</v>
      </c>
      <c r="H8" s="8" t="s">
        <v>19</v>
      </c>
      <c r="I8" s="68"/>
      <c r="J8" s="68"/>
      <c r="K8" s="65" t="s">
        <v>6</v>
      </c>
      <c r="L8" s="65"/>
      <c r="M8" s="65"/>
      <c r="N8" s="65" t="s">
        <v>6</v>
      </c>
      <c r="O8" s="65"/>
      <c r="P8" s="65"/>
      <c r="Q8" s="65"/>
    </row>
    <row r="9" spans="1:18" ht="21" customHeight="1" x14ac:dyDescent="0.25">
      <c r="A9" s="65"/>
      <c r="B9" s="65"/>
      <c r="C9" s="65"/>
      <c r="D9" s="66"/>
      <c r="E9" s="8" t="s">
        <v>20</v>
      </c>
      <c r="F9" s="8" t="s">
        <v>20</v>
      </c>
      <c r="G9" s="8" t="s">
        <v>20</v>
      </c>
      <c r="H9" s="8" t="s">
        <v>20</v>
      </c>
      <c r="I9" s="69"/>
      <c r="J9" s="69"/>
      <c r="K9" s="9" t="s">
        <v>7</v>
      </c>
      <c r="L9" s="9" t="s">
        <v>8</v>
      </c>
      <c r="M9" s="9" t="s">
        <v>9</v>
      </c>
      <c r="N9" s="9" t="s">
        <v>7</v>
      </c>
      <c r="O9" s="9" t="s">
        <v>8</v>
      </c>
      <c r="P9" s="9" t="s">
        <v>9</v>
      </c>
      <c r="Q9" s="65"/>
    </row>
    <row r="10" spans="1:18" ht="21" customHeight="1" x14ac:dyDescent="0.25">
      <c r="A10" s="9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9">
        <v>11</v>
      </c>
      <c r="L10" s="9">
        <v>12</v>
      </c>
      <c r="M10" s="9">
        <v>13</v>
      </c>
      <c r="N10" s="9">
        <v>14</v>
      </c>
      <c r="O10" s="9">
        <v>15</v>
      </c>
      <c r="P10" s="9">
        <v>16</v>
      </c>
      <c r="Q10" s="9">
        <v>17</v>
      </c>
    </row>
    <row r="11" spans="1:18" ht="21" customHeight="1" x14ac:dyDescent="0.25">
      <c r="A11" s="10"/>
      <c r="B11" s="60" t="s">
        <v>30</v>
      </c>
      <c r="C11" s="61"/>
      <c r="D11" s="61"/>
      <c r="E11" s="61"/>
      <c r="F11" s="62"/>
      <c r="G11" s="11"/>
      <c r="H11" s="11"/>
      <c r="I11" s="12"/>
      <c r="J11" s="12"/>
      <c r="K11" s="12"/>
      <c r="L11" s="13"/>
      <c r="M11" s="13"/>
      <c r="N11" s="13"/>
      <c r="O11" s="13"/>
      <c r="P11" s="13"/>
      <c r="Q11" s="14" t="s">
        <v>74</v>
      </c>
    </row>
    <row r="12" spans="1:18" s="22" customFormat="1" ht="21" customHeight="1" x14ac:dyDescent="0.25">
      <c r="A12" s="1"/>
      <c r="B12" s="15" t="s">
        <v>39</v>
      </c>
      <c r="C12" s="16" t="s">
        <v>16</v>
      </c>
      <c r="D12" s="17">
        <v>1</v>
      </c>
      <c r="E12" s="15">
        <v>2350</v>
      </c>
      <c r="F12" s="15">
        <v>5200</v>
      </c>
      <c r="G12" s="15">
        <f>E12-60</f>
        <v>2290</v>
      </c>
      <c r="H12" s="15">
        <f>F12-130</f>
        <v>5070</v>
      </c>
      <c r="I12" s="18">
        <f>(E12*F12)/1000000*D12</f>
        <v>12.22</v>
      </c>
      <c r="J12" s="18">
        <f>(G12*H12)/1000000*D12</f>
        <v>11.610300000000001</v>
      </c>
      <c r="K12" s="19">
        <v>229361.48</v>
      </c>
      <c r="L12" s="20">
        <v>31578.27</v>
      </c>
      <c r="M12" s="21">
        <f>K12+L12</f>
        <v>260939.75</v>
      </c>
      <c r="N12" s="21">
        <f>ROUND(K12*D12,2)</f>
        <v>229361.48</v>
      </c>
      <c r="O12" s="21">
        <f>ROUND(L12*D12,2)</f>
        <v>31578.27</v>
      </c>
      <c r="P12" s="21">
        <f>SUM(N12:O12)</f>
        <v>260939.75</v>
      </c>
      <c r="Q12" s="16" t="s">
        <v>74</v>
      </c>
      <c r="R12" s="55"/>
    </row>
    <row r="13" spans="1:18" ht="21" customHeight="1" x14ac:dyDescent="0.25">
      <c r="A13" s="2"/>
      <c r="B13" s="15" t="s">
        <v>40</v>
      </c>
      <c r="C13" s="16" t="s">
        <v>16</v>
      </c>
      <c r="D13" s="17">
        <v>1</v>
      </c>
      <c r="E13" s="15">
        <v>2350</v>
      </c>
      <c r="F13" s="15">
        <v>5200</v>
      </c>
      <c r="G13" s="15">
        <f t="shared" ref="G13:G23" si="0">E13-60</f>
        <v>2290</v>
      </c>
      <c r="H13" s="15">
        <f t="shared" ref="H13:H23" si="1">F13-130</f>
        <v>5070</v>
      </c>
      <c r="I13" s="18">
        <f t="shared" ref="I13:I23" si="2">(E13*F13)/1000000*D13</f>
        <v>12.22</v>
      </c>
      <c r="J13" s="18">
        <f t="shared" ref="J13:J23" si="3">(G13*H13)/1000000*D13</f>
        <v>11.610300000000001</v>
      </c>
      <c r="K13" s="19">
        <v>229361.48</v>
      </c>
      <c r="L13" s="20">
        <v>31578.27</v>
      </c>
      <c r="M13" s="21">
        <f t="shared" ref="M13:M23" si="4">K13+L13</f>
        <v>260939.75</v>
      </c>
      <c r="N13" s="21">
        <f t="shared" ref="N13:N23" si="5">ROUND(K13*D13,2)</f>
        <v>229361.48</v>
      </c>
      <c r="O13" s="21">
        <f t="shared" ref="O13:O23" si="6">ROUND(L13*D13,2)</f>
        <v>31578.27</v>
      </c>
      <c r="P13" s="21">
        <f t="shared" ref="P13:P23" si="7">SUM(N13:O13)</f>
        <v>260939.75</v>
      </c>
      <c r="Q13" s="16" t="s">
        <v>74</v>
      </c>
      <c r="R13" s="55"/>
    </row>
    <row r="14" spans="1:18" ht="21" customHeight="1" x14ac:dyDescent="0.25">
      <c r="A14" s="2"/>
      <c r="B14" s="23" t="s">
        <v>41</v>
      </c>
      <c r="C14" s="16" t="s">
        <v>16</v>
      </c>
      <c r="D14" s="17">
        <v>1</v>
      </c>
      <c r="E14" s="15">
        <v>2350</v>
      </c>
      <c r="F14" s="15">
        <v>5200</v>
      </c>
      <c r="G14" s="15">
        <f t="shared" si="0"/>
        <v>2290</v>
      </c>
      <c r="H14" s="15">
        <f t="shared" si="1"/>
        <v>5070</v>
      </c>
      <c r="I14" s="18">
        <f t="shared" si="2"/>
        <v>12.22</v>
      </c>
      <c r="J14" s="18">
        <f t="shared" si="3"/>
        <v>11.610300000000001</v>
      </c>
      <c r="K14" s="19">
        <v>229361.48</v>
      </c>
      <c r="L14" s="20">
        <v>31578.27</v>
      </c>
      <c r="M14" s="21">
        <f t="shared" si="4"/>
        <v>260939.75</v>
      </c>
      <c r="N14" s="21">
        <f t="shared" si="5"/>
        <v>229361.48</v>
      </c>
      <c r="O14" s="21">
        <f t="shared" si="6"/>
        <v>31578.27</v>
      </c>
      <c r="P14" s="21">
        <f t="shared" si="7"/>
        <v>260939.75</v>
      </c>
      <c r="Q14" s="16" t="s">
        <v>74</v>
      </c>
      <c r="R14" s="55"/>
    </row>
    <row r="15" spans="1:18" ht="21" customHeight="1" x14ac:dyDescent="0.25">
      <c r="A15" s="2"/>
      <c r="B15" s="23" t="s">
        <v>42</v>
      </c>
      <c r="C15" s="16" t="s">
        <v>16</v>
      </c>
      <c r="D15" s="24">
        <v>1</v>
      </c>
      <c r="E15" s="23">
        <v>2350</v>
      </c>
      <c r="F15" s="23">
        <v>5200</v>
      </c>
      <c r="G15" s="15">
        <f t="shared" si="0"/>
        <v>2290</v>
      </c>
      <c r="H15" s="15">
        <f t="shared" si="1"/>
        <v>5070</v>
      </c>
      <c r="I15" s="18">
        <f t="shared" si="2"/>
        <v>12.22</v>
      </c>
      <c r="J15" s="18">
        <f t="shared" si="3"/>
        <v>11.610300000000001</v>
      </c>
      <c r="K15" s="19">
        <v>229361.48</v>
      </c>
      <c r="L15" s="20">
        <v>31578.27</v>
      </c>
      <c r="M15" s="21">
        <f t="shared" si="4"/>
        <v>260939.75</v>
      </c>
      <c r="N15" s="21">
        <f t="shared" si="5"/>
        <v>229361.48</v>
      </c>
      <c r="O15" s="21">
        <f t="shared" si="6"/>
        <v>31578.27</v>
      </c>
      <c r="P15" s="21">
        <f t="shared" si="7"/>
        <v>260939.75</v>
      </c>
      <c r="Q15" s="16" t="s">
        <v>74</v>
      </c>
      <c r="R15" s="55"/>
    </row>
    <row r="16" spans="1:18" ht="21" customHeight="1" x14ac:dyDescent="0.25">
      <c r="A16" s="2"/>
      <c r="B16" s="23" t="s">
        <v>43</v>
      </c>
      <c r="C16" s="16" t="s">
        <v>16</v>
      </c>
      <c r="D16" s="17">
        <v>1</v>
      </c>
      <c r="E16" s="23">
        <v>5160</v>
      </c>
      <c r="F16" s="23">
        <v>5200</v>
      </c>
      <c r="G16" s="15">
        <f t="shared" si="0"/>
        <v>5100</v>
      </c>
      <c r="H16" s="15">
        <f t="shared" si="1"/>
        <v>5070</v>
      </c>
      <c r="I16" s="18">
        <f t="shared" si="2"/>
        <v>26.832000000000001</v>
      </c>
      <c r="J16" s="18">
        <f t="shared" si="3"/>
        <v>25.856999999999999</v>
      </c>
      <c r="K16" s="19">
        <v>510805.04</v>
      </c>
      <c r="L16" s="20">
        <v>70327.16</v>
      </c>
      <c r="M16" s="21">
        <f t="shared" si="4"/>
        <v>581132.19999999995</v>
      </c>
      <c r="N16" s="21">
        <f t="shared" si="5"/>
        <v>510805.04</v>
      </c>
      <c r="O16" s="21">
        <f t="shared" si="6"/>
        <v>70327.16</v>
      </c>
      <c r="P16" s="21">
        <f t="shared" si="7"/>
        <v>581132.19999999995</v>
      </c>
      <c r="Q16" s="16" t="s">
        <v>74</v>
      </c>
      <c r="R16" s="55"/>
    </row>
    <row r="17" spans="1:18" ht="21" customHeight="1" x14ac:dyDescent="0.25">
      <c r="A17" s="1"/>
      <c r="B17" s="25" t="s">
        <v>44</v>
      </c>
      <c r="C17" s="16" t="s">
        <v>16</v>
      </c>
      <c r="D17" s="17">
        <v>1</v>
      </c>
      <c r="E17" s="23">
        <v>5160</v>
      </c>
      <c r="F17" s="23">
        <v>5200</v>
      </c>
      <c r="G17" s="15">
        <f t="shared" si="0"/>
        <v>5100</v>
      </c>
      <c r="H17" s="15">
        <f t="shared" si="1"/>
        <v>5070</v>
      </c>
      <c r="I17" s="18">
        <f t="shared" si="2"/>
        <v>26.832000000000001</v>
      </c>
      <c r="J17" s="18">
        <f t="shared" si="3"/>
        <v>25.856999999999999</v>
      </c>
      <c r="K17" s="19">
        <v>510805.04</v>
      </c>
      <c r="L17" s="20">
        <v>70327.16</v>
      </c>
      <c r="M17" s="21">
        <f t="shared" si="4"/>
        <v>581132.19999999995</v>
      </c>
      <c r="N17" s="21">
        <f t="shared" si="5"/>
        <v>510805.04</v>
      </c>
      <c r="O17" s="21">
        <f t="shared" si="6"/>
        <v>70327.16</v>
      </c>
      <c r="P17" s="21">
        <f t="shared" si="7"/>
        <v>581132.19999999995</v>
      </c>
      <c r="Q17" s="16" t="s">
        <v>74</v>
      </c>
      <c r="R17" s="55"/>
    </row>
    <row r="18" spans="1:18" ht="21" customHeight="1" x14ac:dyDescent="0.25">
      <c r="A18" s="1"/>
      <c r="B18" s="25" t="s">
        <v>45</v>
      </c>
      <c r="C18" s="16" t="s">
        <v>16</v>
      </c>
      <c r="D18" s="17">
        <v>1</v>
      </c>
      <c r="E18" s="23">
        <v>2500</v>
      </c>
      <c r="F18" s="23">
        <v>5200</v>
      </c>
      <c r="G18" s="15">
        <f t="shared" si="0"/>
        <v>2440</v>
      </c>
      <c r="H18" s="15">
        <f t="shared" si="1"/>
        <v>5070</v>
      </c>
      <c r="I18" s="18">
        <f t="shared" si="2"/>
        <v>13</v>
      </c>
      <c r="J18" s="18">
        <f t="shared" si="3"/>
        <v>12.370799999999999</v>
      </c>
      <c r="K18" s="19">
        <v>244385.16</v>
      </c>
      <c r="L18" s="20">
        <v>33646.720000000001</v>
      </c>
      <c r="M18" s="21">
        <f t="shared" si="4"/>
        <v>278031.88</v>
      </c>
      <c r="N18" s="21">
        <f t="shared" si="5"/>
        <v>244385.16</v>
      </c>
      <c r="O18" s="21">
        <f t="shared" si="6"/>
        <v>33646.720000000001</v>
      </c>
      <c r="P18" s="21">
        <f t="shared" si="7"/>
        <v>278031.88</v>
      </c>
      <c r="Q18" s="16" t="s">
        <v>74</v>
      </c>
      <c r="R18" s="55"/>
    </row>
    <row r="19" spans="1:18" ht="21" customHeight="1" x14ac:dyDescent="0.25">
      <c r="A19" s="1"/>
      <c r="B19" s="25" t="s">
        <v>46</v>
      </c>
      <c r="C19" s="16" t="s">
        <v>16</v>
      </c>
      <c r="D19" s="17">
        <v>1</v>
      </c>
      <c r="E19" s="25">
        <v>2500</v>
      </c>
      <c r="F19" s="25">
        <v>5200</v>
      </c>
      <c r="G19" s="15">
        <f t="shared" si="0"/>
        <v>2440</v>
      </c>
      <c r="H19" s="15">
        <f t="shared" si="1"/>
        <v>5070</v>
      </c>
      <c r="I19" s="18">
        <f t="shared" si="2"/>
        <v>13</v>
      </c>
      <c r="J19" s="18">
        <f t="shared" si="3"/>
        <v>12.370799999999999</v>
      </c>
      <c r="K19" s="19">
        <v>244385.16</v>
      </c>
      <c r="L19" s="20">
        <v>33646.720000000001</v>
      </c>
      <c r="M19" s="21">
        <f t="shared" si="4"/>
        <v>278031.88</v>
      </c>
      <c r="N19" s="21">
        <f t="shared" si="5"/>
        <v>244385.16</v>
      </c>
      <c r="O19" s="21">
        <f t="shared" si="6"/>
        <v>33646.720000000001</v>
      </c>
      <c r="P19" s="21">
        <f t="shared" si="7"/>
        <v>278031.88</v>
      </c>
      <c r="Q19" s="16" t="s">
        <v>74</v>
      </c>
      <c r="R19" s="55"/>
    </row>
    <row r="20" spans="1:18" ht="21" customHeight="1" x14ac:dyDescent="0.25">
      <c r="A20" s="1"/>
      <c r="B20" s="25" t="s">
        <v>50</v>
      </c>
      <c r="C20" s="16" t="s">
        <v>16</v>
      </c>
      <c r="D20" s="17">
        <v>1</v>
      </c>
      <c r="E20" s="25">
        <v>2500</v>
      </c>
      <c r="F20" s="25">
        <v>5200</v>
      </c>
      <c r="G20" s="15">
        <f t="shared" si="0"/>
        <v>2440</v>
      </c>
      <c r="H20" s="15">
        <f t="shared" si="1"/>
        <v>5070</v>
      </c>
      <c r="I20" s="18">
        <f t="shared" si="2"/>
        <v>13</v>
      </c>
      <c r="J20" s="18">
        <f t="shared" si="3"/>
        <v>12.370799999999999</v>
      </c>
      <c r="K20" s="19">
        <v>244385.16</v>
      </c>
      <c r="L20" s="20">
        <v>33646.720000000001</v>
      </c>
      <c r="M20" s="21">
        <f t="shared" si="4"/>
        <v>278031.88</v>
      </c>
      <c r="N20" s="21">
        <f t="shared" si="5"/>
        <v>244385.16</v>
      </c>
      <c r="O20" s="21">
        <f t="shared" si="6"/>
        <v>33646.720000000001</v>
      </c>
      <c r="P20" s="21">
        <f t="shared" si="7"/>
        <v>278031.88</v>
      </c>
      <c r="Q20" s="16" t="s">
        <v>74</v>
      </c>
      <c r="R20" s="55"/>
    </row>
    <row r="21" spans="1:18" ht="21" customHeight="1" x14ac:dyDescent="0.25">
      <c r="A21" s="1"/>
      <c r="B21" s="25" t="s">
        <v>47</v>
      </c>
      <c r="C21" s="16" t="s">
        <v>16</v>
      </c>
      <c r="D21" s="17">
        <v>1</v>
      </c>
      <c r="E21" s="25">
        <v>2650</v>
      </c>
      <c r="F21" s="25">
        <v>5500</v>
      </c>
      <c r="G21" s="15">
        <f t="shared" si="0"/>
        <v>2590</v>
      </c>
      <c r="H21" s="15">
        <f t="shared" si="1"/>
        <v>5370</v>
      </c>
      <c r="I21" s="18">
        <f t="shared" si="2"/>
        <v>14.574999999999999</v>
      </c>
      <c r="J21" s="18">
        <f t="shared" si="3"/>
        <v>13.908300000000001</v>
      </c>
      <c r="K21" s="19">
        <v>274758.46999999997</v>
      </c>
      <c r="L21" s="20">
        <v>37828.49</v>
      </c>
      <c r="M21" s="21">
        <f t="shared" si="4"/>
        <v>312586.95999999996</v>
      </c>
      <c r="N21" s="21">
        <f t="shared" si="5"/>
        <v>274758.46999999997</v>
      </c>
      <c r="O21" s="21">
        <f t="shared" si="6"/>
        <v>37828.49</v>
      </c>
      <c r="P21" s="21">
        <f t="shared" si="7"/>
        <v>312586.95999999996</v>
      </c>
      <c r="Q21" s="16" t="s">
        <v>74</v>
      </c>
      <c r="R21" s="55"/>
    </row>
    <row r="22" spans="1:18" ht="21" customHeight="1" x14ac:dyDescent="0.25">
      <c r="A22" s="1"/>
      <c r="B22" s="25" t="s">
        <v>48</v>
      </c>
      <c r="C22" s="16" t="s">
        <v>16</v>
      </c>
      <c r="D22" s="17">
        <v>1</v>
      </c>
      <c r="E22" s="25">
        <v>3000</v>
      </c>
      <c r="F22" s="25">
        <v>3650</v>
      </c>
      <c r="G22" s="15">
        <f t="shared" si="0"/>
        <v>2940</v>
      </c>
      <c r="H22" s="15">
        <f t="shared" si="1"/>
        <v>3520</v>
      </c>
      <c r="I22" s="18">
        <f t="shared" si="2"/>
        <v>10.95</v>
      </c>
      <c r="J22" s="18">
        <f t="shared" si="3"/>
        <v>10.348800000000001</v>
      </c>
      <c r="K22" s="19">
        <v>204440.55</v>
      </c>
      <c r="L22" s="20">
        <v>28147.18</v>
      </c>
      <c r="M22" s="21">
        <f t="shared" si="4"/>
        <v>232587.72999999998</v>
      </c>
      <c r="N22" s="21">
        <f t="shared" si="5"/>
        <v>204440.55</v>
      </c>
      <c r="O22" s="21">
        <f t="shared" si="6"/>
        <v>28147.18</v>
      </c>
      <c r="P22" s="21">
        <f t="shared" si="7"/>
        <v>232587.72999999998</v>
      </c>
      <c r="Q22" s="16" t="s">
        <v>74</v>
      </c>
      <c r="R22" s="55"/>
    </row>
    <row r="23" spans="1:18" ht="21" customHeight="1" x14ac:dyDescent="0.25">
      <c r="A23" s="1"/>
      <c r="B23" s="25" t="s">
        <v>49</v>
      </c>
      <c r="C23" s="16" t="s">
        <v>16</v>
      </c>
      <c r="D23" s="17">
        <v>1</v>
      </c>
      <c r="E23" s="25">
        <v>2480</v>
      </c>
      <c r="F23" s="25">
        <v>3650</v>
      </c>
      <c r="G23" s="15">
        <f t="shared" si="0"/>
        <v>2420</v>
      </c>
      <c r="H23" s="15">
        <f t="shared" si="1"/>
        <v>3520</v>
      </c>
      <c r="I23" s="18">
        <f t="shared" si="2"/>
        <v>9.0519999999999996</v>
      </c>
      <c r="J23" s="18">
        <f t="shared" si="3"/>
        <v>8.5183999999999997</v>
      </c>
      <c r="K23" s="19">
        <v>168280.99</v>
      </c>
      <c r="L23" s="20">
        <v>23168.77</v>
      </c>
      <c r="M23" s="21">
        <f t="shared" si="4"/>
        <v>191449.75999999998</v>
      </c>
      <c r="N23" s="21">
        <f t="shared" si="5"/>
        <v>168280.99</v>
      </c>
      <c r="O23" s="21">
        <f t="shared" si="6"/>
        <v>23168.77</v>
      </c>
      <c r="P23" s="21">
        <f t="shared" si="7"/>
        <v>191449.75999999998</v>
      </c>
      <c r="Q23" s="16" t="s">
        <v>74</v>
      </c>
      <c r="R23" s="55"/>
    </row>
    <row r="24" spans="1:18" s="22" customFormat="1" ht="21" customHeight="1" x14ac:dyDescent="0.25">
      <c r="A24" s="10"/>
      <c r="B24" s="60" t="s">
        <v>12</v>
      </c>
      <c r="C24" s="61"/>
      <c r="D24" s="61"/>
      <c r="E24" s="61"/>
      <c r="F24" s="62"/>
      <c r="G24" s="11"/>
      <c r="H24" s="11"/>
      <c r="I24" s="26"/>
      <c r="J24" s="26"/>
      <c r="K24" s="26"/>
      <c r="L24" s="26"/>
      <c r="M24" s="26"/>
      <c r="N24" s="26"/>
      <c r="O24" s="26"/>
      <c r="P24" s="26"/>
      <c r="Q24" s="16" t="s">
        <v>74</v>
      </c>
      <c r="R24" s="55"/>
    </row>
    <row r="25" spans="1:18" s="22" customFormat="1" ht="21" customHeight="1" x14ac:dyDescent="0.25">
      <c r="A25" s="27"/>
      <c r="B25" s="15" t="s">
        <v>52</v>
      </c>
      <c r="C25" s="16" t="s">
        <v>16</v>
      </c>
      <c r="D25" s="28">
        <v>3</v>
      </c>
      <c r="E25" s="15">
        <v>2350</v>
      </c>
      <c r="F25" s="15">
        <v>2650</v>
      </c>
      <c r="G25" s="15">
        <f>E25-60</f>
        <v>2290</v>
      </c>
      <c r="H25" s="15">
        <f>F25-120</f>
        <v>2530</v>
      </c>
      <c r="I25" s="18">
        <f>(E25*F25)/1000000*D25</f>
        <v>18.682500000000001</v>
      </c>
      <c r="J25" s="18">
        <f>(G25*H25)/1000000*D25</f>
        <v>17.3811</v>
      </c>
      <c r="K25" s="19">
        <v>90613.47</v>
      </c>
      <c r="L25" s="20">
        <v>10787.87</v>
      </c>
      <c r="M25" s="21">
        <f t="shared" ref="M25:M34" si="8">K25+L25</f>
        <v>101401.34</v>
      </c>
      <c r="N25" s="21">
        <f t="shared" ref="N25:N34" si="9">ROUND(K25*D25,2)</f>
        <v>271840.40999999997</v>
      </c>
      <c r="O25" s="21">
        <f t="shared" ref="O25:O34" si="10">ROUND(L25*D25,2)</f>
        <v>32363.61</v>
      </c>
      <c r="P25" s="21">
        <f t="shared" ref="P25:P34" si="11">SUM(N25:O25)</f>
        <v>304204.01999999996</v>
      </c>
      <c r="Q25" s="16" t="s">
        <v>74</v>
      </c>
      <c r="R25" s="55"/>
    </row>
    <row r="26" spans="1:18" s="22" customFormat="1" ht="21" customHeight="1" x14ac:dyDescent="0.25">
      <c r="A26" s="3"/>
      <c r="B26" s="15" t="s">
        <v>53</v>
      </c>
      <c r="C26" s="16" t="s">
        <v>16</v>
      </c>
      <c r="D26" s="5">
        <v>2</v>
      </c>
      <c r="E26" s="15">
        <v>2350</v>
      </c>
      <c r="F26" s="15">
        <v>2650</v>
      </c>
      <c r="G26" s="15">
        <f t="shared" ref="G26:G34" si="12">E26-60</f>
        <v>2290</v>
      </c>
      <c r="H26" s="15">
        <f t="shared" ref="H26:H32" si="13">F26-120</f>
        <v>2530</v>
      </c>
      <c r="I26" s="18">
        <f t="shared" ref="I26:I88" si="14">(E26*F26)/1000000*D26</f>
        <v>12.455</v>
      </c>
      <c r="J26" s="18">
        <f t="shared" ref="J26:J88" si="15">(G26*H26)/1000000*D26</f>
        <v>11.587400000000001</v>
      </c>
      <c r="K26" s="19">
        <v>90613.47</v>
      </c>
      <c r="L26" s="20">
        <v>10787.87</v>
      </c>
      <c r="M26" s="21">
        <f t="shared" si="8"/>
        <v>101401.34</v>
      </c>
      <c r="N26" s="21">
        <f t="shared" si="9"/>
        <v>181226.94</v>
      </c>
      <c r="O26" s="21">
        <f t="shared" si="10"/>
        <v>21575.74</v>
      </c>
      <c r="P26" s="21">
        <f t="shared" si="11"/>
        <v>202802.68</v>
      </c>
      <c r="Q26" s="16" t="s">
        <v>74</v>
      </c>
      <c r="R26" s="55"/>
    </row>
    <row r="27" spans="1:18" s="22" customFormat="1" ht="21" customHeight="1" x14ac:dyDescent="0.25">
      <c r="A27" s="3"/>
      <c r="B27" s="29" t="s">
        <v>54</v>
      </c>
      <c r="C27" s="16" t="s">
        <v>16</v>
      </c>
      <c r="D27" s="5">
        <v>1</v>
      </c>
      <c r="E27" s="15">
        <v>2350</v>
      </c>
      <c r="F27" s="15">
        <v>2650</v>
      </c>
      <c r="G27" s="15">
        <f t="shared" si="12"/>
        <v>2290</v>
      </c>
      <c r="H27" s="15">
        <f t="shared" si="13"/>
        <v>2530</v>
      </c>
      <c r="I27" s="18">
        <f t="shared" si="14"/>
        <v>6.2275</v>
      </c>
      <c r="J27" s="18">
        <f t="shared" si="15"/>
        <v>5.7937000000000003</v>
      </c>
      <c r="K27" s="19">
        <v>90613.47</v>
      </c>
      <c r="L27" s="20">
        <v>10787.87</v>
      </c>
      <c r="M27" s="21">
        <f t="shared" si="8"/>
        <v>101401.34</v>
      </c>
      <c r="N27" s="21">
        <f t="shared" si="9"/>
        <v>90613.47</v>
      </c>
      <c r="O27" s="21">
        <f t="shared" si="10"/>
        <v>10787.87</v>
      </c>
      <c r="P27" s="21">
        <f t="shared" si="11"/>
        <v>101401.34</v>
      </c>
      <c r="Q27" s="16" t="s">
        <v>74</v>
      </c>
      <c r="R27" s="55"/>
    </row>
    <row r="28" spans="1:18" s="22" customFormat="1" ht="21" customHeight="1" x14ac:dyDescent="0.25">
      <c r="A28" s="3"/>
      <c r="B28" s="29" t="s">
        <v>55</v>
      </c>
      <c r="C28" s="16" t="s">
        <v>16</v>
      </c>
      <c r="D28" s="5">
        <v>3</v>
      </c>
      <c r="E28" s="29">
        <v>4985</v>
      </c>
      <c r="F28" s="29">
        <v>2650</v>
      </c>
      <c r="G28" s="15">
        <f t="shared" si="12"/>
        <v>4925</v>
      </c>
      <c r="H28" s="15">
        <f t="shared" si="13"/>
        <v>2530</v>
      </c>
      <c r="I28" s="18">
        <f t="shared" si="14"/>
        <v>39.630749999999999</v>
      </c>
      <c r="J28" s="18">
        <f t="shared" si="15"/>
        <v>37.380749999999999</v>
      </c>
      <c r="K28" s="19">
        <v>194878.31</v>
      </c>
      <c r="L28" s="20">
        <v>23200.99</v>
      </c>
      <c r="M28" s="21">
        <f t="shared" si="8"/>
        <v>218079.3</v>
      </c>
      <c r="N28" s="21">
        <f t="shared" si="9"/>
        <v>584634.93000000005</v>
      </c>
      <c r="O28" s="21">
        <f t="shared" si="10"/>
        <v>69602.97</v>
      </c>
      <c r="P28" s="21">
        <f t="shared" si="11"/>
        <v>654237.9</v>
      </c>
      <c r="Q28" s="16" t="s">
        <v>74</v>
      </c>
      <c r="R28" s="55"/>
    </row>
    <row r="29" spans="1:18" ht="21" customHeight="1" x14ac:dyDescent="0.25">
      <c r="A29" s="3"/>
      <c r="B29" s="29" t="s">
        <v>56</v>
      </c>
      <c r="C29" s="16" t="s">
        <v>16</v>
      </c>
      <c r="D29" s="5">
        <v>3</v>
      </c>
      <c r="E29" s="29">
        <v>4985</v>
      </c>
      <c r="F29" s="29">
        <v>2650</v>
      </c>
      <c r="G29" s="15">
        <f t="shared" si="12"/>
        <v>4925</v>
      </c>
      <c r="H29" s="15">
        <f t="shared" si="13"/>
        <v>2530</v>
      </c>
      <c r="I29" s="18">
        <f t="shared" si="14"/>
        <v>39.630749999999999</v>
      </c>
      <c r="J29" s="18">
        <f t="shared" si="15"/>
        <v>37.380749999999999</v>
      </c>
      <c r="K29" s="19">
        <v>194878.31</v>
      </c>
      <c r="L29" s="20">
        <v>23200.99</v>
      </c>
      <c r="M29" s="21">
        <f t="shared" si="8"/>
        <v>218079.3</v>
      </c>
      <c r="N29" s="21">
        <f t="shared" si="9"/>
        <v>584634.93000000005</v>
      </c>
      <c r="O29" s="21">
        <f t="shared" si="10"/>
        <v>69602.97</v>
      </c>
      <c r="P29" s="21">
        <f t="shared" si="11"/>
        <v>654237.9</v>
      </c>
      <c r="Q29" s="16" t="s">
        <v>74</v>
      </c>
      <c r="R29" s="55"/>
    </row>
    <row r="30" spans="1:18" s="22" customFormat="1" ht="21" customHeight="1" x14ac:dyDescent="0.25">
      <c r="A30" s="3"/>
      <c r="B30" s="15" t="s">
        <v>57</v>
      </c>
      <c r="C30" s="16" t="s">
        <v>16</v>
      </c>
      <c r="D30" s="5">
        <v>5</v>
      </c>
      <c r="E30" s="15">
        <v>2500</v>
      </c>
      <c r="F30" s="15">
        <v>2650</v>
      </c>
      <c r="G30" s="15">
        <f t="shared" si="12"/>
        <v>2440</v>
      </c>
      <c r="H30" s="15">
        <f t="shared" si="13"/>
        <v>2530</v>
      </c>
      <c r="I30" s="18">
        <f t="shared" si="14"/>
        <v>33.125</v>
      </c>
      <c r="J30" s="18">
        <f t="shared" si="15"/>
        <v>30.866</v>
      </c>
      <c r="K30" s="19">
        <v>96548.85</v>
      </c>
      <c r="L30" s="20">
        <v>11494.5</v>
      </c>
      <c r="M30" s="21">
        <f t="shared" si="8"/>
        <v>108043.35</v>
      </c>
      <c r="N30" s="21">
        <f t="shared" si="9"/>
        <v>482744.25</v>
      </c>
      <c r="O30" s="21">
        <f t="shared" si="10"/>
        <v>57472.5</v>
      </c>
      <c r="P30" s="21">
        <f t="shared" si="11"/>
        <v>540216.75</v>
      </c>
      <c r="Q30" s="16" t="s">
        <v>74</v>
      </c>
      <c r="R30" s="55"/>
    </row>
    <row r="31" spans="1:18" ht="21" customHeight="1" x14ac:dyDescent="0.25">
      <c r="A31" s="4"/>
      <c r="B31" s="15" t="s">
        <v>58</v>
      </c>
      <c r="C31" s="16" t="s">
        <v>16</v>
      </c>
      <c r="D31" s="5">
        <v>4</v>
      </c>
      <c r="E31" s="15">
        <v>2500</v>
      </c>
      <c r="F31" s="15">
        <v>2650</v>
      </c>
      <c r="G31" s="15">
        <f t="shared" si="12"/>
        <v>2440</v>
      </c>
      <c r="H31" s="15">
        <f t="shared" si="13"/>
        <v>2530</v>
      </c>
      <c r="I31" s="18">
        <f t="shared" si="14"/>
        <v>26.5</v>
      </c>
      <c r="J31" s="18">
        <f t="shared" si="15"/>
        <v>24.692799999999998</v>
      </c>
      <c r="K31" s="19">
        <v>96548.85</v>
      </c>
      <c r="L31" s="20">
        <v>11494.5</v>
      </c>
      <c r="M31" s="21">
        <f t="shared" si="8"/>
        <v>108043.35</v>
      </c>
      <c r="N31" s="21">
        <f t="shared" si="9"/>
        <v>386195.4</v>
      </c>
      <c r="O31" s="21">
        <f t="shared" si="10"/>
        <v>45978</v>
      </c>
      <c r="P31" s="21">
        <f t="shared" si="11"/>
        <v>432173.4</v>
      </c>
      <c r="Q31" s="16" t="s">
        <v>74</v>
      </c>
      <c r="R31" s="55"/>
    </row>
    <row r="32" spans="1:18" s="30" customFormat="1" ht="21" customHeight="1" x14ac:dyDescent="0.25">
      <c r="A32" s="3"/>
      <c r="B32" s="15" t="s">
        <v>59</v>
      </c>
      <c r="C32" s="16" t="s">
        <v>16</v>
      </c>
      <c r="D32" s="5">
        <v>2</v>
      </c>
      <c r="E32" s="15">
        <v>2500</v>
      </c>
      <c r="F32" s="15">
        <v>2650</v>
      </c>
      <c r="G32" s="15">
        <f t="shared" si="12"/>
        <v>2440</v>
      </c>
      <c r="H32" s="15">
        <f t="shared" si="13"/>
        <v>2530</v>
      </c>
      <c r="I32" s="18">
        <f t="shared" si="14"/>
        <v>13.25</v>
      </c>
      <c r="J32" s="18">
        <f t="shared" si="15"/>
        <v>12.346399999999999</v>
      </c>
      <c r="K32" s="19">
        <v>96548.85</v>
      </c>
      <c r="L32" s="20">
        <v>11494.5</v>
      </c>
      <c r="M32" s="21">
        <f t="shared" si="8"/>
        <v>108043.35</v>
      </c>
      <c r="N32" s="21">
        <f t="shared" si="9"/>
        <v>193097.7</v>
      </c>
      <c r="O32" s="21">
        <f t="shared" si="10"/>
        <v>22989</v>
      </c>
      <c r="P32" s="21">
        <f t="shared" si="11"/>
        <v>216086.7</v>
      </c>
      <c r="Q32" s="16" t="s">
        <v>74</v>
      </c>
      <c r="R32" s="55"/>
    </row>
    <row r="33" spans="1:18" s="30" customFormat="1" ht="21" customHeight="1" x14ac:dyDescent="0.25">
      <c r="A33" s="3"/>
      <c r="B33" s="25" t="s">
        <v>60</v>
      </c>
      <c r="C33" s="16" t="s">
        <v>16</v>
      </c>
      <c r="D33" s="5">
        <v>1</v>
      </c>
      <c r="E33" s="15">
        <v>2900</v>
      </c>
      <c r="F33" s="15">
        <v>2950</v>
      </c>
      <c r="G33" s="15">
        <f t="shared" si="12"/>
        <v>2840</v>
      </c>
      <c r="H33" s="15">
        <f>F33-130</f>
        <v>2820</v>
      </c>
      <c r="I33" s="18">
        <f t="shared" si="14"/>
        <v>8.5549999999999997</v>
      </c>
      <c r="J33" s="18">
        <f t="shared" si="15"/>
        <v>8.0088000000000008</v>
      </c>
      <c r="K33" s="19">
        <v>145519.9</v>
      </c>
      <c r="L33" s="20">
        <v>21782.73</v>
      </c>
      <c r="M33" s="21">
        <f t="shared" si="8"/>
        <v>167302.63</v>
      </c>
      <c r="N33" s="21">
        <f t="shared" si="9"/>
        <v>145519.9</v>
      </c>
      <c r="O33" s="21">
        <f t="shared" si="10"/>
        <v>21782.73</v>
      </c>
      <c r="P33" s="21">
        <f t="shared" si="11"/>
        <v>167302.63</v>
      </c>
      <c r="Q33" s="16" t="s">
        <v>74</v>
      </c>
      <c r="R33" s="55"/>
    </row>
    <row r="34" spans="1:18" s="30" customFormat="1" ht="21" customHeight="1" x14ac:dyDescent="0.25">
      <c r="A34" s="3"/>
      <c r="B34" s="25" t="s">
        <v>61</v>
      </c>
      <c r="C34" s="16" t="s">
        <v>16</v>
      </c>
      <c r="D34" s="5">
        <v>1</v>
      </c>
      <c r="E34" s="15">
        <v>2650</v>
      </c>
      <c r="F34" s="15">
        <v>2950</v>
      </c>
      <c r="G34" s="15">
        <f t="shared" si="12"/>
        <v>2590</v>
      </c>
      <c r="H34" s="15">
        <f>F34-130</f>
        <v>2820</v>
      </c>
      <c r="I34" s="18">
        <f t="shared" si="14"/>
        <v>7.8174999999999999</v>
      </c>
      <c r="J34" s="18">
        <f t="shared" si="15"/>
        <v>7.3037999999999998</v>
      </c>
      <c r="K34" s="19">
        <v>132710.04999999999</v>
      </c>
      <c r="L34" s="20">
        <v>19865.240000000002</v>
      </c>
      <c r="M34" s="21">
        <f t="shared" si="8"/>
        <v>152575.28999999998</v>
      </c>
      <c r="N34" s="21">
        <f t="shared" si="9"/>
        <v>132710.04999999999</v>
      </c>
      <c r="O34" s="21">
        <f t="shared" si="10"/>
        <v>19865.240000000002</v>
      </c>
      <c r="P34" s="21">
        <f t="shared" si="11"/>
        <v>152575.28999999998</v>
      </c>
      <c r="Q34" s="16" t="s">
        <v>74</v>
      </c>
      <c r="R34" s="55"/>
    </row>
    <row r="35" spans="1:18" ht="21" customHeight="1" x14ac:dyDescent="0.25">
      <c r="A35" s="10"/>
      <c r="B35" s="60" t="s">
        <v>17</v>
      </c>
      <c r="C35" s="61"/>
      <c r="D35" s="61"/>
      <c r="E35" s="61"/>
      <c r="F35" s="62"/>
      <c r="G35" s="11"/>
      <c r="H35" s="11"/>
      <c r="I35" s="14"/>
      <c r="J35" s="14"/>
      <c r="K35" s="14"/>
      <c r="L35" s="14"/>
      <c r="M35" s="14"/>
      <c r="N35" s="14"/>
      <c r="O35" s="14"/>
      <c r="P35" s="14"/>
      <c r="Q35" s="16" t="s">
        <v>74</v>
      </c>
      <c r="R35" s="55"/>
    </row>
    <row r="36" spans="1:18" ht="21" customHeight="1" x14ac:dyDescent="0.25">
      <c r="A36" s="4"/>
      <c r="B36" s="29" t="s">
        <v>55</v>
      </c>
      <c r="C36" s="16" t="s">
        <v>16</v>
      </c>
      <c r="D36" s="5">
        <v>3</v>
      </c>
      <c r="E36" s="29">
        <v>4985</v>
      </c>
      <c r="F36" s="29">
        <v>2650</v>
      </c>
      <c r="G36" s="15">
        <f t="shared" ref="G36:G43" si="16">E36-60</f>
        <v>4925</v>
      </c>
      <c r="H36" s="15">
        <f t="shared" ref="H36:H43" si="17">F36-120</f>
        <v>2530</v>
      </c>
      <c r="I36" s="18">
        <f t="shared" si="14"/>
        <v>39.630749999999999</v>
      </c>
      <c r="J36" s="18">
        <f t="shared" si="15"/>
        <v>37.380749999999999</v>
      </c>
      <c r="K36" s="19">
        <v>194878.31</v>
      </c>
      <c r="L36" s="20">
        <v>23200.99</v>
      </c>
      <c r="M36" s="21">
        <f t="shared" ref="M36:M43" si="18">K36+L36</f>
        <v>218079.3</v>
      </c>
      <c r="N36" s="21">
        <f t="shared" ref="N36:N43" si="19">ROUND(K36*D36,2)</f>
        <v>584634.93000000005</v>
      </c>
      <c r="O36" s="21">
        <f t="shared" ref="O36:O43" si="20">ROUND(L36*D36,2)</f>
        <v>69602.97</v>
      </c>
      <c r="P36" s="21">
        <f t="shared" ref="P36:P43" si="21">SUM(N36:O36)</f>
        <v>654237.9</v>
      </c>
      <c r="Q36" s="16" t="s">
        <v>74</v>
      </c>
      <c r="R36" s="55"/>
    </row>
    <row r="37" spans="1:18" ht="21" customHeight="1" x14ac:dyDescent="0.25">
      <c r="A37" s="3"/>
      <c r="B37" s="29" t="s">
        <v>56</v>
      </c>
      <c r="C37" s="16" t="s">
        <v>16</v>
      </c>
      <c r="D37" s="5">
        <v>3</v>
      </c>
      <c r="E37" s="29">
        <v>4985</v>
      </c>
      <c r="F37" s="29">
        <v>2650</v>
      </c>
      <c r="G37" s="15">
        <f t="shared" si="16"/>
        <v>4925</v>
      </c>
      <c r="H37" s="15">
        <f t="shared" si="17"/>
        <v>2530</v>
      </c>
      <c r="I37" s="18">
        <f t="shared" si="14"/>
        <v>39.630749999999999</v>
      </c>
      <c r="J37" s="18">
        <f t="shared" si="15"/>
        <v>37.380749999999999</v>
      </c>
      <c r="K37" s="19">
        <v>194878.31</v>
      </c>
      <c r="L37" s="20">
        <v>23200.99</v>
      </c>
      <c r="M37" s="21">
        <f t="shared" si="18"/>
        <v>218079.3</v>
      </c>
      <c r="N37" s="21">
        <f t="shared" si="19"/>
        <v>584634.93000000005</v>
      </c>
      <c r="O37" s="21">
        <f t="shared" si="20"/>
        <v>69602.97</v>
      </c>
      <c r="P37" s="21">
        <f t="shared" si="21"/>
        <v>654237.9</v>
      </c>
      <c r="Q37" s="16" t="s">
        <v>74</v>
      </c>
      <c r="R37" s="55"/>
    </row>
    <row r="38" spans="1:18" ht="21" customHeight="1" x14ac:dyDescent="0.25">
      <c r="A38" s="3"/>
      <c r="B38" s="29" t="s">
        <v>52</v>
      </c>
      <c r="C38" s="16" t="s">
        <v>16</v>
      </c>
      <c r="D38" s="5">
        <v>3</v>
      </c>
      <c r="E38" s="15">
        <v>2350</v>
      </c>
      <c r="F38" s="15">
        <v>2650</v>
      </c>
      <c r="G38" s="15">
        <f t="shared" si="16"/>
        <v>2290</v>
      </c>
      <c r="H38" s="15">
        <f t="shared" si="17"/>
        <v>2530</v>
      </c>
      <c r="I38" s="18">
        <f t="shared" si="14"/>
        <v>18.682500000000001</v>
      </c>
      <c r="J38" s="18">
        <f t="shared" si="15"/>
        <v>17.3811</v>
      </c>
      <c r="K38" s="19">
        <v>90613.47</v>
      </c>
      <c r="L38" s="20">
        <v>10787.87</v>
      </c>
      <c r="M38" s="21">
        <f t="shared" si="18"/>
        <v>101401.34</v>
      </c>
      <c r="N38" s="21">
        <f t="shared" si="19"/>
        <v>271840.40999999997</v>
      </c>
      <c r="O38" s="21">
        <f t="shared" si="20"/>
        <v>32363.61</v>
      </c>
      <c r="P38" s="21">
        <f t="shared" si="21"/>
        <v>304204.01999999996</v>
      </c>
      <c r="Q38" s="16" t="s">
        <v>74</v>
      </c>
      <c r="R38" s="55"/>
    </row>
    <row r="39" spans="1:18" ht="21" customHeight="1" x14ac:dyDescent="0.25">
      <c r="A39" s="3"/>
      <c r="B39" s="29" t="s">
        <v>53</v>
      </c>
      <c r="C39" s="16" t="s">
        <v>16</v>
      </c>
      <c r="D39" s="5">
        <v>2</v>
      </c>
      <c r="E39" s="15">
        <v>2350</v>
      </c>
      <c r="F39" s="15">
        <v>2650</v>
      </c>
      <c r="G39" s="15">
        <f t="shared" si="16"/>
        <v>2290</v>
      </c>
      <c r="H39" s="15">
        <f t="shared" si="17"/>
        <v>2530</v>
      </c>
      <c r="I39" s="18">
        <f t="shared" si="14"/>
        <v>12.455</v>
      </c>
      <c r="J39" s="18">
        <f t="shared" si="15"/>
        <v>11.587400000000001</v>
      </c>
      <c r="K39" s="19">
        <v>90613.47</v>
      </c>
      <c r="L39" s="20">
        <v>10787.87</v>
      </c>
      <c r="M39" s="21">
        <f t="shared" si="18"/>
        <v>101401.34</v>
      </c>
      <c r="N39" s="21">
        <f t="shared" si="19"/>
        <v>181226.94</v>
      </c>
      <c r="O39" s="21">
        <f t="shared" si="20"/>
        <v>21575.74</v>
      </c>
      <c r="P39" s="21">
        <f t="shared" si="21"/>
        <v>202802.68</v>
      </c>
      <c r="Q39" s="16" t="s">
        <v>74</v>
      </c>
      <c r="R39" s="55"/>
    </row>
    <row r="40" spans="1:18" ht="21" customHeight="1" x14ac:dyDescent="0.25">
      <c r="A40" s="3"/>
      <c r="B40" s="29" t="s">
        <v>54</v>
      </c>
      <c r="C40" s="16" t="s">
        <v>16</v>
      </c>
      <c r="D40" s="5">
        <v>1</v>
      </c>
      <c r="E40" s="15">
        <v>2350</v>
      </c>
      <c r="F40" s="15">
        <v>2650</v>
      </c>
      <c r="G40" s="15">
        <f t="shared" si="16"/>
        <v>2290</v>
      </c>
      <c r="H40" s="15">
        <f t="shared" si="17"/>
        <v>2530</v>
      </c>
      <c r="I40" s="18">
        <f t="shared" si="14"/>
        <v>6.2275</v>
      </c>
      <c r="J40" s="18">
        <f t="shared" si="15"/>
        <v>5.7937000000000003</v>
      </c>
      <c r="K40" s="19">
        <v>90613.47</v>
      </c>
      <c r="L40" s="20">
        <v>10787.87</v>
      </c>
      <c r="M40" s="21">
        <f t="shared" si="18"/>
        <v>101401.34</v>
      </c>
      <c r="N40" s="21">
        <f t="shared" si="19"/>
        <v>90613.47</v>
      </c>
      <c r="O40" s="21">
        <f t="shared" si="20"/>
        <v>10787.87</v>
      </c>
      <c r="P40" s="21">
        <f t="shared" si="21"/>
        <v>101401.34</v>
      </c>
      <c r="Q40" s="16" t="s">
        <v>74</v>
      </c>
      <c r="R40" s="55"/>
    </row>
    <row r="41" spans="1:18" ht="21" customHeight="1" x14ac:dyDescent="0.25">
      <c r="A41" s="4"/>
      <c r="B41" s="15" t="s">
        <v>57</v>
      </c>
      <c r="C41" s="16" t="s">
        <v>16</v>
      </c>
      <c r="D41" s="5">
        <v>6</v>
      </c>
      <c r="E41" s="15">
        <v>2500</v>
      </c>
      <c r="F41" s="15">
        <v>2650</v>
      </c>
      <c r="G41" s="15">
        <f t="shared" si="16"/>
        <v>2440</v>
      </c>
      <c r="H41" s="15">
        <f t="shared" si="17"/>
        <v>2530</v>
      </c>
      <c r="I41" s="18">
        <f t="shared" si="14"/>
        <v>39.75</v>
      </c>
      <c r="J41" s="18">
        <f t="shared" si="15"/>
        <v>37.039199999999994</v>
      </c>
      <c r="K41" s="19">
        <v>96548.85</v>
      </c>
      <c r="L41" s="20">
        <v>11494.5</v>
      </c>
      <c r="M41" s="21">
        <f t="shared" si="18"/>
        <v>108043.35</v>
      </c>
      <c r="N41" s="21">
        <f t="shared" si="19"/>
        <v>579293.1</v>
      </c>
      <c r="O41" s="21">
        <f t="shared" si="20"/>
        <v>68967</v>
      </c>
      <c r="P41" s="21">
        <f t="shared" si="21"/>
        <v>648260.1</v>
      </c>
      <c r="Q41" s="16" t="s">
        <v>74</v>
      </c>
      <c r="R41" s="55"/>
    </row>
    <row r="42" spans="1:18" ht="21" customHeight="1" x14ac:dyDescent="0.25">
      <c r="A42" s="4"/>
      <c r="B42" s="15" t="s">
        <v>58</v>
      </c>
      <c r="C42" s="16" t="s">
        <v>16</v>
      </c>
      <c r="D42" s="5">
        <v>4</v>
      </c>
      <c r="E42" s="15">
        <v>2500</v>
      </c>
      <c r="F42" s="15">
        <v>2650</v>
      </c>
      <c r="G42" s="15">
        <f t="shared" si="16"/>
        <v>2440</v>
      </c>
      <c r="H42" s="15">
        <f t="shared" si="17"/>
        <v>2530</v>
      </c>
      <c r="I42" s="18">
        <f t="shared" si="14"/>
        <v>26.5</v>
      </c>
      <c r="J42" s="18">
        <f t="shared" si="15"/>
        <v>24.692799999999998</v>
      </c>
      <c r="K42" s="19">
        <v>96548.85</v>
      </c>
      <c r="L42" s="20">
        <v>11494.5</v>
      </c>
      <c r="M42" s="21">
        <f t="shared" si="18"/>
        <v>108043.35</v>
      </c>
      <c r="N42" s="21">
        <f t="shared" si="19"/>
        <v>386195.4</v>
      </c>
      <c r="O42" s="21">
        <f t="shared" si="20"/>
        <v>45978</v>
      </c>
      <c r="P42" s="21">
        <f t="shared" si="21"/>
        <v>432173.4</v>
      </c>
      <c r="Q42" s="16" t="s">
        <v>74</v>
      </c>
      <c r="R42" s="55"/>
    </row>
    <row r="43" spans="1:18" ht="21" customHeight="1" x14ac:dyDescent="0.25">
      <c r="A43" s="4"/>
      <c r="B43" s="15" t="s">
        <v>59</v>
      </c>
      <c r="C43" s="16" t="s">
        <v>16</v>
      </c>
      <c r="D43" s="5">
        <v>2</v>
      </c>
      <c r="E43" s="15">
        <v>2500</v>
      </c>
      <c r="F43" s="15">
        <v>2650</v>
      </c>
      <c r="G43" s="15">
        <f t="shared" si="16"/>
        <v>2440</v>
      </c>
      <c r="H43" s="15">
        <f t="shared" si="17"/>
        <v>2530</v>
      </c>
      <c r="I43" s="18">
        <f t="shared" si="14"/>
        <v>13.25</v>
      </c>
      <c r="J43" s="18">
        <f t="shared" si="15"/>
        <v>12.346399999999999</v>
      </c>
      <c r="K43" s="19">
        <v>96548.85</v>
      </c>
      <c r="L43" s="20">
        <v>11494.5</v>
      </c>
      <c r="M43" s="21">
        <f t="shared" si="18"/>
        <v>108043.35</v>
      </c>
      <c r="N43" s="21">
        <f t="shared" si="19"/>
        <v>193097.7</v>
      </c>
      <c r="O43" s="21">
        <f t="shared" si="20"/>
        <v>22989</v>
      </c>
      <c r="P43" s="21">
        <f t="shared" si="21"/>
        <v>216086.7</v>
      </c>
      <c r="Q43" s="16" t="s">
        <v>74</v>
      </c>
      <c r="R43" s="55"/>
    </row>
    <row r="44" spans="1:18" ht="21" customHeight="1" x14ac:dyDescent="0.25">
      <c r="A44" s="31"/>
      <c r="B44" s="56" t="s">
        <v>13</v>
      </c>
      <c r="C44" s="57"/>
      <c r="D44" s="57"/>
      <c r="E44" s="57"/>
      <c r="F44" s="58"/>
      <c r="G44" s="32"/>
      <c r="H44" s="32"/>
      <c r="I44" s="33"/>
      <c r="J44" s="33"/>
      <c r="K44" s="33"/>
      <c r="L44" s="33"/>
      <c r="M44" s="33"/>
      <c r="N44" s="33"/>
      <c r="O44" s="33"/>
      <c r="P44" s="33"/>
      <c r="Q44" s="16" t="s">
        <v>74</v>
      </c>
      <c r="R44" s="55"/>
    </row>
    <row r="45" spans="1:18" ht="21" customHeight="1" x14ac:dyDescent="0.25">
      <c r="A45" s="4"/>
      <c r="B45" s="29" t="s">
        <v>55</v>
      </c>
      <c r="C45" s="16" t="s">
        <v>16</v>
      </c>
      <c r="D45" s="5">
        <v>3</v>
      </c>
      <c r="E45" s="29">
        <v>4985</v>
      </c>
      <c r="F45" s="29">
        <v>2650</v>
      </c>
      <c r="G45" s="15">
        <f t="shared" ref="G45:G52" si="22">E45-60</f>
        <v>4925</v>
      </c>
      <c r="H45" s="15">
        <f t="shared" ref="H45:H52" si="23">F45-120</f>
        <v>2530</v>
      </c>
      <c r="I45" s="18">
        <f t="shared" si="14"/>
        <v>39.630749999999999</v>
      </c>
      <c r="J45" s="18">
        <f t="shared" si="15"/>
        <v>37.380749999999999</v>
      </c>
      <c r="K45" s="19">
        <v>194878.31</v>
      </c>
      <c r="L45" s="20">
        <v>23200.99</v>
      </c>
      <c r="M45" s="21">
        <f t="shared" ref="M45:M52" si="24">K45+L45</f>
        <v>218079.3</v>
      </c>
      <c r="N45" s="21">
        <f t="shared" ref="N45:N52" si="25">ROUND(K45*D45,2)</f>
        <v>584634.93000000005</v>
      </c>
      <c r="O45" s="21">
        <f t="shared" ref="O45:O52" si="26">ROUND(L45*D45,2)</f>
        <v>69602.97</v>
      </c>
      <c r="P45" s="21">
        <f t="shared" ref="P45:P52" si="27">SUM(N45:O45)</f>
        <v>654237.9</v>
      </c>
      <c r="Q45" s="16" t="s">
        <v>74</v>
      </c>
      <c r="R45" s="55"/>
    </row>
    <row r="46" spans="1:18" ht="21" customHeight="1" x14ac:dyDescent="0.25">
      <c r="A46" s="3"/>
      <c r="B46" s="29" t="s">
        <v>56</v>
      </c>
      <c r="C46" s="16" t="s">
        <v>16</v>
      </c>
      <c r="D46" s="5">
        <v>3</v>
      </c>
      <c r="E46" s="29">
        <v>4985</v>
      </c>
      <c r="F46" s="29">
        <v>2650</v>
      </c>
      <c r="G46" s="15">
        <f t="shared" si="22"/>
        <v>4925</v>
      </c>
      <c r="H46" s="15">
        <f t="shared" si="23"/>
        <v>2530</v>
      </c>
      <c r="I46" s="18">
        <f t="shared" si="14"/>
        <v>39.630749999999999</v>
      </c>
      <c r="J46" s="18">
        <f t="shared" si="15"/>
        <v>37.380749999999999</v>
      </c>
      <c r="K46" s="19">
        <v>194878.31</v>
      </c>
      <c r="L46" s="20">
        <v>23200.99</v>
      </c>
      <c r="M46" s="21">
        <f t="shared" si="24"/>
        <v>218079.3</v>
      </c>
      <c r="N46" s="21">
        <f t="shared" si="25"/>
        <v>584634.93000000005</v>
      </c>
      <c r="O46" s="21">
        <f t="shared" si="26"/>
        <v>69602.97</v>
      </c>
      <c r="P46" s="21">
        <f t="shared" si="27"/>
        <v>654237.9</v>
      </c>
      <c r="Q46" s="16" t="s">
        <v>74</v>
      </c>
      <c r="R46" s="55"/>
    </row>
    <row r="47" spans="1:18" ht="21" customHeight="1" x14ac:dyDescent="0.25">
      <c r="A47" s="3"/>
      <c r="B47" s="29" t="s">
        <v>52</v>
      </c>
      <c r="C47" s="16" t="s">
        <v>16</v>
      </c>
      <c r="D47" s="5">
        <v>3</v>
      </c>
      <c r="E47" s="15">
        <v>2350</v>
      </c>
      <c r="F47" s="15">
        <v>2650</v>
      </c>
      <c r="G47" s="15">
        <f t="shared" si="22"/>
        <v>2290</v>
      </c>
      <c r="H47" s="15">
        <f t="shared" si="23"/>
        <v>2530</v>
      </c>
      <c r="I47" s="18">
        <f t="shared" si="14"/>
        <v>18.682500000000001</v>
      </c>
      <c r="J47" s="18">
        <f t="shared" si="15"/>
        <v>17.3811</v>
      </c>
      <c r="K47" s="19">
        <v>90613.47</v>
      </c>
      <c r="L47" s="20">
        <v>10787.87</v>
      </c>
      <c r="M47" s="21">
        <f t="shared" si="24"/>
        <v>101401.34</v>
      </c>
      <c r="N47" s="21">
        <f t="shared" si="25"/>
        <v>271840.40999999997</v>
      </c>
      <c r="O47" s="21">
        <f t="shared" si="26"/>
        <v>32363.61</v>
      </c>
      <c r="P47" s="21">
        <f t="shared" si="27"/>
        <v>304204.01999999996</v>
      </c>
      <c r="Q47" s="16" t="s">
        <v>74</v>
      </c>
      <c r="R47" s="55"/>
    </row>
    <row r="48" spans="1:18" ht="21" customHeight="1" x14ac:dyDescent="0.25">
      <c r="A48" s="3"/>
      <c r="B48" s="29" t="s">
        <v>53</v>
      </c>
      <c r="C48" s="16" t="s">
        <v>16</v>
      </c>
      <c r="D48" s="5">
        <v>2</v>
      </c>
      <c r="E48" s="15">
        <v>2350</v>
      </c>
      <c r="F48" s="15">
        <v>2650</v>
      </c>
      <c r="G48" s="15">
        <f t="shared" si="22"/>
        <v>2290</v>
      </c>
      <c r="H48" s="15">
        <f t="shared" si="23"/>
        <v>2530</v>
      </c>
      <c r="I48" s="18">
        <f t="shared" si="14"/>
        <v>12.455</v>
      </c>
      <c r="J48" s="18">
        <f t="shared" si="15"/>
        <v>11.587400000000001</v>
      </c>
      <c r="K48" s="19">
        <v>90613.47</v>
      </c>
      <c r="L48" s="20">
        <v>10787.87</v>
      </c>
      <c r="M48" s="21">
        <f t="shared" si="24"/>
        <v>101401.34</v>
      </c>
      <c r="N48" s="21">
        <f t="shared" si="25"/>
        <v>181226.94</v>
      </c>
      <c r="O48" s="21">
        <f t="shared" si="26"/>
        <v>21575.74</v>
      </c>
      <c r="P48" s="21">
        <f t="shared" si="27"/>
        <v>202802.68</v>
      </c>
      <c r="Q48" s="16" t="s">
        <v>74</v>
      </c>
      <c r="R48" s="55"/>
    </row>
    <row r="49" spans="1:18" ht="21" customHeight="1" x14ac:dyDescent="0.25">
      <c r="A49" s="3"/>
      <c r="B49" s="29" t="s">
        <v>54</v>
      </c>
      <c r="C49" s="16" t="s">
        <v>16</v>
      </c>
      <c r="D49" s="5">
        <v>1</v>
      </c>
      <c r="E49" s="15">
        <v>2350</v>
      </c>
      <c r="F49" s="15">
        <v>2650</v>
      </c>
      <c r="G49" s="15">
        <f t="shared" si="22"/>
        <v>2290</v>
      </c>
      <c r="H49" s="15">
        <f t="shared" si="23"/>
        <v>2530</v>
      </c>
      <c r="I49" s="18">
        <f t="shared" si="14"/>
        <v>6.2275</v>
      </c>
      <c r="J49" s="18">
        <f t="shared" si="15"/>
        <v>5.7937000000000003</v>
      </c>
      <c r="K49" s="19">
        <v>90613.47</v>
      </c>
      <c r="L49" s="20">
        <v>10787.87</v>
      </c>
      <c r="M49" s="21">
        <f t="shared" si="24"/>
        <v>101401.34</v>
      </c>
      <c r="N49" s="21">
        <f t="shared" si="25"/>
        <v>90613.47</v>
      </c>
      <c r="O49" s="21">
        <f t="shared" si="26"/>
        <v>10787.87</v>
      </c>
      <c r="P49" s="21">
        <f t="shared" si="27"/>
        <v>101401.34</v>
      </c>
      <c r="Q49" s="16" t="s">
        <v>74</v>
      </c>
      <c r="R49" s="55"/>
    </row>
    <row r="50" spans="1:18" ht="21" customHeight="1" x14ac:dyDescent="0.25">
      <c r="A50" s="4"/>
      <c r="B50" s="15" t="s">
        <v>57</v>
      </c>
      <c r="C50" s="16" t="s">
        <v>16</v>
      </c>
      <c r="D50" s="5">
        <v>6</v>
      </c>
      <c r="E50" s="15">
        <v>2500</v>
      </c>
      <c r="F50" s="15">
        <v>2650</v>
      </c>
      <c r="G50" s="15">
        <f t="shared" si="22"/>
        <v>2440</v>
      </c>
      <c r="H50" s="15">
        <f t="shared" si="23"/>
        <v>2530</v>
      </c>
      <c r="I50" s="18">
        <f t="shared" si="14"/>
        <v>39.75</v>
      </c>
      <c r="J50" s="18">
        <f t="shared" si="15"/>
        <v>37.039199999999994</v>
      </c>
      <c r="K50" s="19">
        <v>96548.85</v>
      </c>
      <c r="L50" s="20">
        <v>11494.5</v>
      </c>
      <c r="M50" s="21">
        <f t="shared" si="24"/>
        <v>108043.35</v>
      </c>
      <c r="N50" s="21">
        <f t="shared" si="25"/>
        <v>579293.1</v>
      </c>
      <c r="O50" s="21">
        <f t="shared" si="26"/>
        <v>68967</v>
      </c>
      <c r="P50" s="21">
        <f t="shared" si="27"/>
        <v>648260.1</v>
      </c>
      <c r="Q50" s="16" t="s">
        <v>74</v>
      </c>
      <c r="R50" s="55"/>
    </row>
    <row r="51" spans="1:18" ht="21" customHeight="1" x14ac:dyDescent="0.25">
      <c r="A51" s="4"/>
      <c r="B51" s="15" t="s">
        <v>58</v>
      </c>
      <c r="C51" s="16" t="s">
        <v>16</v>
      </c>
      <c r="D51" s="5">
        <v>4</v>
      </c>
      <c r="E51" s="15">
        <v>2500</v>
      </c>
      <c r="F51" s="15">
        <v>2650</v>
      </c>
      <c r="G51" s="15">
        <f t="shared" si="22"/>
        <v>2440</v>
      </c>
      <c r="H51" s="15">
        <f t="shared" si="23"/>
        <v>2530</v>
      </c>
      <c r="I51" s="18">
        <f t="shared" si="14"/>
        <v>26.5</v>
      </c>
      <c r="J51" s="18">
        <f t="shared" si="15"/>
        <v>24.692799999999998</v>
      </c>
      <c r="K51" s="19">
        <v>96548.85</v>
      </c>
      <c r="L51" s="20">
        <v>11494.5</v>
      </c>
      <c r="M51" s="21">
        <f t="shared" si="24"/>
        <v>108043.35</v>
      </c>
      <c r="N51" s="21">
        <f t="shared" si="25"/>
        <v>386195.4</v>
      </c>
      <c r="O51" s="21">
        <f t="shared" si="26"/>
        <v>45978</v>
      </c>
      <c r="P51" s="21">
        <f t="shared" si="27"/>
        <v>432173.4</v>
      </c>
      <c r="Q51" s="16" t="s">
        <v>74</v>
      </c>
      <c r="R51" s="55"/>
    </row>
    <row r="52" spans="1:18" ht="21" customHeight="1" x14ac:dyDescent="0.25">
      <c r="A52" s="4"/>
      <c r="B52" s="15" t="s">
        <v>59</v>
      </c>
      <c r="C52" s="16" t="s">
        <v>16</v>
      </c>
      <c r="D52" s="5">
        <v>2</v>
      </c>
      <c r="E52" s="15">
        <v>2500</v>
      </c>
      <c r="F52" s="15">
        <v>2650</v>
      </c>
      <c r="G52" s="15">
        <f t="shared" si="22"/>
        <v>2440</v>
      </c>
      <c r="H52" s="15">
        <f t="shared" si="23"/>
        <v>2530</v>
      </c>
      <c r="I52" s="18">
        <f t="shared" si="14"/>
        <v>13.25</v>
      </c>
      <c r="J52" s="18">
        <f t="shared" si="15"/>
        <v>12.346399999999999</v>
      </c>
      <c r="K52" s="19">
        <v>96548.85</v>
      </c>
      <c r="L52" s="20">
        <v>11494.5</v>
      </c>
      <c r="M52" s="21">
        <f t="shared" si="24"/>
        <v>108043.35</v>
      </c>
      <c r="N52" s="21">
        <f t="shared" si="25"/>
        <v>193097.7</v>
      </c>
      <c r="O52" s="21">
        <f t="shared" si="26"/>
        <v>22989</v>
      </c>
      <c r="P52" s="21">
        <f t="shared" si="27"/>
        <v>216086.7</v>
      </c>
      <c r="Q52" s="16" t="s">
        <v>74</v>
      </c>
      <c r="R52" s="55"/>
    </row>
    <row r="53" spans="1:18" ht="21" customHeight="1" x14ac:dyDescent="0.25">
      <c r="A53" s="6"/>
      <c r="B53" s="56" t="s">
        <v>14</v>
      </c>
      <c r="C53" s="57"/>
      <c r="D53" s="57"/>
      <c r="E53" s="57"/>
      <c r="F53" s="58"/>
      <c r="G53" s="32"/>
      <c r="H53" s="32"/>
      <c r="I53" s="33"/>
      <c r="J53" s="33"/>
      <c r="K53" s="33"/>
      <c r="L53" s="33"/>
      <c r="M53" s="33"/>
      <c r="N53" s="33"/>
      <c r="O53" s="33"/>
      <c r="P53" s="33"/>
      <c r="Q53" s="16" t="s">
        <v>74</v>
      </c>
      <c r="R53" s="55"/>
    </row>
    <row r="54" spans="1:18" ht="21" customHeight="1" x14ac:dyDescent="0.25">
      <c r="A54" s="4"/>
      <c r="B54" s="29" t="s">
        <v>55</v>
      </c>
      <c r="C54" s="16" t="s">
        <v>16</v>
      </c>
      <c r="D54" s="5">
        <v>3</v>
      </c>
      <c r="E54" s="29">
        <v>4985</v>
      </c>
      <c r="F54" s="29">
        <v>2650</v>
      </c>
      <c r="G54" s="15">
        <f t="shared" ref="G54:G61" si="28">E54-60</f>
        <v>4925</v>
      </c>
      <c r="H54" s="15">
        <f t="shared" ref="H54:H61" si="29">F54-120</f>
        <v>2530</v>
      </c>
      <c r="I54" s="18">
        <f t="shared" si="14"/>
        <v>39.630749999999999</v>
      </c>
      <c r="J54" s="18">
        <f t="shared" si="15"/>
        <v>37.380749999999999</v>
      </c>
      <c r="K54" s="19">
        <v>194878.31</v>
      </c>
      <c r="L54" s="20">
        <v>23200.99</v>
      </c>
      <c r="M54" s="21">
        <f t="shared" ref="M54:M61" si="30">K54+L54</f>
        <v>218079.3</v>
      </c>
      <c r="N54" s="21">
        <f t="shared" ref="N54:N61" si="31">ROUND(K54*D54,2)</f>
        <v>584634.93000000005</v>
      </c>
      <c r="O54" s="21">
        <f t="shared" ref="O54:O61" si="32">ROUND(L54*D54,2)</f>
        <v>69602.97</v>
      </c>
      <c r="P54" s="21">
        <f t="shared" ref="P54:P61" si="33">SUM(N54:O54)</f>
        <v>654237.9</v>
      </c>
      <c r="Q54" s="16" t="s">
        <v>74</v>
      </c>
      <c r="R54" s="55"/>
    </row>
    <row r="55" spans="1:18" ht="21" customHeight="1" x14ac:dyDescent="0.25">
      <c r="A55" s="3"/>
      <c r="B55" s="29" t="s">
        <v>56</v>
      </c>
      <c r="C55" s="16" t="s">
        <v>16</v>
      </c>
      <c r="D55" s="5">
        <v>3</v>
      </c>
      <c r="E55" s="29">
        <v>4985</v>
      </c>
      <c r="F55" s="29">
        <v>2650</v>
      </c>
      <c r="G55" s="15">
        <f t="shared" si="28"/>
        <v>4925</v>
      </c>
      <c r="H55" s="15">
        <f t="shared" si="29"/>
        <v>2530</v>
      </c>
      <c r="I55" s="18">
        <f t="shared" si="14"/>
        <v>39.630749999999999</v>
      </c>
      <c r="J55" s="18">
        <f t="shared" si="15"/>
        <v>37.380749999999999</v>
      </c>
      <c r="K55" s="19">
        <v>194878.31</v>
      </c>
      <c r="L55" s="20">
        <v>23200.99</v>
      </c>
      <c r="M55" s="21">
        <f t="shared" si="30"/>
        <v>218079.3</v>
      </c>
      <c r="N55" s="21">
        <f t="shared" si="31"/>
        <v>584634.93000000005</v>
      </c>
      <c r="O55" s="21">
        <f t="shared" si="32"/>
        <v>69602.97</v>
      </c>
      <c r="P55" s="21">
        <f t="shared" si="33"/>
        <v>654237.9</v>
      </c>
      <c r="Q55" s="16" t="s">
        <v>74</v>
      </c>
      <c r="R55" s="55"/>
    </row>
    <row r="56" spans="1:18" ht="21" customHeight="1" x14ac:dyDescent="0.25">
      <c r="A56" s="3"/>
      <c r="B56" s="29" t="s">
        <v>52</v>
      </c>
      <c r="C56" s="16" t="s">
        <v>16</v>
      </c>
      <c r="D56" s="5">
        <v>3</v>
      </c>
      <c r="E56" s="15">
        <v>2350</v>
      </c>
      <c r="F56" s="15">
        <v>2650</v>
      </c>
      <c r="G56" s="15">
        <f t="shared" si="28"/>
        <v>2290</v>
      </c>
      <c r="H56" s="15">
        <f t="shared" si="29"/>
        <v>2530</v>
      </c>
      <c r="I56" s="18">
        <f t="shared" si="14"/>
        <v>18.682500000000001</v>
      </c>
      <c r="J56" s="18">
        <f t="shared" si="15"/>
        <v>17.3811</v>
      </c>
      <c r="K56" s="19">
        <v>90613.47</v>
      </c>
      <c r="L56" s="20">
        <v>10787.87</v>
      </c>
      <c r="M56" s="21">
        <f t="shared" si="30"/>
        <v>101401.34</v>
      </c>
      <c r="N56" s="21">
        <f t="shared" si="31"/>
        <v>271840.40999999997</v>
      </c>
      <c r="O56" s="21">
        <f t="shared" si="32"/>
        <v>32363.61</v>
      </c>
      <c r="P56" s="21">
        <f t="shared" si="33"/>
        <v>304204.01999999996</v>
      </c>
      <c r="Q56" s="16" t="s">
        <v>74</v>
      </c>
      <c r="R56" s="55"/>
    </row>
    <row r="57" spans="1:18" ht="21" customHeight="1" x14ac:dyDescent="0.25">
      <c r="A57" s="3"/>
      <c r="B57" s="29" t="s">
        <v>53</v>
      </c>
      <c r="C57" s="16" t="s">
        <v>16</v>
      </c>
      <c r="D57" s="5">
        <v>2</v>
      </c>
      <c r="E57" s="15">
        <v>2350</v>
      </c>
      <c r="F57" s="15">
        <v>2650</v>
      </c>
      <c r="G57" s="15">
        <f t="shared" si="28"/>
        <v>2290</v>
      </c>
      <c r="H57" s="15">
        <f t="shared" si="29"/>
        <v>2530</v>
      </c>
      <c r="I57" s="18">
        <f t="shared" si="14"/>
        <v>12.455</v>
      </c>
      <c r="J57" s="18">
        <f t="shared" si="15"/>
        <v>11.587400000000001</v>
      </c>
      <c r="K57" s="19">
        <v>90613.47</v>
      </c>
      <c r="L57" s="20">
        <v>10787.87</v>
      </c>
      <c r="M57" s="21">
        <f t="shared" si="30"/>
        <v>101401.34</v>
      </c>
      <c r="N57" s="21">
        <f t="shared" si="31"/>
        <v>181226.94</v>
      </c>
      <c r="O57" s="21">
        <f t="shared" si="32"/>
        <v>21575.74</v>
      </c>
      <c r="P57" s="21">
        <f t="shared" si="33"/>
        <v>202802.68</v>
      </c>
      <c r="Q57" s="16" t="s">
        <v>74</v>
      </c>
      <c r="R57" s="55"/>
    </row>
    <row r="58" spans="1:18" ht="21" customHeight="1" x14ac:dyDescent="0.25">
      <c r="A58" s="3"/>
      <c r="B58" s="29" t="s">
        <v>54</v>
      </c>
      <c r="C58" s="16" t="s">
        <v>16</v>
      </c>
      <c r="D58" s="5">
        <v>1</v>
      </c>
      <c r="E58" s="15">
        <v>2350</v>
      </c>
      <c r="F58" s="15">
        <v>2650</v>
      </c>
      <c r="G58" s="15">
        <f t="shared" si="28"/>
        <v>2290</v>
      </c>
      <c r="H58" s="15">
        <f t="shared" si="29"/>
        <v>2530</v>
      </c>
      <c r="I58" s="18">
        <f t="shared" si="14"/>
        <v>6.2275</v>
      </c>
      <c r="J58" s="18">
        <f t="shared" si="15"/>
        <v>5.7937000000000003</v>
      </c>
      <c r="K58" s="19">
        <v>90613.47</v>
      </c>
      <c r="L58" s="20">
        <v>10787.87</v>
      </c>
      <c r="M58" s="21">
        <f t="shared" si="30"/>
        <v>101401.34</v>
      </c>
      <c r="N58" s="21">
        <f t="shared" si="31"/>
        <v>90613.47</v>
      </c>
      <c r="O58" s="21">
        <f t="shared" si="32"/>
        <v>10787.87</v>
      </c>
      <c r="P58" s="21">
        <f t="shared" si="33"/>
        <v>101401.34</v>
      </c>
      <c r="Q58" s="16" t="s">
        <v>74</v>
      </c>
      <c r="R58" s="55"/>
    </row>
    <row r="59" spans="1:18" ht="21" customHeight="1" x14ac:dyDescent="0.25">
      <c r="A59" s="4"/>
      <c r="B59" s="15" t="s">
        <v>57</v>
      </c>
      <c r="C59" s="16" t="s">
        <v>16</v>
      </c>
      <c r="D59" s="5">
        <v>6</v>
      </c>
      <c r="E59" s="15">
        <v>2500</v>
      </c>
      <c r="F59" s="15">
        <v>2650</v>
      </c>
      <c r="G59" s="15">
        <f t="shared" si="28"/>
        <v>2440</v>
      </c>
      <c r="H59" s="15">
        <f t="shared" si="29"/>
        <v>2530</v>
      </c>
      <c r="I59" s="18">
        <f t="shared" si="14"/>
        <v>39.75</v>
      </c>
      <c r="J59" s="18">
        <f t="shared" si="15"/>
        <v>37.039199999999994</v>
      </c>
      <c r="K59" s="19">
        <v>96548.85</v>
      </c>
      <c r="L59" s="20">
        <v>11494.5</v>
      </c>
      <c r="M59" s="21">
        <f t="shared" si="30"/>
        <v>108043.35</v>
      </c>
      <c r="N59" s="21">
        <f t="shared" si="31"/>
        <v>579293.1</v>
      </c>
      <c r="O59" s="21">
        <f t="shared" si="32"/>
        <v>68967</v>
      </c>
      <c r="P59" s="21">
        <f t="shared" si="33"/>
        <v>648260.1</v>
      </c>
      <c r="Q59" s="16" t="s">
        <v>74</v>
      </c>
      <c r="R59" s="55"/>
    </row>
    <row r="60" spans="1:18" ht="21" customHeight="1" x14ac:dyDescent="0.25">
      <c r="A60" s="4"/>
      <c r="B60" s="15" t="s">
        <v>58</v>
      </c>
      <c r="C60" s="16" t="s">
        <v>16</v>
      </c>
      <c r="D60" s="5">
        <v>4</v>
      </c>
      <c r="E60" s="15">
        <v>2500</v>
      </c>
      <c r="F60" s="15">
        <v>2650</v>
      </c>
      <c r="G60" s="15">
        <f t="shared" si="28"/>
        <v>2440</v>
      </c>
      <c r="H60" s="15">
        <f t="shared" si="29"/>
        <v>2530</v>
      </c>
      <c r="I60" s="18">
        <f t="shared" si="14"/>
        <v>26.5</v>
      </c>
      <c r="J60" s="18">
        <f t="shared" si="15"/>
        <v>24.692799999999998</v>
      </c>
      <c r="K60" s="19">
        <v>96548.85</v>
      </c>
      <c r="L60" s="20">
        <v>11494.5</v>
      </c>
      <c r="M60" s="21">
        <f t="shared" si="30"/>
        <v>108043.35</v>
      </c>
      <c r="N60" s="21">
        <f t="shared" si="31"/>
        <v>386195.4</v>
      </c>
      <c r="O60" s="21">
        <f t="shared" si="32"/>
        <v>45978</v>
      </c>
      <c r="P60" s="21">
        <f t="shared" si="33"/>
        <v>432173.4</v>
      </c>
      <c r="Q60" s="16" t="s">
        <v>74</v>
      </c>
      <c r="R60" s="55"/>
    </row>
    <row r="61" spans="1:18" ht="21" customHeight="1" x14ac:dyDescent="0.25">
      <c r="A61" s="4"/>
      <c r="B61" s="15" t="s">
        <v>59</v>
      </c>
      <c r="C61" s="16" t="s">
        <v>16</v>
      </c>
      <c r="D61" s="5">
        <v>2</v>
      </c>
      <c r="E61" s="15">
        <v>2500</v>
      </c>
      <c r="F61" s="15">
        <v>2650</v>
      </c>
      <c r="G61" s="15">
        <f t="shared" si="28"/>
        <v>2440</v>
      </c>
      <c r="H61" s="15">
        <f t="shared" si="29"/>
        <v>2530</v>
      </c>
      <c r="I61" s="18">
        <f t="shared" si="14"/>
        <v>13.25</v>
      </c>
      <c r="J61" s="18">
        <f t="shared" si="15"/>
        <v>12.346399999999999</v>
      </c>
      <c r="K61" s="19">
        <v>96548.85</v>
      </c>
      <c r="L61" s="20">
        <v>11494.5</v>
      </c>
      <c r="M61" s="21">
        <f t="shared" si="30"/>
        <v>108043.35</v>
      </c>
      <c r="N61" s="21">
        <f t="shared" si="31"/>
        <v>193097.7</v>
      </c>
      <c r="O61" s="21">
        <f t="shared" si="32"/>
        <v>22989</v>
      </c>
      <c r="P61" s="21">
        <f t="shared" si="33"/>
        <v>216086.7</v>
      </c>
      <c r="Q61" s="16" t="s">
        <v>74</v>
      </c>
      <c r="R61" s="55"/>
    </row>
    <row r="62" spans="1:18" ht="21" customHeight="1" x14ac:dyDescent="0.25">
      <c r="A62" s="6"/>
      <c r="B62" s="56" t="s">
        <v>15</v>
      </c>
      <c r="C62" s="57"/>
      <c r="D62" s="57"/>
      <c r="E62" s="57"/>
      <c r="F62" s="57"/>
      <c r="G62" s="34"/>
      <c r="H62" s="34"/>
      <c r="I62" s="33"/>
      <c r="J62" s="33"/>
      <c r="K62" s="33"/>
      <c r="L62" s="33"/>
      <c r="M62" s="33"/>
      <c r="N62" s="33"/>
      <c r="O62" s="33"/>
      <c r="P62" s="33"/>
      <c r="Q62" s="16" t="s">
        <v>74</v>
      </c>
      <c r="R62" s="55"/>
    </row>
    <row r="63" spans="1:18" ht="21" customHeight="1" x14ac:dyDescent="0.25">
      <c r="A63" s="4"/>
      <c r="B63" s="29" t="s">
        <v>55</v>
      </c>
      <c r="C63" s="16" t="s">
        <v>16</v>
      </c>
      <c r="D63" s="5">
        <v>3</v>
      </c>
      <c r="E63" s="29">
        <v>4985</v>
      </c>
      <c r="F63" s="29">
        <v>2650</v>
      </c>
      <c r="G63" s="15">
        <f t="shared" ref="G63:G70" si="34">E63-60</f>
        <v>4925</v>
      </c>
      <c r="H63" s="15">
        <f t="shared" ref="H63:H70" si="35">F63-120</f>
        <v>2530</v>
      </c>
      <c r="I63" s="18">
        <f t="shared" si="14"/>
        <v>39.630749999999999</v>
      </c>
      <c r="J63" s="18">
        <f t="shared" si="15"/>
        <v>37.380749999999999</v>
      </c>
      <c r="K63" s="19">
        <v>194878.31</v>
      </c>
      <c r="L63" s="20">
        <v>23200.99</v>
      </c>
      <c r="M63" s="21">
        <f t="shared" ref="M63:M70" si="36">K63+L63</f>
        <v>218079.3</v>
      </c>
      <c r="N63" s="21">
        <f t="shared" ref="N63:N70" si="37">ROUND(K63*D63,2)</f>
        <v>584634.93000000005</v>
      </c>
      <c r="O63" s="21">
        <f t="shared" ref="O63:O70" si="38">ROUND(L63*D63,2)</f>
        <v>69602.97</v>
      </c>
      <c r="P63" s="21">
        <f t="shared" ref="P63:P70" si="39">SUM(N63:O63)</f>
        <v>654237.9</v>
      </c>
      <c r="Q63" s="16" t="s">
        <v>74</v>
      </c>
      <c r="R63" s="55"/>
    </row>
    <row r="64" spans="1:18" ht="21" customHeight="1" x14ac:dyDescent="0.25">
      <c r="A64" s="3"/>
      <c r="B64" s="29" t="s">
        <v>56</v>
      </c>
      <c r="C64" s="16" t="s">
        <v>16</v>
      </c>
      <c r="D64" s="5">
        <v>3</v>
      </c>
      <c r="E64" s="29">
        <v>4985</v>
      </c>
      <c r="F64" s="29">
        <v>2650</v>
      </c>
      <c r="G64" s="15">
        <f t="shared" si="34"/>
        <v>4925</v>
      </c>
      <c r="H64" s="15">
        <f t="shared" si="35"/>
        <v>2530</v>
      </c>
      <c r="I64" s="18">
        <f t="shared" si="14"/>
        <v>39.630749999999999</v>
      </c>
      <c r="J64" s="18">
        <f t="shared" si="15"/>
        <v>37.380749999999999</v>
      </c>
      <c r="K64" s="19">
        <v>194878.31</v>
      </c>
      <c r="L64" s="20">
        <v>23200.99</v>
      </c>
      <c r="M64" s="21">
        <f t="shared" si="36"/>
        <v>218079.3</v>
      </c>
      <c r="N64" s="21">
        <f t="shared" si="37"/>
        <v>584634.93000000005</v>
      </c>
      <c r="O64" s="21">
        <f t="shared" si="38"/>
        <v>69602.97</v>
      </c>
      <c r="P64" s="21">
        <f t="shared" si="39"/>
        <v>654237.9</v>
      </c>
      <c r="Q64" s="16" t="s">
        <v>74</v>
      </c>
      <c r="R64" s="55"/>
    </row>
    <row r="65" spans="1:18" ht="21" customHeight="1" x14ac:dyDescent="0.25">
      <c r="A65" s="3"/>
      <c r="B65" s="29" t="s">
        <v>52</v>
      </c>
      <c r="C65" s="16" t="s">
        <v>16</v>
      </c>
      <c r="D65" s="5">
        <v>3</v>
      </c>
      <c r="E65" s="15">
        <v>2350</v>
      </c>
      <c r="F65" s="15">
        <v>2650</v>
      </c>
      <c r="G65" s="15">
        <f t="shared" si="34"/>
        <v>2290</v>
      </c>
      <c r="H65" s="15">
        <f t="shared" si="35"/>
        <v>2530</v>
      </c>
      <c r="I65" s="18">
        <f t="shared" si="14"/>
        <v>18.682500000000001</v>
      </c>
      <c r="J65" s="18">
        <f t="shared" si="15"/>
        <v>17.3811</v>
      </c>
      <c r="K65" s="19">
        <v>90613.47</v>
      </c>
      <c r="L65" s="20">
        <v>10787.87</v>
      </c>
      <c r="M65" s="21">
        <f t="shared" si="36"/>
        <v>101401.34</v>
      </c>
      <c r="N65" s="21">
        <f t="shared" si="37"/>
        <v>271840.40999999997</v>
      </c>
      <c r="O65" s="21">
        <f t="shared" si="38"/>
        <v>32363.61</v>
      </c>
      <c r="P65" s="21">
        <f t="shared" si="39"/>
        <v>304204.01999999996</v>
      </c>
      <c r="Q65" s="16" t="s">
        <v>74</v>
      </c>
      <c r="R65" s="55"/>
    </row>
    <row r="66" spans="1:18" ht="21" customHeight="1" x14ac:dyDescent="0.25">
      <c r="A66" s="3"/>
      <c r="B66" s="29" t="s">
        <v>53</v>
      </c>
      <c r="C66" s="16" t="s">
        <v>16</v>
      </c>
      <c r="D66" s="5">
        <v>2</v>
      </c>
      <c r="E66" s="15">
        <v>2350</v>
      </c>
      <c r="F66" s="15">
        <v>2650</v>
      </c>
      <c r="G66" s="15">
        <f t="shared" si="34"/>
        <v>2290</v>
      </c>
      <c r="H66" s="15">
        <f t="shared" si="35"/>
        <v>2530</v>
      </c>
      <c r="I66" s="18">
        <f t="shared" si="14"/>
        <v>12.455</v>
      </c>
      <c r="J66" s="18">
        <f t="shared" si="15"/>
        <v>11.587400000000001</v>
      </c>
      <c r="K66" s="19">
        <v>90613.47</v>
      </c>
      <c r="L66" s="20">
        <v>10787.87</v>
      </c>
      <c r="M66" s="21">
        <f t="shared" si="36"/>
        <v>101401.34</v>
      </c>
      <c r="N66" s="21">
        <f t="shared" si="37"/>
        <v>181226.94</v>
      </c>
      <c r="O66" s="21">
        <f t="shared" si="38"/>
        <v>21575.74</v>
      </c>
      <c r="P66" s="21">
        <f t="shared" si="39"/>
        <v>202802.68</v>
      </c>
      <c r="Q66" s="16" t="s">
        <v>74</v>
      </c>
      <c r="R66" s="55"/>
    </row>
    <row r="67" spans="1:18" ht="21" customHeight="1" x14ac:dyDescent="0.25">
      <c r="A67" s="3"/>
      <c r="B67" s="29" t="s">
        <v>54</v>
      </c>
      <c r="C67" s="16" t="s">
        <v>16</v>
      </c>
      <c r="D67" s="5">
        <v>1</v>
      </c>
      <c r="E67" s="15">
        <v>2350</v>
      </c>
      <c r="F67" s="15">
        <v>2650</v>
      </c>
      <c r="G67" s="15">
        <f t="shared" si="34"/>
        <v>2290</v>
      </c>
      <c r="H67" s="15">
        <f t="shared" si="35"/>
        <v>2530</v>
      </c>
      <c r="I67" s="18">
        <f t="shared" si="14"/>
        <v>6.2275</v>
      </c>
      <c r="J67" s="18">
        <f t="shared" si="15"/>
        <v>5.7937000000000003</v>
      </c>
      <c r="K67" s="19">
        <v>90613.47</v>
      </c>
      <c r="L67" s="20">
        <v>10787.87</v>
      </c>
      <c r="M67" s="21">
        <f t="shared" si="36"/>
        <v>101401.34</v>
      </c>
      <c r="N67" s="21">
        <f t="shared" si="37"/>
        <v>90613.47</v>
      </c>
      <c r="O67" s="21">
        <f t="shared" si="38"/>
        <v>10787.87</v>
      </c>
      <c r="P67" s="21">
        <f t="shared" si="39"/>
        <v>101401.34</v>
      </c>
      <c r="Q67" s="16" t="s">
        <v>74</v>
      </c>
      <c r="R67" s="55"/>
    </row>
    <row r="68" spans="1:18" ht="21" customHeight="1" x14ac:dyDescent="0.25">
      <c r="A68" s="4"/>
      <c r="B68" s="15" t="s">
        <v>57</v>
      </c>
      <c r="C68" s="16" t="s">
        <v>16</v>
      </c>
      <c r="D68" s="5">
        <v>6</v>
      </c>
      <c r="E68" s="15">
        <v>2500</v>
      </c>
      <c r="F68" s="15">
        <v>2650</v>
      </c>
      <c r="G68" s="15">
        <f t="shared" si="34"/>
        <v>2440</v>
      </c>
      <c r="H68" s="15">
        <f t="shared" si="35"/>
        <v>2530</v>
      </c>
      <c r="I68" s="18">
        <f t="shared" si="14"/>
        <v>39.75</v>
      </c>
      <c r="J68" s="18">
        <f t="shared" si="15"/>
        <v>37.039199999999994</v>
      </c>
      <c r="K68" s="19">
        <v>96548.85</v>
      </c>
      <c r="L68" s="20">
        <v>11494.5</v>
      </c>
      <c r="M68" s="21">
        <f t="shared" si="36"/>
        <v>108043.35</v>
      </c>
      <c r="N68" s="21">
        <f t="shared" si="37"/>
        <v>579293.1</v>
      </c>
      <c r="O68" s="21">
        <f t="shared" si="38"/>
        <v>68967</v>
      </c>
      <c r="P68" s="21">
        <f t="shared" si="39"/>
        <v>648260.1</v>
      </c>
      <c r="Q68" s="16" t="s">
        <v>74</v>
      </c>
      <c r="R68" s="55"/>
    </row>
    <row r="69" spans="1:18" ht="21" customHeight="1" x14ac:dyDescent="0.25">
      <c r="A69" s="4"/>
      <c r="B69" s="15" t="s">
        <v>58</v>
      </c>
      <c r="C69" s="16" t="s">
        <v>16</v>
      </c>
      <c r="D69" s="5">
        <v>4</v>
      </c>
      <c r="E69" s="15">
        <v>2500</v>
      </c>
      <c r="F69" s="15">
        <v>2650</v>
      </c>
      <c r="G69" s="15">
        <f t="shared" si="34"/>
        <v>2440</v>
      </c>
      <c r="H69" s="15">
        <f t="shared" si="35"/>
        <v>2530</v>
      </c>
      <c r="I69" s="18">
        <f t="shared" si="14"/>
        <v>26.5</v>
      </c>
      <c r="J69" s="18">
        <f t="shared" si="15"/>
        <v>24.692799999999998</v>
      </c>
      <c r="K69" s="19">
        <v>96548.85</v>
      </c>
      <c r="L69" s="20">
        <v>11494.5</v>
      </c>
      <c r="M69" s="21">
        <f t="shared" si="36"/>
        <v>108043.35</v>
      </c>
      <c r="N69" s="21">
        <f t="shared" si="37"/>
        <v>386195.4</v>
      </c>
      <c r="O69" s="21">
        <f t="shared" si="38"/>
        <v>45978</v>
      </c>
      <c r="P69" s="21">
        <f t="shared" si="39"/>
        <v>432173.4</v>
      </c>
      <c r="Q69" s="16" t="s">
        <v>74</v>
      </c>
      <c r="R69" s="55"/>
    </row>
    <row r="70" spans="1:18" ht="21" customHeight="1" x14ac:dyDescent="0.25">
      <c r="A70" s="4"/>
      <c r="B70" s="15" t="s">
        <v>59</v>
      </c>
      <c r="C70" s="16" t="s">
        <v>16</v>
      </c>
      <c r="D70" s="5">
        <v>2</v>
      </c>
      <c r="E70" s="15">
        <v>2500</v>
      </c>
      <c r="F70" s="15">
        <v>2650</v>
      </c>
      <c r="G70" s="15">
        <f t="shared" si="34"/>
        <v>2440</v>
      </c>
      <c r="H70" s="15">
        <f t="shared" si="35"/>
        <v>2530</v>
      </c>
      <c r="I70" s="18">
        <f t="shared" si="14"/>
        <v>13.25</v>
      </c>
      <c r="J70" s="18">
        <f t="shared" si="15"/>
        <v>12.346399999999999</v>
      </c>
      <c r="K70" s="19">
        <v>96548.85</v>
      </c>
      <c r="L70" s="20">
        <v>11494.5</v>
      </c>
      <c r="M70" s="21">
        <f t="shared" si="36"/>
        <v>108043.35</v>
      </c>
      <c r="N70" s="21">
        <f t="shared" si="37"/>
        <v>193097.7</v>
      </c>
      <c r="O70" s="21">
        <f t="shared" si="38"/>
        <v>22989</v>
      </c>
      <c r="P70" s="21">
        <f t="shared" si="39"/>
        <v>216086.7</v>
      </c>
      <c r="Q70" s="16" t="s">
        <v>74</v>
      </c>
      <c r="R70" s="55"/>
    </row>
    <row r="71" spans="1:18" ht="21" customHeight="1" x14ac:dyDescent="0.25">
      <c r="A71" s="6"/>
      <c r="B71" s="56" t="s">
        <v>21</v>
      </c>
      <c r="C71" s="57"/>
      <c r="D71" s="57"/>
      <c r="E71" s="57"/>
      <c r="F71" s="57"/>
      <c r="G71" s="34"/>
      <c r="H71" s="34"/>
      <c r="I71" s="33"/>
      <c r="J71" s="33"/>
      <c r="K71" s="33"/>
      <c r="L71" s="33"/>
      <c r="M71" s="33"/>
      <c r="N71" s="33"/>
      <c r="O71" s="33"/>
      <c r="P71" s="33"/>
      <c r="Q71" s="16" t="s">
        <v>74</v>
      </c>
      <c r="R71" s="55"/>
    </row>
    <row r="72" spans="1:18" ht="21" customHeight="1" x14ac:dyDescent="0.25">
      <c r="A72" s="4"/>
      <c r="B72" s="15" t="str">
        <f>B63</f>
        <v>ОДБ-3.1</v>
      </c>
      <c r="C72" s="16" t="s">
        <v>16</v>
      </c>
      <c r="D72" s="5">
        <v>3</v>
      </c>
      <c r="E72" s="29">
        <v>4985</v>
      </c>
      <c r="F72" s="29">
        <v>2650</v>
      </c>
      <c r="G72" s="15">
        <f t="shared" ref="G72:G79" si="40">E72-60</f>
        <v>4925</v>
      </c>
      <c r="H72" s="15">
        <f t="shared" ref="H72:H79" si="41">F72-120</f>
        <v>2530</v>
      </c>
      <c r="I72" s="18">
        <f t="shared" si="14"/>
        <v>39.630749999999999</v>
      </c>
      <c r="J72" s="18">
        <f t="shared" si="15"/>
        <v>37.380749999999999</v>
      </c>
      <c r="K72" s="19">
        <v>194878.31</v>
      </c>
      <c r="L72" s="20">
        <v>23200.99</v>
      </c>
      <c r="M72" s="21">
        <f t="shared" ref="M72:M79" si="42">K72+L72</f>
        <v>218079.3</v>
      </c>
      <c r="N72" s="21">
        <f t="shared" ref="N72:N79" si="43">ROUND(K72*D72,2)</f>
        <v>584634.93000000005</v>
      </c>
      <c r="O72" s="21">
        <f t="shared" ref="O72:O79" si="44">ROUND(L72*D72,2)</f>
        <v>69602.97</v>
      </c>
      <c r="P72" s="21">
        <f t="shared" ref="P72:P79" si="45">SUM(N72:O72)</f>
        <v>654237.9</v>
      </c>
      <c r="Q72" s="16" t="s">
        <v>74</v>
      </c>
      <c r="R72" s="55"/>
    </row>
    <row r="73" spans="1:18" ht="21" customHeight="1" x14ac:dyDescent="0.25">
      <c r="A73" s="3"/>
      <c r="B73" s="15" t="str">
        <f>B64</f>
        <v>ОДБ-3.1л</v>
      </c>
      <c r="C73" s="16" t="s">
        <v>16</v>
      </c>
      <c r="D73" s="5">
        <v>3</v>
      </c>
      <c r="E73" s="29">
        <v>4985</v>
      </c>
      <c r="F73" s="29">
        <v>2650</v>
      </c>
      <c r="G73" s="15">
        <f t="shared" si="40"/>
        <v>4925</v>
      </c>
      <c r="H73" s="15">
        <f t="shared" si="41"/>
        <v>2530</v>
      </c>
      <c r="I73" s="18">
        <f t="shared" si="14"/>
        <v>39.630749999999999</v>
      </c>
      <c r="J73" s="18">
        <f t="shared" si="15"/>
        <v>37.380749999999999</v>
      </c>
      <c r="K73" s="19">
        <v>194878.31</v>
      </c>
      <c r="L73" s="20">
        <v>23200.99</v>
      </c>
      <c r="M73" s="21">
        <f t="shared" si="42"/>
        <v>218079.3</v>
      </c>
      <c r="N73" s="21">
        <f t="shared" si="43"/>
        <v>584634.93000000005</v>
      </c>
      <c r="O73" s="21">
        <f t="shared" si="44"/>
        <v>69602.97</v>
      </c>
      <c r="P73" s="21">
        <f t="shared" si="45"/>
        <v>654237.9</v>
      </c>
      <c r="Q73" s="16" t="s">
        <v>74</v>
      </c>
      <c r="R73" s="55"/>
    </row>
    <row r="74" spans="1:18" ht="21" customHeight="1" x14ac:dyDescent="0.25">
      <c r="A74" s="3"/>
      <c r="B74" s="29" t="s">
        <v>53</v>
      </c>
      <c r="C74" s="16" t="s">
        <v>16</v>
      </c>
      <c r="D74" s="5">
        <v>3</v>
      </c>
      <c r="E74" s="15">
        <v>2350</v>
      </c>
      <c r="F74" s="15">
        <v>2650</v>
      </c>
      <c r="G74" s="15">
        <f t="shared" si="40"/>
        <v>2290</v>
      </c>
      <c r="H74" s="15">
        <f t="shared" si="41"/>
        <v>2530</v>
      </c>
      <c r="I74" s="18">
        <f t="shared" si="14"/>
        <v>18.682500000000001</v>
      </c>
      <c r="J74" s="18">
        <f t="shared" si="15"/>
        <v>17.3811</v>
      </c>
      <c r="K74" s="19">
        <v>90613.47</v>
      </c>
      <c r="L74" s="20">
        <v>10787.87</v>
      </c>
      <c r="M74" s="21">
        <f t="shared" si="42"/>
        <v>101401.34</v>
      </c>
      <c r="N74" s="21">
        <f t="shared" si="43"/>
        <v>271840.40999999997</v>
      </c>
      <c r="O74" s="21">
        <f t="shared" si="44"/>
        <v>32363.61</v>
      </c>
      <c r="P74" s="21">
        <f t="shared" si="45"/>
        <v>304204.01999999996</v>
      </c>
      <c r="Q74" s="16" t="s">
        <v>74</v>
      </c>
      <c r="R74" s="55"/>
    </row>
    <row r="75" spans="1:18" ht="21" customHeight="1" x14ac:dyDescent="0.25">
      <c r="A75" s="3"/>
      <c r="B75" s="29" t="s">
        <v>52</v>
      </c>
      <c r="C75" s="16" t="s">
        <v>16</v>
      </c>
      <c r="D75" s="5">
        <v>2</v>
      </c>
      <c r="E75" s="15">
        <v>2350</v>
      </c>
      <c r="F75" s="15">
        <v>2650</v>
      </c>
      <c r="G75" s="15">
        <f t="shared" si="40"/>
        <v>2290</v>
      </c>
      <c r="H75" s="15">
        <f t="shared" si="41"/>
        <v>2530</v>
      </c>
      <c r="I75" s="18">
        <f t="shared" si="14"/>
        <v>12.455</v>
      </c>
      <c r="J75" s="18">
        <f t="shared" si="15"/>
        <v>11.587400000000001</v>
      </c>
      <c r="K75" s="19">
        <v>90613.47</v>
      </c>
      <c r="L75" s="20">
        <v>10787.87</v>
      </c>
      <c r="M75" s="21">
        <f t="shared" si="42"/>
        <v>101401.34</v>
      </c>
      <c r="N75" s="21">
        <f t="shared" si="43"/>
        <v>181226.94</v>
      </c>
      <c r="O75" s="21">
        <f t="shared" si="44"/>
        <v>21575.74</v>
      </c>
      <c r="P75" s="21">
        <f t="shared" si="45"/>
        <v>202802.68</v>
      </c>
      <c r="Q75" s="16" t="s">
        <v>74</v>
      </c>
      <c r="R75" s="55"/>
    </row>
    <row r="76" spans="1:18" ht="21" customHeight="1" x14ac:dyDescent="0.25">
      <c r="A76" s="3"/>
      <c r="B76" s="29" t="s">
        <v>62</v>
      </c>
      <c r="C76" s="16" t="s">
        <v>16</v>
      </c>
      <c r="D76" s="5">
        <v>1</v>
      </c>
      <c r="E76" s="15">
        <v>2350</v>
      </c>
      <c r="F76" s="15">
        <v>2650</v>
      </c>
      <c r="G76" s="15">
        <f t="shared" si="40"/>
        <v>2290</v>
      </c>
      <c r="H76" s="15">
        <f t="shared" si="41"/>
        <v>2530</v>
      </c>
      <c r="I76" s="18">
        <f t="shared" si="14"/>
        <v>6.2275</v>
      </c>
      <c r="J76" s="18">
        <f t="shared" si="15"/>
        <v>5.7937000000000003</v>
      </c>
      <c r="K76" s="19">
        <v>90613.47</v>
      </c>
      <c r="L76" s="20">
        <v>10787.87</v>
      </c>
      <c r="M76" s="21">
        <f t="shared" si="42"/>
        <v>101401.34</v>
      </c>
      <c r="N76" s="21">
        <f t="shared" si="43"/>
        <v>90613.47</v>
      </c>
      <c r="O76" s="21">
        <f t="shared" si="44"/>
        <v>10787.87</v>
      </c>
      <c r="P76" s="21">
        <f t="shared" si="45"/>
        <v>101401.34</v>
      </c>
      <c r="Q76" s="16" t="s">
        <v>74</v>
      </c>
      <c r="R76" s="55"/>
    </row>
    <row r="77" spans="1:18" ht="21" customHeight="1" x14ac:dyDescent="0.25">
      <c r="A77" s="4"/>
      <c r="B77" s="15" t="s">
        <v>63</v>
      </c>
      <c r="C77" s="16" t="s">
        <v>16</v>
      </c>
      <c r="D77" s="5">
        <v>2</v>
      </c>
      <c r="E77" s="15">
        <v>2500</v>
      </c>
      <c r="F77" s="15">
        <v>2650</v>
      </c>
      <c r="G77" s="15">
        <f t="shared" si="40"/>
        <v>2440</v>
      </c>
      <c r="H77" s="15">
        <f t="shared" si="41"/>
        <v>2530</v>
      </c>
      <c r="I77" s="18">
        <f t="shared" si="14"/>
        <v>13.25</v>
      </c>
      <c r="J77" s="18">
        <f t="shared" si="15"/>
        <v>12.346399999999999</v>
      </c>
      <c r="K77" s="19">
        <v>96548.85</v>
      </c>
      <c r="L77" s="20">
        <v>11494.5</v>
      </c>
      <c r="M77" s="21">
        <f t="shared" si="42"/>
        <v>108043.35</v>
      </c>
      <c r="N77" s="21">
        <f t="shared" si="43"/>
        <v>193097.7</v>
      </c>
      <c r="O77" s="21">
        <f t="shared" si="44"/>
        <v>22989</v>
      </c>
      <c r="P77" s="21">
        <f t="shared" si="45"/>
        <v>216086.7</v>
      </c>
      <c r="Q77" s="16" t="s">
        <v>74</v>
      </c>
      <c r="R77" s="55"/>
    </row>
    <row r="78" spans="1:18" ht="21" customHeight="1" x14ac:dyDescent="0.25">
      <c r="A78" s="4"/>
      <c r="B78" s="15" t="s">
        <v>57</v>
      </c>
      <c r="C78" s="16" t="s">
        <v>16</v>
      </c>
      <c r="D78" s="5">
        <v>4</v>
      </c>
      <c r="E78" s="15">
        <v>2500</v>
      </c>
      <c r="F78" s="15">
        <v>2650</v>
      </c>
      <c r="G78" s="15">
        <f t="shared" si="40"/>
        <v>2440</v>
      </c>
      <c r="H78" s="15">
        <f t="shared" si="41"/>
        <v>2530</v>
      </c>
      <c r="I78" s="18">
        <f t="shared" si="14"/>
        <v>26.5</v>
      </c>
      <c r="J78" s="18">
        <f t="shared" si="15"/>
        <v>24.692799999999998</v>
      </c>
      <c r="K78" s="19">
        <v>96548.85</v>
      </c>
      <c r="L78" s="20">
        <v>11494.5</v>
      </c>
      <c r="M78" s="21">
        <f t="shared" si="42"/>
        <v>108043.35</v>
      </c>
      <c r="N78" s="21">
        <f t="shared" si="43"/>
        <v>386195.4</v>
      </c>
      <c r="O78" s="21">
        <f t="shared" si="44"/>
        <v>45978</v>
      </c>
      <c r="P78" s="21">
        <f t="shared" si="45"/>
        <v>432173.4</v>
      </c>
      <c r="Q78" s="16" t="s">
        <v>74</v>
      </c>
      <c r="R78" s="55"/>
    </row>
    <row r="79" spans="1:18" ht="21" customHeight="1" x14ac:dyDescent="0.25">
      <c r="A79" s="4"/>
      <c r="B79" s="15" t="s">
        <v>58</v>
      </c>
      <c r="C79" s="16" t="s">
        <v>16</v>
      </c>
      <c r="D79" s="5">
        <v>6</v>
      </c>
      <c r="E79" s="15">
        <v>2500</v>
      </c>
      <c r="F79" s="15">
        <v>2650</v>
      </c>
      <c r="G79" s="15">
        <f t="shared" si="40"/>
        <v>2440</v>
      </c>
      <c r="H79" s="15">
        <f t="shared" si="41"/>
        <v>2530</v>
      </c>
      <c r="I79" s="18">
        <f t="shared" si="14"/>
        <v>39.75</v>
      </c>
      <c r="J79" s="18">
        <f t="shared" si="15"/>
        <v>37.039199999999994</v>
      </c>
      <c r="K79" s="19">
        <v>96548.85</v>
      </c>
      <c r="L79" s="20">
        <v>11494.5</v>
      </c>
      <c r="M79" s="21">
        <f t="shared" si="42"/>
        <v>108043.35</v>
      </c>
      <c r="N79" s="21">
        <f t="shared" si="43"/>
        <v>579293.1</v>
      </c>
      <c r="O79" s="21">
        <f t="shared" si="44"/>
        <v>68967</v>
      </c>
      <c r="P79" s="21">
        <f t="shared" si="45"/>
        <v>648260.1</v>
      </c>
      <c r="Q79" s="16" t="s">
        <v>74</v>
      </c>
      <c r="R79" s="55"/>
    </row>
    <row r="80" spans="1:18" ht="21" customHeight="1" x14ac:dyDescent="0.25">
      <c r="A80" s="6"/>
      <c r="B80" s="56" t="s">
        <v>22</v>
      </c>
      <c r="C80" s="57"/>
      <c r="D80" s="57"/>
      <c r="E80" s="57"/>
      <c r="F80" s="57"/>
      <c r="G80" s="34"/>
      <c r="H80" s="34"/>
      <c r="I80" s="33"/>
      <c r="J80" s="33"/>
      <c r="K80" s="33"/>
      <c r="L80" s="33"/>
      <c r="M80" s="33"/>
      <c r="N80" s="33"/>
      <c r="O80" s="33"/>
      <c r="P80" s="33"/>
      <c r="Q80" s="16" t="s">
        <v>74</v>
      </c>
      <c r="R80" s="55"/>
    </row>
    <row r="81" spans="1:18" ht="21" customHeight="1" x14ac:dyDescent="0.25">
      <c r="A81" s="4"/>
      <c r="B81" s="15" t="str">
        <f>B72</f>
        <v>ОДБ-3.1</v>
      </c>
      <c r="C81" s="16" t="s">
        <v>16</v>
      </c>
      <c r="D81" s="5">
        <v>3</v>
      </c>
      <c r="E81" s="29">
        <v>4985</v>
      </c>
      <c r="F81" s="29">
        <v>2650</v>
      </c>
      <c r="G81" s="15">
        <f t="shared" ref="G81:G88" si="46">E81-60</f>
        <v>4925</v>
      </c>
      <c r="H81" s="15">
        <f t="shared" ref="H81:H88" si="47">F81-120</f>
        <v>2530</v>
      </c>
      <c r="I81" s="18">
        <f t="shared" si="14"/>
        <v>39.630749999999999</v>
      </c>
      <c r="J81" s="18">
        <f t="shared" si="15"/>
        <v>37.380749999999999</v>
      </c>
      <c r="K81" s="19">
        <v>194878.31</v>
      </c>
      <c r="L81" s="20">
        <v>23200.99</v>
      </c>
      <c r="M81" s="21">
        <f t="shared" ref="M81:M88" si="48">K81+L81</f>
        <v>218079.3</v>
      </c>
      <c r="N81" s="21">
        <f t="shared" ref="N81:N88" si="49">ROUND(K81*D81,2)</f>
        <v>584634.93000000005</v>
      </c>
      <c r="O81" s="21">
        <f t="shared" ref="O81:O88" si="50">ROUND(L81*D81,2)</f>
        <v>69602.97</v>
      </c>
      <c r="P81" s="21">
        <f t="shared" ref="P81:P88" si="51">SUM(N81:O81)</f>
        <v>654237.9</v>
      </c>
      <c r="Q81" s="16" t="s">
        <v>74</v>
      </c>
      <c r="R81" s="55"/>
    </row>
    <row r="82" spans="1:18" ht="21" customHeight="1" x14ac:dyDescent="0.25">
      <c r="A82" s="3"/>
      <c r="B82" s="15" t="str">
        <f>B73</f>
        <v>ОДБ-3.1л</v>
      </c>
      <c r="C82" s="16" t="s">
        <v>16</v>
      </c>
      <c r="D82" s="5">
        <v>3</v>
      </c>
      <c r="E82" s="29">
        <v>4985</v>
      </c>
      <c r="F82" s="29">
        <v>2650</v>
      </c>
      <c r="G82" s="15">
        <f t="shared" si="46"/>
        <v>4925</v>
      </c>
      <c r="H82" s="15">
        <f t="shared" si="47"/>
        <v>2530</v>
      </c>
      <c r="I82" s="18">
        <f t="shared" si="14"/>
        <v>39.630749999999999</v>
      </c>
      <c r="J82" s="18">
        <f t="shared" si="15"/>
        <v>37.380749999999999</v>
      </c>
      <c r="K82" s="19">
        <v>194878.31</v>
      </c>
      <c r="L82" s="20">
        <v>23200.99</v>
      </c>
      <c r="M82" s="21">
        <f t="shared" si="48"/>
        <v>218079.3</v>
      </c>
      <c r="N82" s="21">
        <f t="shared" si="49"/>
        <v>584634.93000000005</v>
      </c>
      <c r="O82" s="21">
        <f t="shared" si="50"/>
        <v>69602.97</v>
      </c>
      <c r="P82" s="21">
        <f t="shared" si="51"/>
        <v>654237.9</v>
      </c>
      <c r="Q82" s="16" t="s">
        <v>74</v>
      </c>
      <c r="R82" s="55"/>
    </row>
    <row r="83" spans="1:18" ht="21" customHeight="1" x14ac:dyDescent="0.25">
      <c r="A83" s="3"/>
      <c r="B83" s="29" t="s">
        <v>53</v>
      </c>
      <c r="C83" s="16" t="s">
        <v>16</v>
      </c>
      <c r="D83" s="5">
        <v>3</v>
      </c>
      <c r="E83" s="15">
        <v>2350</v>
      </c>
      <c r="F83" s="15">
        <v>2650</v>
      </c>
      <c r="G83" s="15">
        <f t="shared" si="46"/>
        <v>2290</v>
      </c>
      <c r="H83" s="15">
        <f t="shared" si="47"/>
        <v>2530</v>
      </c>
      <c r="I83" s="18">
        <f t="shared" si="14"/>
        <v>18.682500000000001</v>
      </c>
      <c r="J83" s="18">
        <f t="shared" si="15"/>
        <v>17.3811</v>
      </c>
      <c r="K83" s="19">
        <v>90613.47</v>
      </c>
      <c r="L83" s="20">
        <v>10787.87</v>
      </c>
      <c r="M83" s="21">
        <f t="shared" si="48"/>
        <v>101401.34</v>
      </c>
      <c r="N83" s="21">
        <f t="shared" si="49"/>
        <v>271840.40999999997</v>
      </c>
      <c r="O83" s="21">
        <f t="shared" si="50"/>
        <v>32363.61</v>
      </c>
      <c r="P83" s="21">
        <f t="shared" si="51"/>
        <v>304204.01999999996</v>
      </c>
      <c r="Q83" s="16" t="s">
        <v>74</v>
      </c>
      <c r="R83" s="55"/>
    </row>
    <row r="84" spans="1:18" ht="21" customHeight="1" x14ac:dyDescent="0.25">
      <c r="A84" s="3"/>
      <c r="B84" s="29" t="s">
        <v>52</v>
      </c>
      <c r="C84" s="16" t="s">
        <v>16</v>
      </c>
      <c r="D84" s="5">
        <v>2</v>
      </c>
      <c r="E84" s="15">
        <v>2350</v>
      </c>
      <c r="F84" s="15">
        <v>2650</v>
      </c>
      <c r="G84" s="15">
        <f t="shared" si="46"/>
        <v>2290</v>
      </c>
      <c r="H84" s="15">
        <f t="shared" si="47"/>
        <v>2530</v>
      </c>
      <c r="I84" s="18">
        <f t="shared" si="14"/>
        <v>12.455</v>
      </c>
      <c r="J84" s="18">
        <f t="shared" si="15"/>
        <v>11.587400000000001</v>
      </c>
      <c r="K84" s="19">
        <v>90613.47</v>
      </c>
      <c r="L84" s="20">
        <v>10787.87</v>
      </c>
      <c r="M84" s="21">
        <f t="shared" si="48"/>
        <v>101401.34</v>
      </c>
      <c r="N84" s="21">
        <f t="shared" si="49"/>
        <v>181226.94</v>
      </c>
      <c r="O84" s="21">
        <f t="shared" si="50"/>
        <v>21575.74</v>
      </c>
      <c r="P84" s="21">
        <f t="shared" si="51"/>
        <v>202802.68</v>
      </c>
      <c r="Q84" s="16" t="s">
        <v>74</v>
      </c>
      <c r="R84" s="55"/>
    </row>
    <row r="85" spans="1:18" ht="21" customHeight="1" x14ac:dyDescent="0.25">
      <c r="A85" s="3"/>
      <c r="B85" s="29" t="s">
        <v>62</v>
      </c>
      <c r="C85" s="16" t="s">
        <v>16</v>
      </c>
      <c r="D85" s="5">
        <v>1</v>
      </c>
      <c r="E85" s="15">
        <v>2350</v>
      </c>
      <c r="F85" s="15">
        <v>2650</v>
      </c>
      <c r="G85" s="15">
        <f t="shared" si="46"/>
        <v>2290</v>
      </c>
      <c r="H85" s="15">
        <f t="shared" si="47"/>
        <v>2530</v>
      </c>
      <c r="I85" s="18">
        <f t="shared" si="14"/>
        <v>6.2275</v>
      </c>
      <c r="J85" s="18">
        <f t="shared" si="15"/>
        <v>5.7937000000000003</v>
      </c>
      <c r="K85" s="19">
        <v>90613.47</v>
      </c>
      <c r="L85" s="20">
        <v>10787.87</v>
      </c>
      <c r="M85" s="21">
        <f t="shared" si="48"/>
        <v>101401.34</v>
      </c>
      <c r="N85" s="21">
        <f t="shared" si="49"/>
        <v>90613.47</v>
      </c>
      <c r="O85" s="21">
        <f t="shared" si="50"/>
        <v>10787.87</v>
      </c>
      <c r="P85" s="21">
        <f t="shared" si="51"/>
        <v>101401.34</v>
      </c>
      <c r="Q85" s="16" t="s">
        <v>74</v>
      </c>
      <c r="R85" s="55"/>
    </row>
    <row r="86" spans="1:18" ht="21" customHeight="1" x14ac:dyDescent="0.25">
      <c r="A86" s="4"/>
      <c r="B86" s="15" t="s">
        <v>63</v>
      </c>
      <c r="C86" s="16" t="s">
        <v>16</v>
      </c>
      <c r="D86" s="5">
        <v>2</v>
      </c>
      <c r="E86" s="15">
        <v>2500</v>
      </c>
      <c r="F86" s="15">
        <v>2650</v>
      </c>
      <c r="G86" s="15">
        <f t="shared" si="46"/>
        <v>2440</v>
      </c>
      <c r="H86" s="15">
        <f t="shared" si="47"/>
        <v>2530</v>
      </c>
      <c r="I86" s="18">
        <f t="shared" si="14"/>
        <v>13.25</v>
      </c>
      <c r="J86" s="18">
        <f t="shared" si="15"/>
        <v>12.346399999999999</v>
      </c>
      <c r="K86" s="19">
        <v>96548.85</v>
      </c>
      <c r="L86" s="20">
        <v>11494.5</v>
      </c>
      <c r="M86" s="21">
        <f t="shared" si="48"/>
        <v>108043.35</v>
      </c>
      <c r="N86" s="21">
        <f t="shared" si="49"/>
        <v>193097.7</v>
      </c>
      <c r="O86" s="21">
        <f t="shared" si="50"/>
        <v>22989</v>
      </c>
      <c r="P86" s="21">
        <f t="shared" si="51"/>
        <v>216086.7</v>
      </c>
      <c r="Q86" s="16" t="s">
        <v>74</v>
      </c>
      <c r="R86" s="55"/>
    </row>
    <row r="87" spans="1:18" ht="21" customHeight="1" x14ac:dyDescent="0.25">
      <c r="A87" s="4"/>
      <c r="B87" s="15" t="s">
        <v>57</v>
      </c>
      <c r="C87" s="16" t="s">
        <v>16</v>
      </c>
      <c r="D87" s="5">
        <v>4</v>
      </c>
      <c r="E87" s="15">
        <v>2500</v>
      </c>
      <c r="F87" s="15">
        <v>2650</v>
      </c>
      <c r="G87" s="15">
        <f t="shared" si="46"/>
        <v>2440</v>
      </c>
      <c r="H87" s="15">
        <f t="shared" si="47"/>
        <v>2530</v>
      </c>
      <c r="I87" s="18">
        <f t="shared" si="14"/>
        <v>26.5</v>
      </c>
      <c r="J87" s="18">
        <f t="shared" si="15"/>
        <v>24.692799999999998</v>
      </c>
      <c r="K87" s="19">
        <v>96548.85</v>
      </c>
      <c r="L87" s="20">
        <v>11494.5</v>
      </c>
      <c r="M87" s="21">
        <f t="shared" si="48"/>
        <v>108043.35</v>
      </c>
      <c r="N87" s="21">
        <f t="shared" si="49"/>
        <v>386195.4</v>
      </c>
      <c r="O87" s="21">
        <f t="shared" si="50"/>
        <v>45978</v>
      </c>
      <c r="P87" s="21">
        <f t="shared" si="51"/>
        <v>432173.4</v>
      </c>
      <c r="Q87" s="16" t="s">
        <v>74</v>
      </c>
      <c r="R87" s="55"/>
    </row>
    <row r="88" spans="1:18" ht="21" customHeight="1" x14ac:dyDescent="0.25">
      <c r="A88" s="4"/>
      <c r="B88" s="15" t="s">
        <v>58</v>
      </c>
      <c r="C88" s="16" t="s">
        <v>16</v>
      </c>
      <c r="D88" s="5">
        <v>6</v>
      </c>
      <c r="E88" s="15">
        <v>2500</v>
      </c>
      <c r="F88" s="15">
        <v>2650</v>
      </c>
      <c r="G88" s="15">
        <f t="shared" si="46"/>
        <v>2440</v>
      </c>
      <c r="H88" s="15">
        <f t="shared" si="47"/>
        <v>2530</v>
      </c>
      <c r="I88" s="18">
        <f t="shared" si="14"/>
        <v>39.75</v>
      </c>
      <c r="J88" s="18">
        <f t="shared" si="15"/>
        <v>37.039199999999994</v>
      </c>
      <c r="K88" s="19">
        <v>96548.85</v>
      </c>
      <c r="L88" s="20">
        <v>11494.5</v>
      </c>
      <c r="M88" s="21">
        <f t="shared" si="48"/>
        <v>108043.35</v>
      </c>
      <c r="N88" s="21">
        <f t="shared" si="49"/>
        <v>579293.1</v>
      </c>
      <c r="O88" s="21">
        <f t="shared" si="50"/>
        <v>68967</v>
      </c>
      <c r="P88" s="21">
        <f t="shared" si="51"/>
        <v>648260.1</v>
      </c>
      <c r="Q88" s="16" t="s">
        <v>74</v>
      </c>
      <c r="R88" s="55"/>
    </row>
    <row r="89" spans="1:18" ht="21" customHeight="1" x14ac:dyDescent="0.25">
      <c r="A89" s="6"/>
      <c r="B89" s="56" t="s">
        <v>23</v>
      </c>
      <c r="C89" s="57"/>
      <c r="D89" s="57"/>
      <c r="E89" s="57"/>
      <c r="F89" s="57"/>
      <c r="G89" s="34"/>
      <c r="H89" s="34"/>
      <c r="I89" s="33"/>
      <c r="J89" s="33"/>
      <c r="K89" s="33"/>
      <c r="L89" s="33"/>
      <c r="M89" s="33"/>
      <c r="N89" s="33"/>
      <c r="O89" s="33"/>
      <c r="P89" s="33"/>
      <c r="Q89" s="16" t="s">
        <v>74</v>
      </c>
      <c r="R89" s="55"/>
    </row>
    <row r="90" spans="1:18" ht="21" customHeight="1" x14ac:dyDescent="0.25">
      <c r="A90" s="4"/>
      <c r="B90" s="15" t="str">
        <f>B81</f>
        <v>ОДБ-3.1</v>
      </c>
      <c r="C90" s="16" t="s">
        <v>16</v>
      </c>
      <c r="D90" s="5">
        <v>3</v>
      </c>
      <c r="E90" s="29">
        <v>4985</v>
      </c>
      <c r="F90" s="29">
        <v>2650</v>
      </c>
      <c r="G90" s="15">
        <f t="shared" ref="G90:G97" si="52">E90-60</f>
        <v>4925</v>
      </c>
      <c r="H90" s="15">
        <f t="shared" ref="H90:H97" si="53">F90-120</f>
        <v>2530</v>
      </c>
      <c r="I90" s="18">
        <f t="shared" ref="I90:I153" si="54">(E90*F90)/1000000*D90</f>
        <v>39.630749999999999</v>
      </c>
      <c r="J90" s="18">
        <f t="shared" ref="J90:J153" si="55">(G90*H90)/1000000*D90</f>
        <v>37.380749999999999</v>
      </c>
      <c r="K90" s="19">
        <v>194878.31</v>
      </c>
      <c r="L90" s="20">
        <v>23200.99</v>
      </c>
      <c r="M90" s="21">
        <f t="shared" ref="M90:M97" si="56">K90+L90</f>
        <v>218079.3</v>
      </c>
      <c r="N90" s="21">
        <f t="shared" ref="N90:N97" si="57">ROUND(K90*D90,2)</f>
        <v>584634.93000000005</v>
      </c>
      <c r="O90" s="21">
        <f t="shared" ref="O90:O97" si="58">ROUND(L90*D90,2)</f>
        <v>69602.97</v>
      </c>
      <c r="P90" s="21">
        <f t="shared" ref="P90:P97" si="59">SUM(N90:O90)</f>
        <v>654237.9</v>
      </c>
      <c r="Q90" s="16" t="s">
        <v>74</v>
      </c>
      <c r="R90" s="55"/>
    </row>
    <row r="91" spans="1:18" ht="21" customHeight="1" x14ac:dyDescent="0.25">
      <c r="A91" s="3"/>
      <c r="B91" s="15" t="str">
        <f>B82</f>
        <v>ОДБ-3.1л</v>
      </c>
      <c r="C91" s="16" t="s">
        <v>16</v>
      </c>
      <c r="D91" s="5">
        <v>3</v>
      </c>
      <c r="E91" s="29">
        <v>4985</v>
      </c>
      <c r="F91" s="29">
        <v>2650</v>
      </c>
      <c r="G91" s="15">
        <f t="shared" si="52"/>
        <v>4925</v>
      </c>
      <c r="H91" s="15">
        <f t="shared" si="53"/>
        <v>2530</v>
      </c>
      <c r="I91" s="18">
        <f t="shared" si="54"/>
        <v>39.630749999999999</v>
      </c>
      <c r="J91" s="18">
        <f t="shared" si="55"/>
        <v>37.380749999999999</v>
      </c>
      <c r="K91" s="19">
        <v>194878.31</v>
      </c>
      <c r="L91" s="20">
        <v>23200.99</v>
      </c>
      <c r="M91" s="21">
        <f t="shared" si="56"/>
        <v>218079.3</v>
      </c>
      <c r="N91" s="21">
        <f t="shared" si="57"/>
        <v>584634.93000000005</v>
      </c>
      <c r="O91" s="21">
        <f t="shared" si="58"/>
        <v>69602.97</v>
      </c>
      <c r="P91" s="21">
        <f t="shared" si="59"/>
        <v>654237.9</v>
      </c>
      <c r="Q91" s="16" t="s">
        <v>74</v>
      </c>
      <c r="R91" s="55"/>
    </row>
    <row r="92" spans="1:18" ht="21" customHeight="1" x14ac:dyDescent="0.25">
      <c r="A92" s="3"/>
      <c r="B92" s="29" t="s">
        <v>53</v>
      </c>
      <c r="C92" s="16" t="s">
        <v>16</v>
      </c>
      <c r="D92" s="5">
        <v>3</v>
      </c>
      <c r="E92" s="15">
        <v>2350</v>
      </c>
      <c r="F92" s="15">
        <v>2650</v>
      </c>
      <c r="G92" s="15">
        <f t="shared" si="52"/>
        <v>2290</v>
      </c>
      <c r="H92" s="15">
        <f t="shared" si="53"/>
        <v>2530</v>
      </c>
      <c r="I92" s="18">
        <f t="shared" si="54"/>
        <v>18.682500000000001</v>
      </c>
      <c r="J92" s="18">
        <f t="shared" si="55"/>
        <v>17.3811</v>
      </c>
      <c r="K92" s="19">
        <v>90613.47</v>
      </c>
      <c r="L92" s="20">
        <v>10787.87</v>
      </c>
      <c r="M92" s="21">
        <f t="shared" si="56"/>
        <v>101401.34</v>
      </c>
      <c r="N92" s="21">
        <f t="shared" si="57"/>
        <v>271840.40999999997</v>
      </c>
      <c r="O92" s="21">
        <f t="shared" si="58"/>
        <v>32363.61</v>
      </c>
      <c r="P92" s="21">
        <f t="shared" si="59"/>
        <v>304204.01999999996</v>
      </c>
      <c r="Q92" s="16" t="s">
        <v>74</v>
      </c>
      <c r="R92" s="55"/>
    </row>
    <row r="93" spans="1:18" ht="21" customHeight="1" x14ac:dyDescent="0.25">
      <c r="A93" s="3"/>
      <c r="B93" s="29" t="s">
        <v>52</v>
      </c>
      <c r="C93" s="16" t="s">
        <v>16</v>
      </c>
      <c r="D93" s="5">
        <v>2</v>
      </c>
      <c r="E93" s="15">
        <v>2350</v>
      </c>
      <c r="F93" s="15">
        <v>2650</v>
      </c>
      <c r="G93" s="15">
        <f t="shared" si="52"/>
        <v>2290</v>
      </c>
      <c r="H93" s="15">
        <f t="shared" si="53"/>
        <v>2530</v>
      </c>
      <c r="I93" s="18">
        <f t="shared" si="54"/>
        <v>12.455</v>
      </c>
      <c r="J93" s="18">
        <f t="shared" si="55"/>
        <v>11.587400000000001</v>
      </c>
      <c r="K93" s="19">
        <v>90613.47</v>
      </c>
      <c r="L93" s="20">
        <v>10787.87</v>
      </c>
      <c r="M93" s="21">
        <f t="shared" si="56"/>
        <v>101401.34</v>
      </c>
      <c r="N93" s="21">
        <f t="shared" si="57"/>
        <v>181226.94</v>
      </c>
      <c r="O93" s="21">
        <f t="shared" si="58"/>
        <v>21575.74</v>
      </c>
      <c r="P93" s="21">
        <f t="shared" si="59"/>
        <v>202802.68</v>
      </c>
      <c r="Q93" s="16" t="s">
        <v>74</v>
      </c>
      <c r="R93" s="55"/>
    </row>
    <row r="94" spans="1:18" ht="21" customHeight="1" x14ac:dyDescent="0.25">
      <c r="A94" s="3"/>
      <c r="B94" s="29" t="s">
        <v>62</v>
      </c>
      <c r="C94" s="16" t="s">
        <v>16</v>
      </c>
      <c r="D94" s="5">
        <v>1</v>
      </c>
      <c r="E94" s="15">
        <v>2350</v>
      </c>
      <c r="F94" s="15">
        <v>2650</v>
      </c>
      <c r="G94" s="15">
        <f t="shared" si="52"/>
        <v>2290</v>
      </c>
      <c r="H94" s="15">
        <f t="shared" si="53"/>
        <v>2530</v>
      </c>
      <c r="I94" s="18">
        <f t="shared" si="54"/>
        <v>6.2275</v>
      </c>
      <c r="J94" s="18">
        <f t="shared" si="55"/>
        <v>5.7937000000000003</v>
      </c>
      <c r="K94" s="19">
        <v>90613.47</v>
      </c>
      <c r="L94" s="20">
        <v>10787.87</v>
      </c>
      <c r="M94" s="21">
        <f t="shared" si="56"/>
        <v>101401.34</v>
      </c>
      <c r="N94" s="21">
        <f t="shared" si="57"/>
        <v>90613.47</v>
      </c>
      <c r="O94" s="21">
        <f t="shared" si="58"/>
        <v>10787.87</v>
      </c>
      <c r="P94" s="21">
        <f t="shared" si="59"/>
        <v>101401.34</v>
      </c>
      <c r="Q94" s="16" t="s">
        <v>74</v>
      </c>
      <c r="R94" s="55"/>
    </row>
    <row r="95" spans="1:18" ht="21" customHeight="1" x14ac:dyDescent="0.25">
      <c r="A95" s="4"/>
      <c r="B95" s="15" t="s">
        <v>63</v>
      </c>
      <c r="C95" s="16" t="s">
        <v>16</v>
      </c>
      <c r="D95" s="5">
        <v>2</v>
      </c>
      <c r="E95" s="15">
        <v>2500</v>
      </c>
      <c r="F95" s="15">
        <v>2650</v>
      </c>
      <c r="G95" s="15">
        <f t="shared" si="52"/>
        <v>2440</v>
      </c>
      <c r="H95" s="15">
        <f t="shared" si="53"/>
        <v>2530</v>
      </c>
      <c r="I95" s="18">
        <f t="shared" si="54"/>
        <v>13.25</v>
      </c>
      <c r="J95" s="18">
        <f t="shared" si="55"/>
        <v>12.346399999999999</v>
      </c>
      <c r="K95" s="19">
        <v>96548.85</v>
      </c>
      <c r="L95" s="20">
        <v>11494.5</v>
      </c>
      <c r="M95" s="21">
        <f t="shared" si="56"/>
        <v>108043.35</v>
      </c>
      <c r="N95" s="21">
        <f t="shared" si="57"/>
        <v>193097.7</v>
      </c>
      <c r="O95" s="21">
        <f t="shared" si="58"/>
        <v>22989</v>
      </c>
      <c r="P95" s="21">
        <f t="shared" si="59"/>
        <v>216086.7</v>
      </c>
      <c r="Q95" s="16" t="s">
        <v>74</v>
      </c>
      <c r="R95" s="55"/>
    </row>
    <row r="96" spans="1:18" ht="21" customHeight="1" x14ac:dyDescent="0.25">
      <c r="A96" s="4"/>
      <c r="B96" s="15" t="s">
        <v>57</v>
      </c>
      <c r="C96" s="16" t="s">
        <v>16</v>
      </c>
      <c r="D96" s="5">
        <v>4</v>
      </c>
      <c r="E96" s="15">
        <v>2500</v>
      </c>
      <c r="F96" s="15">
        <v>2650</v>
      </c>
      <c r="G96" s="15">
        <f t="shared" si="52"/>
        <v>2440</v>
      </c>
      <c r="H96" s="15">
        <f t="shared" si="53"/>
        <v>2530</v>
      </c>
      <c r="I96" s="18">
        <f t="shared" si="54"/>
        <v>26.5</v>
      </c>
      <c r="J96" s="18">
        <f t="shared" si="55"/>
        <v>24.692799999999998</v>
      </c>
      <c r="K96" s="19">
        <v>96548.85</v>
      </c>
      <c r="L96" s="20">
        <v>11494.5</v>
      </c>
      <c r="M96" s="21">
        <f t="shared" si="56"/>
        <v>108043.35</v>
      </c>
      <c r="N96" s="21">
        <f t="shared" si="57"/>
        <v>386195.4</v>
      </c>
      <c r="O96" s="21">
        <f t="shared" si="58"/>
        <v>45978</v>
      </c>
      <c r="P96" s="21">
        <f t="shared" si="59"/>
        <v>432173.4</v>
      </c>
      <c r="Q96" s="16" t="s">
        <v>74</v>
      </c>
      <c r="R96" s="55"/>
    </row>
    <row r="97" spans="1:18" ht="21" customHeight="1" x14ac:dyDescent="0.25">
      <c r="A97" s="4"/>
      <c r="B97" s="15" t="s">
        <v>58</v>
      </c>
      <c r="C97" s="16" t="s">
        <v>16</v>
      </c>
      <c r="D97" s="5">
        <v>6</v>
      </c>
      <c r="E97" s="15">
        <v>2500</v>
      </c>
      <c r="F97" s="15">
        <v>2650</v>
      </c>
      <c r="G97" s="15">
        <f t="shared" si="52"/>
        <v>2440</v>
      </c>
      <c r="H97" s="15">
        <f t="shared" si="53"/>
        <v>2530</v>
      </c>
      <c r="I97" s="18">
        <f t="shared" si="54"/>
        <v>39.75</v>
      </c>
      <c r="J97" s="18">
        <f t="shared" si="55"/>
        <v>37.039199999999994</v>
      </c>
      <c r="K97" s="19">
        <v>96548.85</v>
      </c>
      <c r="L97" s="20">
        <v>11494.5</v>
      </c>
      <c r="M97" s="21">
        <f t="shared" si="56"/>
        <v>108043.35</v>
      </c>
      <c r="N97" s="21">
        <f t="shared" si="57"/>
        <v>579293.1</v>
      </c>
      <c r="O97" s="21">
        <f t="shared" si="58"/>
        <v>68967</v>
      </c>
      <c r="P97" s="21">
        <f t="shared" si="59"/>
        <v>648260.1</v>
      </c>
      <c r="Q97" s="16" t="s">
        <v>74</v>
      </c>
      <c r="R97" s="55"/>
    </row>
    <row r="98" spans="1:18" ht="21" customHeight="1" x14ac:dyDescent="0.25">
      <c r="A98" s="6"/>
      <c r="B98" s="56" t="s">
        <v>24</v>
      </c>
      <c r="C98" s="57"/>
      <c r="D98" s="57"/>
      <c r="E98" s="57"/>
      <c r="F98" s="58"/>
      <c r="G98" s="32"/>
      <c r="H98" s="32"/>
      <c r="I98" s="33"/>
      <c r="J98" s="33"/>
      <c r="K98" s="33"/>
      <c r="L98" s="33"/>
      <c r="M98" s="33"/>
      <c r="N98" s="33"/>
      <c r="O98" s="33"/>
      <c r="P98" s="33"/>
      <c r="Q98" s="16" t="s">
        <v>74</v>
      </c>
      <c r="R98" s="55"/>
    </row>
    <row r="99" spans="1:18" ht="21" customHeight="1" x14ac:dyDescent="0.25">
      <c r="A99" s="4"/>
      <c r="B99" s="15" t="str">
        <f>B90</f>
        <v>ОДБ-3.1</v>
      </c>
      <c r="C99" s="16" t="s">
        <v>16</v>
      </c>
      <c r="D99" s="5">
        <v>3</v>
      </c>
      <c r="E99" s="29">
        <v>4985</v>
      </c>
      <c r="F99" s="29">
        <v>2650</v>
      </c>
      <c r="G99" s="15">
        <f t="shared" ref="G99:G106" si="60">E99-60</f>
        <v>4925</v>
      </c>
      <c r="H99" s="15">
        <f t="shared" ref="H99:H106" si="61">F99-120</f>
        <v>2530</v>
      </c>
      <c r="I99" s="18">
        <f t="shared" si="54"/>
        <v>39.630749999999999</v>
      </c>
      <c r="J99" s="18">
        <f t="shared" si="55"/>
        <v>37.380749999999999</v>
      </c>
      <c r="K99" s="19">
        <v>194878.31</v>
      </c>
      <c r="L99" s="20">
        <v>23200.99</v>
      </c>
      <c r="M99" s="21">
        <f t="shared" ref="M99:M106" si="62">K99+L99</f>
        <v>218079.3</v>
      </c>
      <c r="N99" s="21">
        <f t="shared" ref="N99:N106" si="63">ROUND(K99*D99,2)</f>
        <v>584634.93000000005</v>
      </c>
      <c r="O99" s="21">
        <f t="shared" ref="O99:O106" si="64">ROUND(L99*D99,2)</f>
        <v>69602.97</v>
      </c>
      <c r="P99" s="21">
        <f t="shared" ref="P99:P106" si="65">SUM(N99:O99)</f>
        <v>654237.9</v>
      </c>
      <c r="Q99" s="16" t="s">
        <v>74</v>
      </c>
      <c r="R99" s="55"/>
    </row>
    <row r="100" spans="1:18" ht="21" customHeight="1" x14ac:dyDescent="0.25">
      <c r="A100" s="3"/>
      <c r="B100" s="15" t="str">
        <f>B91</f>
        <v>ОДБ-3.1л</v>
      </c>
      <c r="C100" s="16" t="s">
        <v>16</v>
      </c>
      <c r="D100" s="5">
        <v>3</v>
      </c>
      <c r="E100" s="29">
        <v>4985</v>
      </c>
      <c r="F100" s="29">
        <v>2650</v>
      </c>
      <c r="G100" s="15">
        <f t="shared" si="60"/>
        <v>4925</v>
      </c>
      <c r="H100" s="15">
        <f t="shared" si="61"/>
        <v>2530</v>
      </c>
      <c r="I100" s="18">
        <f t="shared" si="54"/>
        <v>39.630749999999999</v>
      </c>
      <c r="J100" s="18">
        <f t="shared" si="55"/>
        <v>37.380749999999999</v>
      </c>
      <c r="K100" s="19">
        <v>194878.31</v>
      </c>
      <c r="L100" s="20">
        <v>23200.99</v>
      </c>
      <c r="M100" s="21">
        <f t="shared" si="62"/>
        <v>218079.3</v>
      </c>
      <c r="N100" s="21">
        <f t="shared" si="63"/>
        <v>584634.93000000005</v>
      </c>
      <c r="O100" s="21">
        <f t="shared" si="64"/>
        <v>69602.97</v>
      </c>
      <c r="P100" s="21">
        <f t="shared" si="65"/>
        <v>654237.9</v>
      </c>
      <c r="Q100" s="16" t="s">
        <v>74</v>
      </c>
      <c r="R100" s="55"/>
    </row>
    <row r="101" spans="1:18" ht="21" customHeight="1" x14ac:dyDescent="0.25">
      <c r="A101" s="3"/>
      <c r="B101" s="29" t="s">
        <v>53</v>
      </c>
      <c r="C101" s="16" t="s">
        <v>16</v>
      </c>
      <c r="D101" s="5">
        <v>3</v>
      </c>
      <c r="E101" s="15">
        <v>2350</v>
      </c>
      <c r="F101" s="15">
        <v>2650</v>
      </c>
      <c r="G101" s="15">
        <f t="shared" si="60"/>
        <v>2290</v>
      </c>
      <c r="H101" s="15">
        <f t="shared" si="61"/>
        <v>2530</v>
      </c>
      <c r="I101" s="18">
        <f t="shared" si="54"/>
        <v>18.682500000000001</v>
      </c>
      <c r="J101" s="18">
        <f t="shared" si="55"/>
        <v>17.3811</v>
      </c>
      <c r="K101" s="19">
        <v>90613.47</v>
      </c>
      <c r="L101" s="20">
        <v>10787.87</v>
      </c>
      <c r="M101" s="21">
        <f t="shared" si="62"/>
        <v>101401.34</v>
      </c>
      <c r="N101" s="21">
        <f t="shared" si="63"/>
        <v>271840.40999999997</v>
      </c>
      <c r="O101" s="21">
        <f t="shared" si="64"/>
        <v>32363.61</v>
      </c>
      <c r="P101" s="21">
        <f t="shared" si="65"/>
        <v>304204.01999999996</v>
      </c>
      <c r="Q101" s="16" t="s">
        <v>74</v>
      </c>
      <c r="R101" s="55"/>
    </row>
    <row r="102" spans="1:18" ht="21" customHeight="1" x14ac:dyDescent="0.25">
      <c r="A102" s="3"/>
      <c r="B102" s="29" t="s">
        <v>52</v>
      </c>
      <c r="C102" s="16" t="s">
        <v>16</v>
      </c>
      <c r="D102" s="5">
        <v>2</v>
      </c>
      <c r="E102" s="15">
        <v>2350</v>
      </c>
      <c r="F102" s="15">
        <v>2650</v>
      </c>
      <c r="G102" s="15">
        <f t="shared" si="60"/>
        <v>2290</v>
      </c>
      <c r="H102" s="15">
        <f t="shared" si="61"/>
        <v>2530</v>
      </c>
      <c r="I102" s="18">
        <f t="shared" si="54"/>
        <v>12.455</v>
      </c>
      <c r="J102" s="18">
        <f t="shared" si="55"/>
        <v>11.587400000000001</v>
      </c>
      <c r="K102" s="19">
        <v>90613.47</v>
      </c>
      <c r="L102" s="20">
        <v>10787.87</v>
      </c>
      <c r="M102" s="21">
        <f t="shared" si="62"/>
        <v>101401.34</v>
      </c>
      <c r="N102" s="21">
        <f t="shared" si="63"/>
        <v>181226.94</v>
      </c>
      <c r="O102" s="21">
        <f t="shared" si="64"/>
        <v>21575.74</v>
      </c>
      <c r="P102" s="21">
        <f t="shared" si="65"/>
        <v>202802.68</v>
      </c>
      <c r="Q102" s="16" t="s">
        <v>74</v>
      </c>
      <c r="R102" s="55"/>
    </row>
    <row r="103" spans="1:18" ht="21" customHeight="1" x14ac:dyDescent="0.25">
      <c r="A103" s="3"/>
      <c r="B103" s="29" t="s">
        <v>62</v>
      </c>
      <c r="C103" s="16" t="s">
        <v>16</v>
      </c>
      <c r="D103" s="5">
        <v>1</v>
      </c>
      <c r="E103" s="15">
        <v>2350</v>
      </c>
      <c r="F103" s="15">
        <v>2650</v>
      </c>
      <c r="G103" s="15">
        <f t="shared" si="60"/>
        <v>2290</v>
      </c>
      <c r="H103" s="15">
        <f t="shared" si="61"/>
        <v>2530</v>
      </c>
      <c r="I103" s="18">
        <f t="shared" si="54"/>
        <v>6.2275</v>
      </c>
      <c r="J103" s="18">
        <f t="shared" si="55"/>
        <v>5.7937000000000003</v>
      </c>
      <c r="K103" s="19">
        <v>90613.47</v>
      </c>
      <c r="L103" s="20">
        <v>10787.87</v>
      </c>
      <c r="M103" s="21">
        <f t="shared" si="62"/>
        <v>101401.34</v>
      </c>
      <c r="N103" s="21">
        <f t="shared" si="63"/>
        <v>90613.47</v>
      </c>
      <c r="O103" s="21">
        <f t="shared" si="64"/>
        <v>10787.87</v>
      </c>
      <c r="P103" s="21">
        <f t="shared" si="65"/>
        <v>101401.34</v>
      </c>
      <c r="Q103" s="16" t="s">
        <v>74</v>
      </c>
      <c r="R103" s="55"/>
    </row>
    <row r="104" spans="1:18" ht="21" customHeight="1" x14ac:dyDescent="0.25">
      <c r="A104" s="4"/>
      <c r="B104" s="15" t="s">
        <v>63</v>
      </c>
      <c r="C104" s="16" t="s">
        <v>16</v>
      </c>
      <c r="D104" s="5">
        <v>2</v>
      </c>
      <c r="E104" s="15">
        <v>2500</v>
      </c>
      <c r="F104" s="15">
        <v>2650</v>
      </c>
      <c r="G104" s="15">
        <f t="shared" si="60"/>
        <v>2440</v>
      </c>
      <c r="H104" s="15">
        <f t="shared" si="61"/>
        <v>2530</v>
      </c>
      <c r="I104" s="18">
        <f t="shared" si="54"/>
        <v>13.25</v>
      </c>
      <c r="J104" s="18">
        <f t="shared" si="55"/>
        <v>12.346399999999999</v>
      </c>
      <c r="K104" s="19">
        <v>96548.85</v>
      </c>
      <c r="L104" s="20">
        <v>11494.5</v>
      </c>
      <c r="M104" s="21">
        <f t="shared" si="62"/>
        <v>108043.35</v>
      </c>
      <c r="N104" s="21">
        <f t="shared" si="63"/>
        <v>193097.7</v>
      </c>
      <c r="O104" s="21">
        <f t="shared" si="64"/>
        <v>22989</v>
      </c>
      <c r="P104" s="21">
        <f t="shared" si="65"/>
        <v>216086.7</v>
      </c>
      <c r="Q104" s="16" t="s">
        <v>74</v>
      </c>
      <c r="R104" s="55"/>
    </row>
    <row r="105" spans="1:18" ht="21" customHeight="1" x14ac:dyDescent="0.25">
      <c r="A105" s="4"/>
      <c r="B105" s="15" t="s">
        <v>57</v>
      </c>
      <c r="C105" s="16" t="s">
        <v>16</v>
      </c>
      <c r="D105" s="5">
        <v>4</v>
      </c>
      <c r="E105" s="15">
        <v>2500</v>
      </c>
      <c r="F105" s="15">
        <v>2650</v>
      </c>
      <c r="G105" s="15">
        <f t="shared" si="60"/>
        <v>2440</v>
      </c>
      <c r="H105" s="15">
        <f t="shared" si="61"/>
        <v>2530</v>
      </c>
      <c r="I105" s="18">
        <f t="shared" si="54"/>
        <v>26.5</v>
      </c>
      <c r="J105" s="18">
        <f t="shared" si="55"/>
        <v>24.692799999999998</v>
      </c>
      <c r="K105" s="19">
        <v>96548.85</v>
      </c>
      <c r="L105" s="20">
        <v>11494.5</v>
      </c>
      <c r="M105" s="21">
        <f t="shared" si="62"/>
        <v>108043.35</v>
      </c>
      <c r="N105" s="21">
        <f t="shared" si="63"/>
        <v>386195.4</v>
      </c>
      <c r="O105" s="21">
        <f t="shared" si="64"/>
        <v>45978</v>
      </c>
      <c r="P105" s="21">
        <f t="shared" si="65"/>
        <v>432173.4</v>
      </c>
      <c r="Q105" s="16" t="s">
        <v>74</v>
      </c>
      <c r="R105" s="55"/>
    </row>
    <row r="106" spans="1:18" ht="21" customHeight="1" x14ac:dyDescent="0.25">
      <c r="A106" s="4"/>
      <c r="B106" s="15" t="s">
        <v>58</v>
      </c>
      <c r="C106" s="16" t="s">
        <v>16</v>
      </c>
      <c r="D106" s="5">
        <v>6</v>
      </c>
      <c r="E106" s="15">
        <v>2500</v>
      </c>
      <c r="F106" s="15">
        <v>2650</v>
      </c>
      <c r="G106" s="15">
        <f t="shared" si="60"/>
        <v>2440</v>
      </c>
      <c r="H106" s="15">
        <f t="shared" si="61"/>
        <v>2530</v>
      </c>
      <c r="I106" s="18">
        <f t="shared" si="54"/>
        <v>39.75</v>
      </c>
      <c r="J106" s="18">
        <f t="shared" si="55"/>
        <v>37.039199999999994</v>
      </c>
      <c r="K106" s="19">
        <v>96548.85</v>
      </c>
      <c r="L106" s="20">
        <v>11494.5</v>
      </c>
      <c r="M106" s="21">
        <f t="shared" si="62"/>
        <v>108043.35</v>
      </c>
      <c r="N106" s="21">
        <f t="shared" si="63"/>
        <v>579293.1</v>
      </c>
      <c r="O106" s="21">
        <f t="shared" si="64"/>
        <v>68967</v>
      </c>
      <c r="P106" s="21">
        <f t="shared" si="65"/>
        <v>648260.1</v>
      </c>
      <c r="Q106" s="16" t="s">
        <v>74</v>
      </c>
      <c r="R106" s="55"/>
    </row>
    <row r="107" spans="1:18" ht="21" customHeight="1" x14ac:dyDescent="0.25">
      <c r="A107" s="6"/>
      <c r="B107" s="56" t="s">
        <v>25</v>
      </c>
      <c r="C107" s="57"/>
      <c r="D107" s="57"/>
      <c r="E107" s="57"/>
      <c r="F107" s="58"/>
      <c r="G107" s="32"/>
      <c r="H107" s="32"/>
      <c r="I107" s="33"/>
      <c r="J107" s="33"/>
      <c r="K107" s="33"/>
      <c r="L107" s="33"/>
      <c r="M107" s="33"/>
      <c r="N107" s="33"/>
      <c r="O107" s="33"/>
      <c r="P107" s="33"/>
      <c r="Q107" s="16" t="s">
        <v>74</v>
      </c>
      <c r="R107" s="55"/>
    </row>
    <row r="108" spans="1:18" ht="21" customHeight="1" x14ac:dyDescent="0.25">
      <c r="A108" s="4"/>
      <c r="B108" s="15" t="str">
        <f>B99</f>
        <v>ОДБ-3.1</v>
      </c>
      <c r="C108" s="16" t="s">
        <v>16</v>
      </c>
      <c r="D108" s="5">
        <v>3</v>
      </c>
      <c r="E108" s="29">
        <v>4985</v>
      </c>
      <c r="F108" s="29">
        <v>2650</v>
      </c>
      <c r="G108" s="15">
        <f t="shared" ref="G108:G115" si="66">E108-60</f>
        <v>4925</v>
      </c>
      <c r="H108" s="15">
        <f t="shared" ref="H108:H115" si="67">F108-120</f>
        <v>2530</v>
      </c>
      <c r="I108" s="18">
        <f t="shared" si="54"/>
        <v>39.630749999999999</v>
      </c>
      <c r="J108" s="18">
        <f t="shared" si="55"/>
        <v>37.380749999999999</v>
      </c>
      <c r="K108" s="19">
        <v>194878.31</v>
      </c>
      <c r="L108" s="20">
        <v>23200.99</v>
      </c>
      <c r="M108" s="21">
        <f t="shared" ref="M108:M115" si="68">K108+L108</f>
        <v>218079.3</v>
      </c>
      <c r="N108" s="21">
        <f t="shared" ref="N108:N115" si="69">ROUND(K108*D108,2)</f>
        <v>584634.93000000005</v>
      </c>
      <c r="O108" s="21">
        <f t="shared" ref="O108:O115" si="70">ROUND(L108*D108,2)</f>
        <v>69602.97</v>
      </c>
      <c r="P108" s="21">
        <f t="shared" ref="P108:P115" si="71">SUM(N108:O108)</f>
        <v>654237.9</v>
      </c>
      <c r="Q108" s="16" t="s">
        <v>74</v>
      </c>
      <c r="R108" s="55"/>
    </row>
    <row r="109" spans="1:18" ht="21" customHeight="1" x14ac:dyDescent="0.25">
      <c r="A109" s="3"/>
      <c r="B109" s="15" t="str">
        <f>B100</f>
        <v>ОДБ-3.1л</v>
      </c>
      <c r="C109" s="16" t="s">
        <v>16</v>
      </c>
      <c r="D109" s="5">
        <v>3</v>
      </c>
      <c r="E109" s="29">
        <v>4985</v>
      </c>
      <c r="F109" s="29">
        <v>2650</v>
      </c>
      <c r="G109" s="15">
        <f t="shared" si="66"/>
        <v>4925</v>
      </c>
      <c r="H109" s="15">
        <f t="shared" si="67"/>
        <v>2530</v>
      </c>
      <c r="I109" s="18">
        <f t="shared" si="54"/>
        <v>39.630749999999999</v>
      </c>
      <c r="J109" s="18">
        <f t="shared" si="55"/>
        <v>37.380749999999999</v>
      </c>
      <c r="K109" s="19">
        <v>194878.31</v>
      </c>
      <c r="L109" s="20">
        <v>23200.99</v>
      </c>
      <c r="M109" s="21">
        <f t="shared" si="68"/>
        <v>218079.3</v>
      </c>
      <c r="N109" s="21">
        <f t="shared" si="69"/>
        <v>584634.93000000005</v>
      </c>
      <c r="O109" s="21">
        <f t="shared" si="70"/>
        <v>69602.97</v>
      </c>
      <c r="P109" s="21">
        <f t="shared" si="71"/>
        <v>654237.9</v>
      </c>
      <c r="Q109" s="16" t="s">
        <v>74</v>
      </c>
      <c r="R109" s="55"/>
    </row>
    <row r="110" spans="1:18" ht="21" customHeight="1" x14ac:dyDescent="0.25">
      <c r="A110" s="3"/>
      <c r="B110" s="29" t="s">
        <v>52</v>
      </c>
      <c r="C110" s="16" t="s">
        <v>16</v>
      </c>
      <c r="D110" s="5">
        <v>3</v>
      </c>
      <c r="E110" s="15">
        <v>2350</v>
      </c>
      <c r="F110" s="15">
        <v>2650</v>
      </c>
      <c r="G110" s="15">
        <f t="shared" si="66"/>
        <v>2290</v>
      </c>
      <c r="H110" s="15">
        <f t="shared" si="67"/>
        <v>2530</v>
      </c>
      <c r="I110" s="18">
        <f t="shared" si="54"/>
        <v>18.682500000000001</v>
      </c>
      <c r="J110" s="18">
        <f t="shared" si="55"/>
        <v>17.3811</v>
      </c>
      <c r="K110" s="19">
        <v>90613.47</v>
      </c>
      <c r="L110" s="20">
        <v>10787.87</v>
      </c>
      <c r="M110" s="21">
        <f t="shared" si="68"/>
        <v>101401.34</v>
      </c>
      <c r="N110" s="21">
        <f t="shared" si="69"/>
        <v>271840.40999999997</v>
      </c>
      <c r="O110" s="21">
        <f t="shared" si="70"/>
        <v>32363.61</v>
      </c>
      <c r="P110" s="21">
        <f t="shared" si="71"/>
        <v>304204.01999999996</v>
      </c>
      <c r="Q110" s="16" t="s">
        <v>74</v>
      </c>
      <c r="R110" s="55"/>
    </row>
    <row r="111" spans="1:18" ht="21" customHeight="1" x14ac:dyDescent="0.25">
      <c r="A111" s="3"/>
      <c r="B111" s="29" t="s">
        <v>53</v>
      </c>
      <c r="C111" s="16" t="s">
        <v>16</v>
      </c>
      <c r="D111" s="5">
        <v>2</v>
      </c>
      <c r="E111" s="15">
        <v>2350</v>
      </c>
      <c r="F111" s="15">
        <v>2650</v>
      </c>
      <c r="G111" s="15">
        <f t="shared" si="66"/>
        <v>2290</v>
      </c>
      <c r="H111" s="15">
        <f t="shared" si="67"/>
        <v>2530</v>
      </c>
      <c r="I111" s="18">
        <f t="shared" si="54"/>
        <v>12.455</v>
      </c>
      <c r="J111" s="18">
        <f t="shared" si="55"/>
        <v>11.587400000000001</v>
      </c>
      <c r="K111" s="19">
        <v>90613.47</v>
      </c>
      <c r="L111" s="20">
        <v>10787.87</v>
      </c>
      <c r="M111" s="21">
        <f t="shared" si="68"/>
        <v>101401.34</v>
      </c>
      <c r="N111" s="21">
        <f t="shared" si="69"/>
        <v>181226.94</v>
      </c>
      <c r="O111" s="21">
        <f t="shared" si="70"/>
        <v>21575.74</v>
      </c>
      <c r="P111" s="21">
        <f t="shared" si="71"/>
        <v>202802.68</v>
      </c>
      <c r="Q111" s="16" t="s">
        <v>74</v>
      </c>
      <c r="R111" s="55"/>
    </row>
    <row r="112" spans="1:18" ht="21" customHeight="1" x14ac:dyDescent="0.25">
      <c r="A112" s="3"/>
      <c r="B112" s="29" t="s">
        <v>54</v>
      </c>
      <c r="C112" s="16" t="s">
        <v>16</v>
      </c>
      <c r="D112" s="5">
        <v>1</v>
      </c>
      <c r="E112" s="15">
        <v>2350</v>
      </c>
      <c r="F112" s="15">
        <v>2650</v>
      </c>
      <c r="G112" s="15">
        <f t="shared" si="66"/>
        <v>2290</v>
      </c>
      <c r="H112" s="15">
        <f t="shared" si="67"/>
        <v>2530</v>
      </c>
      <c r="I112" s="18">
        <f t="shared" si="54"/>
        <v>6.2275</v>
      </c>
      <c r="J112" s="18">
        <f t="shared" si="55"/>
        <v>5.7937000000000003</v>
      </c>
      <c r="K112" s="19">
        <v>90613.47</v>
      </c>
      <c r="L112" s="20">
        <v>10787.87</v>
      </c>
      <c r="M112" s="21">
        <f t="shared" si="68"/>
        <v>101401.34</v>
      </c>
      <c r="N112" s="21">
        <f t="shared" si="69"/>
        <v>90613.47</v>
      </c>
      <c r="O112" s="21">
        <f t="shared" si="70"/>
        <v>10787.87</v>
      </c>
      <c r="P112" s="21">
        <f t="shared" si="71"/>
        <v>101401.34</v>
      </c>
      <c r="Q112" s="16" t="s">
        <v>74</v>
      </c>
      <c r="R112" s="55"/>
    </row>
    <row r="113" spans="1:18" ht="21" customHeight="1" x14ac:dyDescent="0.25">
      <c r="A113" s="4"/>
      <c r="B113" s="15" t="s">
        <v>57</v>
      </c>
      <c r="C113" s="16" t="s">
        <v>16</v>
      </c>
      <c r="D113" s="5">
        <v>6</v>
      </c>
      <c r="E113" s="15">
        <v>2500</v>
      </c>
      <c r="F113" s="15">
        <v>2650</v>
      </c>
      <c r="G113" s="15">
        <f t="shared" si="66"/>
        <v>2440</v>
      </c>
      <c r="H113" s="15">
        <f t="shared" si="67"/>
        <v>2530</v>
      </c>
      <c r="I113" s="18">
        <f t="shared" si="54"/>
        <v>39.75</v>
      </c>
      <c r="J113" s="18">
        <f t="shared" si="55"/>
        <v>37.039199999999994</v>
      </c>
      <c r="K113" s="19">
        <v>96548.85</v>
      </c>
      <c r="L113" s="20">
        <v>11494.5</v>
      </c>
      <c r="M113" s="21">
        <f t="shared" si="68"/>
        <v>108043.35</v>
      </c>
      <c r="N113" s="21">
        <f t="shared" si="69"/>
        <v>579293.1</v>
      </c>
      <c r="O113" s="21">
        <f t="shared" si="70"/>
        <v>68967</v>
      </c>
      <c r="P113" s="21">
        <f t="shared" si="71"/>
        <v>648260.1</v>
      </c>
      <c r="Q113" s="16" t="s">
        <v>74</v>
      </c>
      <c r="R113" s="55"/>
    </row>
    <row r="114" spans="1:18" ht="21" customHeight="1" x14ac:dyDescent="0.25">
      <c r="A114" s="4"/>
      <c r="B114" s="15" t="s">
        <v>58</v>
      </c>
      <c r="C114" s="16" t="s">
        <v>16</v>
      </c>
      <c r="D114" s="5">
        <v>4</v>
      </c>
      <c r="E114" s="15">
        <v>2500</v>
      </c>
      <c r="F114" s="15">
        <v>2650</v>
      </c>
      <c r="G114" s="15">
        <f t="shared" si="66"/>
        <v>2440</v>
      </c>
      <c r="H114" s="15">
        <f t="shared" si="67"/>
        <v>2530</v>
      </c>
      <c r="I114" s="18">
        <f t="shared" si="54"/>
        <v>26.5</v>
      </c>
      <c r="J114" s="18">
        <f t="shared" si="55"/>
        <v>24.692799999999998</v>
      </c>
      <c r="K114" s="19">
        <v>96548.85</v>
      </c>
      <c r="L114" s="20">
        <v>11494.5</v>
      </c>
      <c r="M114" s="21">
        <f t="shared" si="68"/>
        <v>108043.35</v>
      </c>
      <c r="N114" s="21">
        <f t="shared" si="69"/>
        <v>386195.4</v>
      </c>
      <c r="O114" s="21">
        <f t="shared" si="70"/>
        <v>45978</v>
      </c>
      <c r="P114" s="21">
        <f t="shared" si="71"/>
        <v>432173.4</v>
      </c>
      <c r="Q114" s="16" t="s">
        <v>74</v>
      </c>
      <c r="R114" s="55"/>
    </row>
    <row r="115" spans="1:18" ht="21" customHeight="1" x14ac:dyDescent="0.25">
      <c r="A115" s="4"/>
      <c r="B115" s="15" t="s">
        <v>59</v>
      </c>
      <c r="C115" s="16" t="s">
        <v>16</v>
      </c>
      <c r="D115" s="5">
        <v>2</v>
      </c>
      <c r="E115" s="15">
        <v>2500</v>
      </c>
      <c r="F115" s="15">
        <v>2650</v>
      </c>
      <c r="G115" s="15">
        <f t="shared" si="66"/>
        <v>2440</v>
      </c>
      <c r="H115" s="15">
        <f t="shared" si="67"/>
        <v>2530</v>
      </c>
      <c r="I115" s="18">
        <f t="shared" si="54"/>
        <v>13.25</v>
      </c>
      <c r="J115" s="18">
        <f t="shared" si="55"/>
        <v>12.346399999999999</v>
      </c>
      <c r="K115" s="19">
        <v>96548.85</v>
      </c>
      <c r="L115" s="20">
        <v>11494.5</v>
      </c>
      <c r="M115" s="21">
        <f t="shared" si="68"/>
        <v>108043.35</v>
      </c>
      <c r="N115" s="21">
        <f t="shared" si="69"/>
        <v>193097.7</v>
      </c>
      <c r="O115" s="21">
        <f t="shared" si="70"/>
        <v>22989</v>
      </c>
      <c r="P115" s="21">
        <f t="shared" si="71"/>
        <v>216086.7</v>
      </c>
      <c r="Q115" s="16" t="s">
        <v>74</v>
      </c>
      <c r="R115" s="55"/>
    </row>
    <row r="116" spans="1:18" ht="21" customHeight="1" x14ac:dyDescent="0.25">
      <c r="A116" s="6"/>
      <c r="B116" s="56" t="s">
        <v>26</v>
      </c>
      <c r="C116" s="57"/>
      <c r="D116" s="57"/>
      <c r="E116" s="57"/>
      <c r="F116" s="58"/>
      <c r="G116" s="32"/>
      <c r="H116" s="32"/>
      <c r="I116" s="33"/>
      <c r="J116" s="33"/>
      <c r="K116" s="33"/>
      <c r="L116" s="33"/>
      <c r="M116" s="33"/>
      <c r="N116" s="33"/>
      <c r="O116" s="33"/>
      <c r="P116" s="33"/>
      <c r="Q116" s="16" t="s">
        <v>74</v>
      </c>
      <c r="R116" s="55"/>
    </row>
    <row r="117" spans="1:18" ht="21" customHeight="1" x14ac:dyDescent="0.25">
      <c r="A117" s="4"/>
      <c r="B117" s="15" t="str">
        <f>B108</f>
        <v>ОДБ-3.1</v>
      </c>
      <c r="C117" s="16" t="s">
        <v>16</v>
      </c>
      <c r="D117" s="5">
        <v>3</v>
      </c>
      <c r="E117" s="29">
        <v>4985</v>
      </c>
      <c r="F117" s="29">
        <v>2650</v>
      </c>
      <c r="G117" s="15">
        <f t="shared" ref="G117:G124" si="72">E117-60</f>
        <v>4925</v>
      </c>
      <c r="H117" s="15">
        <f t="shared" ref="H117:H124" si="73">F117-120</f>
        <v>2530</v>
      </c>
      <c r="I117" s="18">
        <f t="shared" si="54"/>
        <v>39.630749999999999</v>
      </c>
      <c r="J117" s="18">
        <f t="shared" si="55"/>
        <v>37.380749999999999</v>
      </c>
      <c r="K117" s="19">
        <v>194878.31</v>
      </c>
      <c r="L117" s="20">
        <v>23200.99</v>
      </c>
      <c r="M117" s="21">
        <f t="shared" ref="M117:M124" si="74">K117+L117</f>
        <v>218079.3</v>
      </c>
      <c r="N117" s="21">
        <f t="shared" ref="N117:N124" si="75">ROUND(K117*D117,2)</f>
        <v>584634.93000000005</v>
      </c>
      <c r="O117" s="21">
        <f t="shared" ref="O117:O124" si="76">ROUND(L117*D117,2)</f>
        <v>69602.97</v>
      </c>
      <c r="P117" s="21">
        <f t="shared" ref="P117:P124" si="77">SUM(N117:O117)</f>
        <v>654237.9</v>
      </c>
      <c r="Q117" s="16" t="s">
        <v>74</v>
      </c>
      <c r="R117" s="55"/>
    </row>
    <row r="118" spans="1:18" ht="21" customHeight="1" x14ac:dyDescent="0.25">
      <c r="A118" s="3"/>
      <c r="B118" s="15" t="str">
        <f>B109</f>
        <v>ОДБ-3.1л</v>
      </c>
      <c r="C118" s="16" t="s">
        <v>16</v>
      </c>
      <c r="D118" s="5">
        <v>3</v>
      </c>
      <c r="E118" s="29">
        <v>4985</v>
      </c>
      <c r="F118" s="29">
        <v>2650</v>
      </c>
      <c r="G118" s="15">
        <f t="shared" si="72"/>
        <v>4925</v>
      </c>
      <c r="H118" s="15">
        <f t="shared" si="73"/>
        <v>2530</v>
      </c>
      <c r="I118" s="18">
        <f t="shared" si="54"/>
        <v>39.630749999999999</v>
      </c>
      <c r="J118" s="18">
        <f t="shared" si="55"/>
        <v>37.380749999999999</v>
      </c>
      <c r="K118" s="19">
        <v>194878.31</v>
      </c>
      <c r="L118" s="20">
        <v>23200.99</v>
      </c>
      <c r="M118" s="21">
        <f t="shared" si="74"/>
        <v>218079.3</v>
      </c>
      <c r="N118" s="21">
        <f t="shared" si="75"/>
        <v>584634.93000000005</v>
      </c>
      <c r="O118" s="21">
        <f t="shared" si="76"/>
        <v>69602.97</v>
      </c>
      <c r="P118" s="21">
        <f t="shared" si="77"/>
        <v>654237.9</v>
      </c>
      <c r="Q118" s="16" t="s">
        <v>74</v>
      </c>
      <c r="R118" s="55"/>
    </row>
    <row r="119" spans="1:18" ht="21" customHeight="1" x14ac:dyDescent="0.25">
      <c r="A119" s="3"/>
      <c r="B119" s="29" t="s">
        <v>52</v>
      </c>
      <c r="C119" s="16" t="s">
        <v>16</v>
      </c>
      <c r="D119" s="5">
        <v>3</v>
      </c>
      <c r="E119" s="15">
        <v>2350</v>
      </c>
      <c r="F119" s="15">
        <v>2650</v>
      </c>
      <c r="G119" s="15">
        <f t="shared" si="72"/>
        <v>2290</v>
      </c>
      <c r="H119" s="15">
        <f t="shared" si="73"/>
        <v>2530</v>
      </c>
      <c r="I119" s="18">
        <f t="shared" si="54"/>
        <v>18.682500000000001</v>
      </c>
      <c r="J119" s="18">
        <f t="shared" si="55"/>
        <v>17.3811</v>
      </c>
      <c r="K119" s="19">
        <v>90613.47</v>
      </c>
      <c r="L119" s="20">
        <v>10787.87</v>
      </c>
      <c r="M119" s="21">
        <f t="shared" si="74"/>
        <v>101401.34</v>
      </c>
      <c r="N119" s="21">
        <f t="shared" si="75"/>
        <v>271840.40999999997</v>
      </c>
      <c r="O119" s="21">
        <f t="shared" si="76"/>
        <v>32363.61</v>
      </c>
      <c r="P119" s="21">
        <f t="shared" si="77"/>
        <v>304204.01999999996</v>
      </c>
      <c r="Q119" s="16" t="s">
        <v>74</v>
      </c>
      <c r="R119" s="55"/>
    </row>
    <row r="120" spans="1:18" ht="21" customHeight="1" x14ac:dyDescent="0.25">
      <c r="A120" s="3"/>
      <c r="B120" s="29" t="s">
        <v>53</v>
      </c>
      <c r="C120" s="16" t="s">
        <v>16</v>
      </c>
      <c r="D120" s="5">
        <v>2</v>
      </c>
      <c r="E120" s="15">
        <v>2350</v>
      </c>
      <c r="F120" s="15">
        <v>2650</v>
      </c>
      <c r="G120" s="15">
        <f t="shared" si="72"/>
        <v>2290</v>
      </c>
      <c r="H120" s="15">
        <f t="shared" si="73"/>
        <v>2530</v>
      </c>
      <c r="I120" s="18">
        <f t="shared" si="54"/>
        <v>12.455</v>
      </c>
      <c r="J120" s="18">
        <f t="shared" si="55"/>
        <v>11.587400000000001</v>
      </c>
      <c r="K120" s="19">
        <v>90613.47</v>
      </c>
      <c r="L120" s="20">
        <v>10787.87</v>
      </c>
      <c r="M120" s="21">
        <f t="shared" si="74"/>
        <v>101401.34</v>
      </c>
      <c r="N120" s="21">
        <f t="shared" si="75"/>
        <v>181226.94</v>
      </c>
      <c r="O120" s="21">
        <f t="shared" si="76"/>
        <v>21575.74</v>
      </c>
      <c r="P120" s="21">
        <f t="shared" si="77"/>
        <v>202802.68</v>
      </c>
      <c r="Q120" s="16" t="s">
        <v>74</v>
      </c>
      <c r="R120" s="55"/>
    </row>
    <row r="121" spans="1:18" ht="21" customHeight="1" x14ac:dyDescent="0.25">
      <c r="A121" s="3"/>
      <c r="B121" s="29" t="s">
        <v>54</v>
      </c>
      <c r="C121" s="16" t="s">
        <v>16</v>
      </c>
      <c r="D121" s="5">
        <v>1</v>
      </c>
      <c r="E121" s="15">
        <v>2350</v>
      </c>
      <c r="F121" s="15">
        <v>2650</v>
      </c>
      <c r="G121" s="15">
        <f t="shared" si="72"/>
        <v>2290</v>
      </c>
      <c r="H121" s="15">
        <f t="shared" si="73"/>
        <v>2530</v>
      </c>
      <c r="I121" s="18">
        <f t="shared" si="54"/>
        <v>6.2275</v>
      </c>
      <c r="J121" s="18">
        <f t="shared" si="55"/>
        <v>5.7937000000000003</v>
      </c>
      <c r="K121" s="19">
        <v>90613.47</v>
      </c>
      <c r="L121" s="20">
        <v>10787.87</v>
      </c>
      <c r="M121" s="21">
        <f t="shared" si="74"/>
        <v>101401.34</v>
      </c>
      <c r="N121" s="21">
        <f t="shared" si="75"/>
        <v>90613.47</v>
      </c>
      <c r="O121" s="21">
        <f t="shared" si="76"/>
        <v>10787.87</v>
      </c>
      <c r="P121" s="21">
        <f t="shared" si="77"/>
        <v>101401.34</v>
      </c>
      <c r="Q121" s="16" t="s">
        <v>74</v>
      </c>
      <c r="R121" s="55"/>
    </row>
    <row r="122" spans="1:18" ht="21" customHeight="1" x14ac:dyDescent="0.25">
      <c r="A122" s="4"/>
      <c r="B122" s="15" t="s">
        <v>57</v>
      </c>
      <c r="C122" s="16" t="s">
        <v>16</v>
      </c>
      <c r="D122" s="5">
        <v>6</v>
      </c>
      <c r="E122" s="15">
        <v>2500</v>
      </c>
      <c r="F122" s="15">
        <v>2650</v>
      </c>
      <c r="G122" s="15">
        <f t="shared" si="72"/>
        <v>2440</v>
      </c>
      <c r="H122" s="15">
        <f t="shared" si="73"/>
        <v>2530</v>
      </c>
      <c r="I122" s="18">
        <f t="shared" si="54"/>
        <v>39.75</v>
      </c>
      <c r="J122" s="18">
        <f t="shared" si="55"/>
        <v>37.039199999999994</v>
      </c>
      <c r="K122" s="19">
        <v>96548.85</v>
      </c>
      <c r="L122" s="20">
        <v>11494.5</v>
      </c>
      <c r="M122" s="21">
        <f t="shared" si="74"/>
        <v>108043.35</v>
      </c>
      <c r="N122" s="21">
        <f t="shared" si="75"/>
        <v>579293.1</v>
      </c>
      <c r="O122" s="21">
        <f t="shared" si="76"/>
        <v>68967</v>
      </c>
      <c r="P122" s="21">
        <f t="shared" si="77"/>
        <v>648260.1</v>
      </c>
      <c r="Q122" s="16" t="s">
        <v>74</v>
      </c>
      <c r="R122" s="55"/>
    </row>
    <row r="123" spans="1:18" ht="21" customHeight="1" x14ac:dyDescent="0.25">
      <c r="A123" s="4"/>
      <c r="B123" s="15" t="s">
        <v>58</v>
      </c>
      <c r="C123" s="16" t="s">
        <v>16</v>
      </c>
      <c r="D123" s="5">
        <v>4</v>
      </c>
      <c r="E123" s="15">
        <v>2500</v>
      </c>
      <c r="F123" s="15">
        <v>2650</v>
      </c>
      <c r="G123" s="15">
        <f t="shared" si="72"/>
        <v>2440</v>
      </c>
      <c r="H123" s="15">
        <f t="shared" si="73"/>
        <v>2530</v>
      </c>
      <c r="I123" s="18">
        <f t="shared" si="54"/>
        <v>26.5</v>
      </c>
      <c r="J123" s="18">
        <f t="shared" si="55"/>
        <v>24.692799999999998</v>
      </c>
      <c r="K123" s="19">
        <v>96548.85</v>
      </c>
      <c r="L123" s="20">
        <v>11494.5</v>
      </c>
      <c r="M123" s="21">
        <f t="shared" si="74"/>
        <v>108043.35</v>
      </c>
      <c r="N123" s="21">
        <f t="shared" si="75"/>
        <v>386195.4</v>
      </c>
      <c r="O123" s="21">
        <f t="shared" si="76"/>
        <v>45978</v>
      </c>
      <c r="P123" s="21">
        <f t="shared" si="77"/>
        <v>432173.4</v>
      </c>
      <c r="Q123" s="16" t="s">
        <v>74</v>
      </c>
      <c r="R123" s="55"/>
    </row>
    <row r="124" spans="1:18" ht="21" customHeight="1" x14ac:dyDescent="0.25">
      <c r="A124" s="4"/>
      <c r="B124" s="15" t="s">
        <v>59</v>
      </c>
      <c r="C124" s="16" t="s">
        <v>16</v>
      </c>
      <c r="D124" s="5">
        <v>2</v>
      </c>
      <c r="E124" s="15">
        <v>2500</v>
      </c>
      <c r="F124" s="15">
        <v>2650</v>
      </c>
      <c r="G124" s="15">
        <f t="shared" si="72"/>
        <v>2440</v>
      </c>
      <c r="H124" s="15">
        <f t="shared" si="73"/>
        <v>2530</v>
      </c>
      <c r="I124" s="18">
        <f t="shared" si="54"/>
        <v>13.25</v>
      </c>
      <c r="J124" s="18">
        <f t="shared" si="55"/>
        <v>12.346399999999999</v>
      </c>
      <c r="K124" s="19">
        <v>96548.85</v>
      </c>
      <c r="L124" s="20">
        <v>11494.5</v>
      </c>
      <c r="M124" s="21">
        <f t="shared" si="74"/>
        <v>108043.35</v>
      </c>
      <c r="N124" s="21">
        <f t="shared" si="75"/>
        <v>193097.7</v>
      </c>
      <c r="O124" s="21">
        <f t="shared" si="76"/>
        <v>22989</v>
      </c>
      <c r="P124" s="21">
        <f t="shared" si="77"/>
        <v>216086.7</v>
      </c>
      <c r="Q124" s="16" t="s">
        <v>74</v>
      </c>
      <c r="R124" s="55"/>
    </row>
    <row r="125" spans="1:18" ht="21" customHeight="1" x14ac:dyDescent="0.25">
      <c r="A125" s="6"/>
      <c r="B125" s="56" t="s">
        <v>27</v>
      </c>
      <c r="C125" s="57"/>
      <c r="D125" s="57"/>
      <c r="E125" s="57"/>
      <c r="F125" s="58"/>
      <c r="G125" s="32"/>
      <c r="H125" s="32"/>
      <c r="I125" s="33"/>
      <c r="J125" s="33"/>
      <c r="K125" s="33"/>
      <c r="L125" s="33"/>
      <c r="M125" s="33"/>
      <c r="N125" s="33"/>
      <c r="O125" s="33"/>
      <c r="P125" s="33"/>
      <c r="Q125" s="16" t="s">
        <v>74</v>
      </c>
      <c r="R125" s="55"/>
    </row>
    <row r="126" spans="1:18" ht="21" customHeight="1" x14ac:dyDescent="0.25">
      <c r="A126" s="4"/>
      <c r="B126" s="15" t="str">
        <f>B117</f>
        <v>ОДБ-3.1</v>
      </c>
      <c r="C126" s="16" t="s">
        <v>16</v>
      </c>
      <c r="D126" s="5">
        <v>3</v>
      </c>
      <c r="E126" s="29">
        <v>4985</v>
      </c>
      <c r="F126" s="29">
        <v>2650</v>
      </c>
      <c r="G126" s="15">
        <f t="shared" ref="G126:G133" si="78">E126-60</f>
        <v>4925</v>
      </c>
      <c r="H126" s="15">
        <f t="shared" ref="H126:H133" si="79">F126-120</f>
        <v>2530</v>
      </c>
      <c r="I126" s="18">
        <f t="shared" si="54"/>
        <v>39.630749999999999</v>
      </c>
      <c r="J126" s="18">
        <f t="shared" si="55"/>
        <v>37.380749999999999</v>
      </c>
      <c r="K126" s="19">
        <v>194878.31</v>
      </c>
      <c r="L126" s="20">
        <v>23200.99</v>
      </c>
      <c r="M126" s="21">
        <f t="shared" ref="M126:M133" si="80">K126+L126</f>
        <v>218079.3</v>
      </c>
      <c r="N126" s="21">
        <f t="shared" ref="N126:N133" si="81">ROUND(K126*D126,2)</f>
        <v>584634.93000000005</v>
      </c>
      <c r="O126" s="21">
        <f t="shared" ref="O126:O133" si="82">ROUND(L126*D126,2)</f>
        <v>69602.97</v>
      </c>
      <c r="P126" s="21">
        <f t="shared" ref="P126:P133" si="83">SUM(N126:O126)</f>
        <v>654237.9</v>
      </c>
      <c r="Q126" s="16" t="s">
        <v>74</v>
      </c>
      <c r="R126" s="55"/>
    </row>
    <row r="127" spans="1:18" ht="21" customHeight="1" x14ac:dyDescent="0.25">
      <c r="A127" s="3"/>
      <c r="B127" s="15" t="str">
        <f>B118</f>
        <v>ОДБ-3.1л</v>
      </c>
      <c r="C127" s="16" t="s">
        <v>16</v>
      </c>
      <c r="D127" s="5">
        <v>3</v>
      </c>
      <c r="E127" s="29">
        <v>4985</v>
      </c>
      <c r="F127" s="29">
        <v>2650</v>
      </c>
      <c r="G127" s="15">
        <f t="shared" si="78"/>
        <v>4925</v>
      </c>
      <c r="H127" s="15">
        <f t="shared" si="79"/>
        <v>2530</v>
      </c>
      <c r="I127" s="18">
        <f t="shared" si="54"/>
        <v>39.630749999999999</v>
      </c>
      <c r="J127" s="18">
        <f t="shared" si="55"/>
        <v>37.380749999999999</v>
      </c>
      <c r="K127" s="19">
        <v>194878.31</v>
      </c>
      <c r="L127" s="20">
        <v>23200.99</v>
      </c>
      <c r="M127" s="21">
        <f t="shared" si="80"/>
        <v>218079.3</v>
      </c>
      <c r="N127" s="21">
        <f t="shared" si="81"/>
        <v>584634.93000000005</v>
      </c>
      <c r="O127" s="21">
        <f t="shared" si="82"/>
        <v>69602.97</v>
      </c>
      <c r="P127" s="21">
        <f t="shared" si="83"/>
        <v>654237.9</v>
      </c>
      <c r="Q127" s="16" t="s">
        <v>74</v>
      </c>
      <c r="R127" s="55"/>
    </row>
    <row r="128" spans="1:18" ht="21" customHeight="1" x14ac:dyDescent="0.25">
      <c r="A128" s="3"/>
      <c r="B128" s="29" t="s">
        <v>52</v>
      </c>
      <c r="C128" s="16" t="s">
        <v>16</v>
      </c>
      <c r="D128" s="5">
        <v>3</v>
      </c>
      <c r="E128" s="15">
        <v>2350</v>
      </c>
      <c r="F128" s="15">
        <v>2650</v>
      </c>
      <c r="G128" s="15">
        <f t="shared" si="78"/>
        <v>2290</v>
      </c>
      <c r="H128" s="15">
        <f t="shared" si="79"/>
        <v>2530</v>
      </c>
      <c r="I128" s="18">
        <f t="shared" si="54"/>
        <v>18.682500000000001</v>
      </c>
      <c r="J128" s="18">
        <f t="shared" si="55"/>
        <v>17.3811</v>
      </c>
      <c r="K128" s="19">
        <v>90613.47</v>
      </c>
      <c r="L128" s="20">
        <v>10787.87</v>
      </c>
      <c r="M128" s="21">
        <f t="shared" si="80"/>
        <v>101401.34</v>
      </c>
      <c r="N128" s="21">
        <f t="shared" si="81"/>
        <v>271840.40999999997</v>
      </c>
      <c r="O128" s="21">
        <f t="shared" si="82"/>
        <v>32363.61</v>
      </c>
      <c r="P128" s="21">
        <f t="shared" si="83"/>
        <v>304204.01999999996</v>
      </c>
      <c r="Q128" s="16" t="s">
        <v>74</v>
      </c>
      <c r="R128" s="55"/>
    </row>
    <row r="129" spans="1:18" ht="21" customHeight="1" x14ac:dyDescent="0.25">
      <c r="A129" s="3"/>
      <c r="B129" s="29" t="s">
        <v>53</v>
      </c>
      <c r="C129" s="16" t="s">
        <v>16</v>
      </c>
      <c r="D129" s="5">
        <v>2</v>
      </c>
      <c r="E129" s="15">
        <v>2350</v>
      </c>
      <c r="F129" s="15">
        <v>2650</v>
      </c>
      <c r="G129" s="15">
        <f t="shared" si="78"/>
        <v>2290</v>
      </c>
      <c r="H129" s="15">
        <f t="shared" si="79"/>
        <v>2530</v>
      </c>
      <c r="I129" s="18">
        <f t="shared" si="54"/>
        <v>12.455</v>
      </c>
      <c r="J129" s="18">
        <f t="shared" si="55"/>
        <v>11.587400000000001</v>
      </c>
      <c r="K129" s="19">
        <v>90613.47</v>
      </c>
      <c r="L129" s="20">
        <v>10787.87</v>
      </c>
      <c r="M129" s="21">
        <f t="shared" si="80"/>
        <v>101401.34</v>
      </c>
      <c r="N129" s="21">
        <f t="shared" si="81"/>
        <v>181226.94</v>
      </c>
      <c r="O129" s="21">
        <f t="shared" si="82"/>
        <v>21575.74</v>
      </c>
      <c r="P129" s="21">
        <f t="shared" si="83"/>
        <v>202802.68</v>
      </c>
      <c r="Q129" s="16" t="s">
        <v>74</v>
      </c>
      <c r="R129" s="55"/>
    </row>
    <row r="130" spans="1:18" ht="21" customHeight="1" x14ac:dyDescent="0.25">
      <c r="A130" s="3"/>
      <c r="B130" s="29" t="s">
        <v>54</v>
      </c>
      <c r="C130" s="16" t="s">
        <v>16</v>
      </c>
      <c r="D130" s="5">
        <v>1</v>
      </c>
      <c r="E130" s="15">
        <v>2350</v>
      </c>
      <c r="F130" s="15">
        <v>2650</v>
      </c>
      <c r="G130" s="15">
        <f t="shared" si="78"/>
        <v>2290</v>
      </c>
      <c r="H130" s="15">
        <f t="shared" si="79"/>
        <v>2530</v>
      </c>
      <c r="I130" s="18">
        <f t="shared" si="54"/>
        <v>6.2275</v>
      </c>
      <c r="J130" s="18">
        <f t="shared" si="55"/>
        <v>5.7937000000000003</v>
      </c>
      <c r="K130" s="19">
        <v>90613.47</v>
      </c>
      <c r="L130" s="20">
        <v>10787.87</v>
      </c>
      <c r="M130" s="21">
        <f t="shared" si="80"/>
        <v>101401.34</v>
      </c>
      <c r="N130" s="21">
        <f t="shared" si="81"/>
        <v>90613.47</v>
      </c>
      <c r="O130" s="21">
        <f t="shared" si="82"/>
        <v>10787.87</v>
      </c>
      <c r="P130" s="21">
        <f t="shared" si="83"/>
        <v>101401.34</v>
      </c>
      <c r="Q130" s="16" t="s">
        <v>74</v>
      </c>
      <c r="R130" s="55"/>
    </row>
    <row r="131" spans="1:18" ht="21" customHeight="1" x14ac:dyDescent="0.25">
      <c r="A131" s="4"/>
      <c r="B131" s="15" t="s">
        <v>57</v>
      </c>
      <c r="C131" s="16" t="s">
        <v>16</v>
      </c>
      <c r="D131" s="5">
        <v>6</v>
      </c>
      <c r="E131" s="15">
        <v>2500</v>
      </c>
      <c r="F131" s="15">
        <v>2650</v>
      </c>
      <c r="G131" s="15">
        <f t="shared" si="78"/>
        <v>2440</v>
      </c>
      <c r="H131" s="15">
        <f t="shared" si="79"/>
        <v>2530</v>
      </c>
      <c r="I131" s="18">
        <f t="shared" si="54"/>
        <v>39.75</v>
      </c>
      <c r="J131" s="18">
        <f t="shared" si="55"/>
        <v>37.039199999999994</v>
      </c>
      <c r="K131" s="19">
        <v>96548.85</v>
      </c>
      <c r="L131" s="20">
        <v>11494.5</v>
      </c>
      <c r="M131" s="21">
        <f t="shared" si="80"/>
        <v>108043.35</v>
      </c>
      <c r="N131" s="21">
        <f t="shared" si="81"/>
        <v>579293.1</v>
      </c>
      <c r="O131" s="21">
        <f t="shared" si="82"/>
        <v>68967</v>
      </c>
      <c r="P131" s="21">
        <f t="shared" si="83"/>
        <v>648260.1</v>
      </c>
      <c r="Q131" s="16" t="s">
        <v>74</v>
      </c>
      <c r="R131" s="55"/>
    </row>
    <row r="132" spans="1:18" ht="21" customHeight="1" x14ac:dyDescent="0.25">
      <c r="A132" s="4"/>
      <c r="B132" s="15" t="s">
        <v>58</v>
      </c>
      <c r="C132" s="16" t="s">
        <v>16</v>
      </c>
      <c r="D132" s="5">
        <v>4</v>
      </c>
      <c r="E132" s="15">
        <v>2500</v>
      </c>
      <c r="F132" s="15">
        <v>2650</v>
      </c>
      <c r="G132" s="15">
        <f t="shared" si="78"/>
        <v>2440</v>
      </c>
      <c r="H132" s="15">
        <f t="shared" si="79"/>
        <v>2530</v>
      </c>
      <c r="I132" s="18">
        <f t="shared" si="54"/>
        <v>26.5</v>
      </c>
      <c r="J132" s="18">
        <f t="shared" si="55"/>
        <v>24.692799999999998</v>
      </c>
      <c r="K132" s="19">
        <v>96548.85</v>
      </c>
      <c r="L132" s="20">
        <v>11494.5</v>
      </c>
      <c r="M132" s="21">
        <f t="shared" si="80"/>
        <v>108043.35</v>
      </c>
      <c r="N132" s="21">
        <f t="shared" si="81"/>
        <v>386195.4</v>
      </c>
      <c r="O132" s="21">
        <f t="shared" si="82"/>
        <v>45978</v>
      </c>
      <c r="P132" s="21">
        <f t="shared" si="83"/>
        <v>432173.4</v>
      </c>
      <c r="Q132" s="16" t="s">
        <v>74</v>
      </c>
      <c r="R132" s="55"/>
    </row>
    <row r="133" spans="1:18" ht="21" customHeight="1" x14ac:dyDescent="0.25">
      <c r="A133" s="4"/>
      <c r="B133" s="15" t="s">
        <v>59</v>
      </c>
      <c r="C133" s="16" t="s">
        <v>16</v>
      </c>
      <c r="D133" s="5">
        <v>2</v>
      </c>
      <c r="E133" s="15">
        <v>2500</v>
      </c>
      <c r="F133" s="15">
        <v>2650</v>
      </c>
      <c r="G133" s="15">
        <f t="shared" si="78"/>
        <v>2440</v>
      </c>
      <c r="H133" s="15">
        <f t="shared" si="79"/>
        <v>2530</v>
      </c>
      <c r="I133" s="18">
        <f t="shared" si="54"/>
        <v>13.25</v>
      </c>
      <c r="J133" s="18">
        <f t="shared" si="55"/>
        <v>12.346399999999999</v>
      </c>
      <c r="K133" s="19">
        <v>96548.85</v>
      </c>
      <c r="L133" s="20">
        <v>11494.5</v>
      </c>
      <c r="M133" s="21">
        <f t="shared" si="80"/>
        <v>108043.35</v>
      </c>
      <c r="N133" s="21">
        <f t="shared" si="81"/>
        <v>193097.7</v>
      </c>
      <c r="O133" s="21">
        <f t="shared" si="82"/>
        <v>22989</v>
      </c>
      <c r="P133" s="21">
        <f t="shared" si="83"/>
        <v>216086.7</v>
      </c>
      <c r="Q133" s="16" t="s">
        <v>74</v>
      </c>
      <c r="R133" s="55"/>
    </row>
    <row r="134" spans="1:18" ht="21" customHeight="1" x14ac:dyDescent="0.25">
      <c r="A134" s="6"/>
      <c r="B134" s="56" t="s">
        <v>28</v>
      </c>
      <c r="C134" s="57"/>
      <c r="D134" s="57"/>
      <c r="E134" s="57"/>
      <c r="F134" s="58"/>
      <c r="G134" s="32"/>
      <c r="H134" s="32"/>
      <c r="I134" s="33"/>
      <c r="J134" s="33"/>
      <c r="K134" s="33"/>
      <c r="L134" s="33"/>
      <c r="M134" s="33"/>
      <c r="N134" s="33"/>
      <c r="O134" s="33"/>
      <c r="P134" s="33"/>
      <c r="Q134" s="16" t="s">
        <v>74</v>
      </c>
      <c r="R134" s="55"/>
    </row>
    <row r="135" spans="1:18" ht="21" customHeight="1" x14ac:dyDescent="0.25">
      <c r="A135" s="4"/>
      <c r="B135" s="15" t="str">
        <f>B126</f>
        <v>ОДБ-3.1</v>
      </c>
      <c r="C135" s="16" t="s">
        <v>16</v>
      </c>
      <c r="D135" s="5">
        <v>3</v>
      </c>
      <c r="E135" s="29">
        <v>4985</v>
      </c>
      <c r="F135" s="29">
        <v>2650</v>
      </c>
      <c r="G135" s="15">
        <f t="shared" ref="G135:G142" si="84">E135-60</f>
        <v>4925</v>
      </c>
      <c r="H135" s="15">
        <f t="shared" ref="H135:H142" si="85">F135-120</f>
        <v>2530</v>
      </c>
      <c r="I135" s="18">
        <f t="shared" si="54"/>
        <v>39.630749999999999</v>
      </c>
      <c r="J135" s="18">
        <f t="shared" si="55"/>
        <v>37.380749999999999</v>
      </c>
      <c r="K135" s="19">
        <v>194878.31</v>
      </c>
      <c r="L135" s="20">
        <v>23200.99</v>
      </c>
      <c r="M135" s="21">
        <f t="shared" ref="M135:M142" si="86">K135+L135</f>
        <v>218079.3</v>
      </c>
      <c r="N135" s="21">
        <f t="shared" ref="N135:N142" si="87">ROUND(K135*D135,2)</f>
        <v>584634.93000000005</v>
      </c>
      <c r="O135" s="21">
        <f t="shared" ref="O135:O142" si="88">ROUND(L135*D135,2)</f>
        <v>69602.97</v>
      </c>
      <c r="P135" s="21">
        <f t="shared" ref="P135:P142" si="89">SUM(N135:O135)</f>
        <v>654237.9</v>
      </c>
      <c r="Q135" s="16" t="s">
        <v>74</v>
      </c>
      <c r="R135" s="55"/>
    </row>
    <row r="136" spans="1:18" ht="21" customHeight="1" x14ac:dyDescent="0.25">
      <c r="A136" s="3"/>
      <c r="B136" s="15" t="str">
        <f>B127</f>
        <v>ОДБ-3.1л</v>
      </c>
      <c r="C136" s="16" t="s">
        <v>16</v>
      </c>
      <c r="D136" s="5">
        <v>3</v>
      </c>
      <c r="E136" s="29">
        <v>4985</v>
      </c>
      <c r="F136" s="29">
        <v>2650</v>
      </c>
      <c r="G136" s="15">
        <f t="shared" si="84"/>
        <v>4925</v>
      </c>
      <c r="H136" s="15">
        <f t="shared" si="85"/>
        <v>2530</v>
      </c>
      <c r="I136" s="18">
        <f t="shared" si="54"/>
        <v>39.630749999999999</v>
      </c>
      <c r="J136" s="18">
        <f t="shared" si="55"/>
        <v>37.380749999999999</v>
      </c>
      <c r="K136" s="19">
        <v>194878.31</v>
      </c>
      <c r="L136" s="20">
        <v>23200.99</v>
      </c>
      <c r="M136" s="21">
        <f t="shared" si="86"/>
        <v>218079.3</v>
      </c>
      <c r="N136" s="21">
        <f t="shared" si="87"/>
        <v>584634.93000000005</v>
      </c>
      <c r="O136" s="21">
        <f t="shared" si="88"/>
        <v>69602.97</v>
      </c>
      <c r="P136" s="21">
        <f t="shared" si="89"/>
        <v>654237.9</v>
      </c>
      <c r="Q136" s="16" t="s">
        <v>74</v>
      </c>
      <c r="R136" s="55"/>
    </row>
    <row r="137" spans="1:18" ht="21" customHeight="1" x14ac:dyDescent="0.25">
      <c r="A137" s="3"/>
      <c r="B137" s="29" t="s">
        <v>52</v>
      </c>
      <c r="C137" s="16" t="s">
        <v>16</v>
      </c>
      <c r="D137" s="5">
        <v>3</v>
      </c>
      <c r="E137" s="15">
        <v>2350</v>
      </c>
      <c r="F137" s="15">
        <v>2650</v>
      </c>
      <c r="G137" s="15">
        <f t="shared" si="84"/>
        <v>2290</v>
      </c>
      <c r="H137" s="15">
        <f t="shared" si="85"/>
        <v>2530</v>
      </c>
      <c r="I137" s="18">
        <f t="shared" si="54"/>
        <v>18.682500000000001</v>
      </c>
      <c r="J137" s="18">
        <f t="shared" si="55"/>
        <v>17.3811</v>
      </c>
      <c r="K137" s="19">
        <v>90613.47</v>
      </c>
      <c r="L137" s="20">
        <v>10787.87</v>
      </c>
      <c r="M137" s="21">
        <f t="shared" si="86"/>
        <v>101401.34</v>
      </c>
      <c r="N137" s="21">
        <f t="shared" si="87"/>
        <v>271840.40999999997</v>
      </c>
      <c r="O137" s="21">
        <f t="shared" si="88"/>
        <v>32363.61</v>
      </c>
      <c r="P137" s="21">
        <f t="shared" si="89"/>
        <v>304204.01999999996</v>
      </c>
      <c r="Q137" s="16" t="s">
        <v>74</v>
      </c>
      <c r="R137" s="55"/>
    </row>
    <row r="138" spans="1:18" ht="21" customHeight="1" x14ac:dyDescent="0.25">
      <c r="A138" s="3"/>
      <c r="B138" s="29" t="s">
        <v>53</v>
      </c>
      <c r="C138" s="16" t="s">
        <v>16</v>
      </c>
      <c r="D138" s="5">
        <v>2</v>
      </c>
      <c r="E138" s="15">
        <v>2350</v>
      </c>
      <c r="F138" s="15">
        <v>2650</v>
      </c>
      <c r="G138" s="15">
        <f t="shared" si="84"/>
        <v>2290</v>
      </c>
      <c r="H138" s="15">
        <f t="shared" si="85"/>
        <v>2530</v>
      </c>
      <c r="I138" s="18">
        <f t="shared" si="54"/>
        <v>12.455</v>
      </c>
      <c r="J138" s="18">
        <f t="shared" si="55"/>
        <v>11.587400000000001</v>
      </c>
      <c r="K138" s="19">
        <v>90613.47</v>
      </c>
      <c r="L138" s="20">
        <v>10787.87</v>
      </c>
      <c r="M138" s="21">
        <f t="shared" si="86"/>
        <v>101401.34</v>
      </c>
      <c r="N138" s="21">
        <f t="shared" si="87"/>
        <v>181226.94</v>
      </c>
      <c r="O138" s="21">
        <f t="shared" si="88"/>
        <v>21575.74</v>
      </c>
      <c r="P138" s="21">
        <f t="shared" si="89"/>
        <v>202802.68</v>
      </c>
      <c r="Q138" s="16" t="s">
        <v>74</v>
      </c>
      <c r="R138" s="55"/>
    </row>
    <row r="139" spans="1:18" ht="21" customHeight="1" x14ac:dyDescent="0.25">
      <c r="A139" s="3"/>
      <c r="B139" s="29" t="s">
        <v>54</v>
      </c>
      <c r="C139" s="16" t="s">
        <v>16</v>
      </c>
      <c r="D139" s="5">
        <v>1</v>
      </c>
      <c r="E139" s="15">
        <v>2350</v>
      </c>
      <c r="F139" s="15">
        <v>2650</v>
      </c>
      <c r="G139" s="15">
        <f t="shared" si="84"/>
        <v>2290</v>
      </c>
      <c r="H139" s="15">
        <f t="shared" si="85"/>
        <v>2530</v>
      </c>
      <c r="I139" s="18">
        <f t="shared" si="54"/>
        <v>6.2275</v>
      </c>
      <c r="J139" s="18">
        <f t="shared" si="55"/>
        <v>5.7937000000000003</v>
      </c>
      <c r="K139" s="19">
        <v>90613.47</v>
      </c>
      <c r="L139" s="20">
        <v>10787.87</v>
      </c>
      <c r="M139" s="21">
        <f t="shared" si="86"/>
        <v>101401.34</v>
      </c>
      <c r="N139" s="21">
        <f t="shared" si="87"/>
        <v>90613.47</v>
      </c>
      <c r="O139" s="21">
        <f t="shared" si="88"/>
        <v>10787.87</v>
      </c>
      <c r="P139" s="21">
        <f t="shared" si="89"/>
        <v>101401.34</v>
      </c>
      <c r="Q139" s="16" t="s">
        <v>74</v>
      </c>
      <c r="R139" s="55"/>
    </row>
    <row r="140" spans="1:18" ht="21" customHeight="1" x14ac:dyDescent="0.25">
      <c r="A140" s="4"/>
      <c r="B140" s="15" t="s">
        <v>57</v>
      </c>
      <c r="C140" s="16" t="s">
        <v>16</v>
      </c>
      <c r="D140" s="5">
        <v>6</v>
      </c>
      <c r="E140" s="15">
        <v>2500</v>
      </c>
      <c r="F140" s="15">
        <v>2650</v>
      </c>
      <c r="G140" s="15">
        <f t="shared" si="84"/>
        <v>2440</v>
      </c>
      <c r="H140" s="15">
        <f t="shared" si="85"/>
        <v>2530</v>
      </c>
      <c r="I140" s="18">
        <f t="shared" si="54"/>
        <v>39.75</v>
      </c>
      <c r="J140" s="18">
        <f t="shared" si="55"/>
        <v>37.039199999999994</v>
      </c>
      <c r="K140" s="19">
        <v>96548.85</v>
      </c>
      <c r="L140" s="20">
        <v>11494.5</v>
      </c>
      <c r="M140" s="21">
        <f t="shared" si="86"/>
        <v>108043.35</v>
      </c>
      <c r="N140" s="21">
        <f t="shared" si="87"/>
        <v>579293.1</v>
      </c>
      <c r="O140" s="21">
        <f t="shared" si="88"/>
        <v>68967</v>
      </c>
      <c r="P140" s="21">
        <f t="shared" si="89"/>
        <v>648260.1</v>
      </c>
      <c r="Q140" s="16" t="s">
        <v>74</v>
      </c>
      <c r="R140" s="55"/>
    </row>
    <row r="141" spans="1:18" ht="21" customHeight="1" x14ac:dyDescent="0.25">
      <c r="A141" s="4"/>
      <c r="B141" s="15" t="s">
        <v>58</v>
      </c>
      <c r="C141" s="16" t="s">
        <v>16</v>
      </c>
      <c r="D141" s="5">
        <v>4</v>
      </c>
      <c r="E141" s="15">
        <v>2500</v>
      </c>
      <c r="F141" s="15">
        <v>2650</v>
      </c>
      <c r="G141" s="15">
        <f t="shared" si="84"/>
        <v>2440</v>
      </c>
      <c r="H141" s="15">
        <f t="shared" si="85"/>
        <v>2530</v>
      </c>
      <c r="I141" s="18">
        <f t="shared" si="54"/>
        <v>26.5</v>
      </c>
      <c r="J141" s="18">
        <f t="shared" si="55"/>
        <v>24.692799999999998</v>
      </c>
      <c r="K141" s="19">
        <v>96548.85</v>
      </c>
      <c r="L141" s="20">
        <v>11494.5</v>
      </c>
      <c r="M141" s="21">
        <f t="shared" si="86"/>
        <v>108043.35</v>
      </c>
      <c r="N141" s="21">
        <f t="shared" si="87"/>
        <v>386195.4</v>
      </c>
      <c r="O141" s="21">
        <f t="shared" si="88"/>
        <v>45978</v>
      </c>
      <c r="P141" s="21">
        <f t="shared" si="89"/>
        <v>432173.4</v>
      </c>
      <c r="Q141" s="16" t="s">
        <v>74</v>
      </c>
      <c r="R141" s="55"/>
    </row>
    <row r="142" spans="1:18" ht="21" customHeight="1" x14ac:dyDescent="0.25">
      <c r="A142" s="4"/>
      <c r="B142" s="15" t="s">
        <v>59</v>
      </c>
      <c r="C142" s="16" t="s">
        <v>16</v>
      </c>
      <c r="D142" s="5">
        <v>2</v>
      </c>
      <c r="E142" s="15">
        <v>2500</v>
      </c>
      <c r="F142" s="15">
        <v>2650</v>
      </c>
      <c r="G142" s="15">
        <f t="shared" si="84"/>
        <v>2440</v>
      </c>
      <c r="H142" s="15">
        <f t="shared" si="85"/>
        <v>2530</v>
      </c>
      <c r="I142" s="18">
        <f t="shared" si="54"/>
        <v>13.25</v>
      </c>
      <c r="J142" s="18">
        <f t="shared" si="55"/>
        <v>12.346399999999999</v>
      </c>
      <c r="K142" s="19">
        <v>96548.85</v>
      </c>
      <c r="L142" s="20">
        <v>11494.5</v>
      </c>
      <c r="M142" s="21">
        <f t="shared" si="86"/>
        <v>108043.35</v>
      </c>
      <c r="N142" s="21">
        <f t="shared" si="87"/>
        <v>193097.7</v>
      </c>
      <c r="O142" s="21">
        <f t="shared" si="88"/>
        <v>22989</v>
      </c>
      <c r="P142" s="21">
        <f t="shared" si="89"/>
        <v>216086.7</v>
      </c>
      <c r="Q142" s="16" t="s">
        <v>74</v>
      </c>
      <c r="R142" s="55"/>
    </row>
    <row r="143" spans="1:18" ht="21" customHeight="1" x14ac:dyDescent="0.25">
      <c r="A143" s="6"/>
      <c r="B143" s="56" t="s">
        <v>29</v>
      </c>
      <c r="C143" s="57"/>
      <c r="D143" s="57"/>
      <c r="E143" s="57"/>
      <c r="F143" s="58"/>
      <c r="G143" s="32"/>
      <c r="H143" s="32"/>
      <c r="I143" s="33"/>
      <c r="J143" s="33"/>
      <c r="K143" s="33"/>
      <c r="L143" s="33"/>
      <c r="M143" s="33"/>
      <c r="N143" s="33"/>
      <c r="O143" s="33"/>
      <c r="P143" s="33"/>
      <c r="Q143" s="16" t="s">
        <v>74</v>
      </c>
      <c r="R143" s="55"/>
    </row>
    <row r="144" spans="1:18" ht="21" customHeight="1" x14ac:dyDescent="0.25">
      <c r="A144" s="4"/>
      <c r="B144" s="15" t="str">
        <f>B135</f>
        <v>ОДБ-3.1</v>
      </c>
      <c r="C144" s="16" t="s">
        <v>16</v>
      </c>
      <c r="D144" s="5">
        <v>3</v>
      </c>
      <c r="E144" s="29">
        <v>4985</v>
      </c>
      <c r="F144" s="29">
        <v>2650</v>
      </c>
      <c r="G144" s="15">
        <f t="shared" ref="G144:G151" si="90">E144-60</f>
        <v>4925</v>
      </c>
      <c r="H144" s="15">
        <f t="shared" ref="H144:H151" si="91">F144-120</f>
        <v>2530</v>
      </c>
      <c r="I144" s="18">
        <f t="shared" si="54"/>
        <v>39.630749999999999</v>
      </c>
      <c r="J144" s="18">
        <f t="shared" si="55"/>
        <v>37.380749999999999</v>
      </c>
      <c r="K144" s="19">
        <v>194878.31</v>
      </c>
      <c r="L144" s="20">
        <v>23200.99</v>
      </c>
      <c r="M144" s="21">
        <f t="shared" ref="M144:M151" si="92">K144+L144</f>
        <v>218079.3</v>
      </c>
      <c r="N144" s="21">
        <f t="shared" ref="N144:N151" si="93">ROUND(K144*D144,2)</f>
        <v>584634.93000000005</v>
      </c>
      <c r="O144" s="21">
        <f t="shared" ref="O144:O151" si="94">ROUND(L144*D144,2)</f>
        <v>69602.97</v>
      </c>
      <c r="P144" s="21">
        <f t="shared" ref="P144:P151" si="95">SUM(N144:O144)</f>
        <v>654237.9</v>
      </c>
      <c r="Q144" s="16" t="s">
        <v>74</v>
      </c>
      <c r="R144" s="55"/>
    </row>
    <row r="145" spans="1:18" ht="21" customHeight="1" x14ac:dyDescent="0.25">
      <c r="A145" s="3"/>
      <c r="B145" s="15" t="str">
        <f>B136</f>
        <v>ОДБ-3.1л</v>
      </c>
      <c r="C145" s="16" t="s">
        <v>16</v>
      </c>
      <c r="D145" s="5">
        <v>3</v>
      </c>
      <c r="E145" s="29">
        <v>4985</v>
      </c>
      <c r="F145" s="29">
        <v>2650</v>
      </c>
      <c r="G145" s="15">
        <f t="shared" si="90"/>
        <v>4925</v>
      </c>
      <c r="H145" s="15">
        <f t="shared" si="91"/>
        <v>2530</v>
      </c>
      <c r="I145" s="18">
        <f t="shared" si="54"/>
        <v>39.630749999999999</v>
      </c>
      <c r="J145" s="18">
        <f t="shared" si="55"/>
        <v>37.380749999999999</v>
      </c>
      <c r="K145" s="19">
        <v>194878.31</v>
      </c>
      <c r="L145" s="20">
        <v>23200.99</v>
      </c>
      <c r="M145" s="21">
        <f t="shared" si="92"/>
        <v>218079.3</v>
      </c>
      <c r="N145" s="21">
        <f t="shared" si="93"/>
        <v>584634.93000000005</v>
      </c>
      <c r="O145" s="21">
        <f t="shared" si="94"/>
        <v>69602.97</v>
      </c>
      <c r="P145" s="21">
        <f t="shared" si="95"/>
        <v>654237.9</v>
      </c>
      <c r="Q145" s="16" t="s">
        <v>74</v>
      </c>
      <c r="R145" s="55"/>
    </row>
    <row r="146" spans="1:18" ht="21" customHeight="1" x14ac:dyDescent="0.25">
      <c r="A146" s="3"/>
      <c r="B146" s="29" t="s">
        <v>52</v>
      </c>
      <c r="C146" s="16" t="s">
        <v>16</v>
      </c>
      <c r="D146" s="5">
        <v>3</v>
      </c>
      <c r="E146" s="15">
        <v>2350</v>
      </c>
      <c r="F146" s="15">
        <v>2650</v>
      </c>
      <c r="G146" s="15">
        <f t="shared" si="90"/>
        <v>2290</v>
      </c>
      <c r="H146" s="15">
        <f t="shared" si="91"/>
        <v>2530</v>
      </c>
      <c r="I146" s="18">
        <f t="shared" si="54"/>
        <v>18.682500000000001</v>
      </c>
      <c r="J146" s="18">
        <f t="shared" si="55"/>
        <v>17.3811</v>
      </c>
      <c r="K146" s="19">
        <v>90613.47</v>
      </c>
      <c r="L146" s="20">
        <v>10787.87</v>
      </c>
      <c r="M146" s="21">
        <f t="shared" si="92"/>
        <v>101401.34</v>
      </c>
      <c r="N146" s="21">
        <f t="shared" si="93"/>
        <v>271840.40999999997</v>
      </c>
      <c r="O146" s="21">
        <f t="shared" si="94"/>
        <v>32363.61</v>
      </c>
      <c r="P146" s="21">
        <f t="shared" si="95"/>
        <v>304204.01999999996</v>
      </c>
      <c r="Q146" s="16" t="s">
        <v>74</v>
      </c>
      <c r="R146" s="55"/>
    </row>
    <row r="147" spans="1:18" ht="21" customHeight="1" x14ac:dyDescent="0.25">
      <c r="A147" s="3"/>
      <c r="B147" s="29" t="s">
        <v>53</v>
      </c>
      <c r="C147" s="16" t="s">
        <v>16</v>
      </c>
      <c r="D147" s="5">
        <v>2</v>
      </c>
      <c r="E147" s="15">
        <v>2350</v>
      </c>
      <c r="F147" s="15">
        <v>2650</v>
      </c>
      <c r="G147" s="15">
        <f t="shared" si="90"/>
        <v>2290</v>
      </c>
      <c r="H147" s="15">
        <f t="shared" si="91"/>
        <v>2530</v>
      </c>
      <c r="I147" s="18">
        <f t="shared" si="54"/>
        <v>12.455</v>
      </c>
      <c r="J147" s="18">
        <f t="shared" si="55"/>
        <v>11.587400000000001</v>
      </c>
      <c r="K147" s="19">
        <v>90613.47</v>
      </c>
      <c r="L147" s="20">
        <v>10787.87</v>
      </c>
      <c r="M147" s="21">
        <f t="shared" si="92"/>
        <v>101401.34</v>
      </c>
      <c r="N147" s="21">
        <f t="shared" si="93"/>
        <v>181226.94</v>
      </c>
      <c r="O147" s="21">
        <f t="shared" si="94"/>
        <v>21575.74</v>
      </c>
      <c r="P147" s="21">
        <f t="shared" si="95"/>
        <v>202802.68</v>
      </c>
      <c r="Q147" s="16" t="s">
        <v>74</v>
      </c>
      <c r="R147" s="55"/>
    </row>
    <row r="148" spans="1:18" ht="21" customHeight="1" x14ac:dyDescent="0.25">
      <c r="A148" s="3"/>
      <c r="B148" s="29" t="s">
        <v>54</v>
      </c>
      <c r="C148" s="16" t="s">
        <v>16</v>
      </c>
      <c r="D148" s="5">
        <v>1</v>
      </c>
      <c r="E148" s="15">
        <v>2350</v>
      </c>
      <c r="F148" s="15">
        <v>2650</v>
      </c>
      <c r="G148" s="15">
        <f t="shared" si="90"/>
        <v>2290</v>
      </c>
      <c r="H148" s="15">
        <f t="shared" si="91"/>
        <v>2530</v>
      </c>
      <c r="I148" s="18">
        <f t="shared" si="54"/>
        <v>6.2275</v>
      </c>
      <c r="J148" s="18">
        <f t="shared" si="55"/>
        <v>5.7937000000000003</v>
      </c>
      <c r="K148" s="19">
        <v>90613.47</v>
      </c>
      <c r="L148" s="20">
        <v>10787.87</v>
      </c>
      <c r="M148" s="21">
        <f t="shared" si="92"/>
        <v>101401.34</v>
      </c>
      <c r="N148" s="21">
        <f t="shared" si="93"/>
        <v>90613.47</v>
      </c>
      <c r="O148" s="21">
        <f t="shared" si="94"/>
        <v>10787.87</v>
      </c>
      <c r="P148" s="21">
        <f t="shared" si="95"/>
        <v>101401.34</v>
      </c>
      <c r="Q148" s="16" t="s">
        <v>74</v>
      </c>
      <c r="R148" s="55"/>
    </row>
    <row r="149" spans="1:18" ht="21" customHeight="1" x14ac:dyDescent="0.25">
      <c r="A149" s="4"/>
      <c r="B149" s="15" t="s">
        <v>57</v>
      </c>
      <c r="C149" s="16" t="s">
        <v>16</v>
      </c>
      <c r="D149" s="5">
        <v>6</v>
      </c>
      <c r="E149" s="15">
        <v>2500</v>
      </c>
      <c r="F149" s="15">
        <v>2650</v>
      </c>
      <c r="G149" s="15">
        <f t="shared" si="90"/>
        <v>2440</v>
      </c>
      <c r="H149" s="15">
        <f t="shared" si="91"/>
        <v>2530</v>
      </c>
      <c r="I149" s="18">
        <f t="shared" si="54"/>
        <v>39.75</v>
      </c>
      <c r="J149" s="18">
        <f t="shared" si="55"/>
        <v>37.039199999999994</v>
      </c>
      <c r="K149" s="19">
        <v>96548.85</v>
      </c>
      <c r="L149" s="20">
        <v>11494.5</v>
      </c>
      <c r="M149" s="21">
        <f t="shared" si="92"/>
        <v>108043.35</v>
      </c>
      <c r="N149" s="21">
        <f t="shared" si="93"/>
        <v>579293.1</v>
      </c>
      <c r="O149" s="21">
        <f t="shared" si="94"/>
        <v>68967</v>
      </c>
      <c r="P149" s="21">
        <f t="shared" si="95"/>
        <v>648260.1</v>
      </c>
      <c r="Q149" s="16" t="s">
        <v>74</v>
      </c>
      <c r="R149" s="55"/>
    </row>
    <row r="150" spans="1:18" ht="21" customHeight="1" x14ac:dyDescent="0.25">
      <c r="A150" s="4"/>
      <c r="B150" s="15" t="s">
        <v>58</v>
      </c>
      <c r="C150" s="16" t="s">
        <v>16</v>
      </c>
      <c r="D150" s="5">
        <v>4</v>
      </c>
      <c r="E150" s="15">
        <v>2500</v>
      </c>
      <c r="F150" s="15">
        <v>2650</v>
      </c>
      <c r="G150" s="15">
        <f t="shared" si="90"/>
        <v>2440</v>
      </c>
      <c r="H150" s="15">
        <f t="shared" si="91"/>
        <v>2530</v>
      </c>
      <c r="I150" s="18">
        <f t="shared" si="54"/>
        <v>26.5</v>
      </c>
      <c r="J150" s="18">
        <f t="shared" si="55"/>
        <v>24.692799999999998</v>
      </c>
      <c r="K150" s="19">
        <v>96548.85</v>
      </c>
      <c r="L150" s="20">
        <v>11494.5</v>
      </c>
      <c r="M150" s="21">
        <f t="shared" si="92"/>
        <v>108043.35</v>
      </c>
      <c r="N150" s="21">
        <f t="shared" si="93"/>
        <v>386195.4</v>
      </c>
      <c r="O150" s="21">
        <f t="shared" si="94"/>
        <v>45978</v>
      </c>
      <c r="P150" s="21">
        <f t="shared" si="95"/>
        <v>432173.4</v>
      </c>
      <c r="Q150" s="16" t="s">
        <v>74</v>
      </c>
      <c r="R150" s="55"/>
    </row>
    <row r="151" spans="1:18" ht="21" customHeight="1" x14ac:dyDescent="0.25">
      <c r="A151" s="4"/>
      <c r="B151" s="15" t="s">
        <v>59</v>
      </c>
      <c r="C151" s="16" t="s">
        <v>16</v>
      </c>
      <c r="D151" s="5">
        <v>2</v>
      </c>
      <c r="E151" s="15">
        <v>2500</v>
      </c>
      <c r="F151" s="15">
        <v>2650</v>
      </c>
      <c r="G151" s="15">
        <f t="shared" si="90"/>
        <v>2440</v>
      </c>
      <c r="H151" s="15">
        <f t="shared" si="91"/>
        <v>2530</v>
      </c>
      <c r="I151" s="18">
        <f t="shared" si="54"/>
        <v>13.25</v>
      </c>
      <c r="J151" s="18">
        <f t="shared" si="55"/>
        <v>12.346399999999999</v>
      </c>
      <c r="K151" s="19">
        <v>96548.85</v>
      </c>
      <c r="L151" s="20">
        <v>11494.5</v>
      </c>
      <c r="M151" s="21">
        <f t="shared" si="92"/>
        <v>108043.35</v>
      </c>
      <c r="N151" s="21">
        <f t="shared" si="93"/>
        <v>193097.7</v>
      </c>
      <c r="O151" s="21">
        <f t="shared" si="94"/>
        <v>22989</v>
      </c>
      <c r="P151" s="21">
        <f t="shared" si="95"/>
        <v>216086.7</v>
      </c>
      <c r="Q151" s="16" t="s">
        <v>74</v>
      </c>
      <c r="R151" s="55"/>
    </row>
    <row r="152" spans="1:18" ht="21" customHeight="1" x14ac:dyDescent="0.25">
      <c r="A152" s="6"/>
      <c r="B152" s="56" t="s">
        <v>31</v>
      </c>
      <c r="C152" s="57"/>
      <c r="D152" s="57"/>
      <c r="E152" s="57"/>
      <c r="F152" s="58"/>
      <c r="G152" s="32"/>
      <c r="H152" s="32"/>
      <c r="I152" s="33"/>
      <c r="J152" s="33"/>
      <c r="K152" s="33"/>
      <c r="L152" s="33"/>
      <c r="M152" s="33"/>
      <c r="N152" s="33"/>
      <c r="O152" s="33"/>
      <c r="P152" s="33"/>
      <c r="Q152" s="16" t="s">
        <v>74</v>
      </c>
      <c r="R152" s="55"/>
    </row>
    <row r="153" spans="1:18" ht="21" customHeight="1" x14ac:dyDescent="0.25">
      <c r="A153" s="4"/>
      <c r="B153" s="15" t="str">
        <f>B144</f>
        <v>ОДБ-3.1</v>
      </c>
      <c r="C153" s="16" t="s">
        <v>16</v>
      </c>
      <c r="D153" s="5">
        <v>3</v>
      </c>
      <c r="E153" s="29">
        <v>4985</v>
      </c>
      <c r="F153" s="29">
        <v>2650</v>
      </c>
      <c r="G153" s="15">
        <f t="shared" ref="G153:G160" si="96">E153-60</f>
        <v>4925</v>
      </c>
      <c r="H153" s="15">
        <f t="shared" ref="H153:H160" si="97">F153-120</f>
        <v>2530</v>
      </c>
      <c r="I153" s="18">
        <f t="shared" si="54"/>
        <v>39.630749999999999</v>
      </c>
      <c r="J153" s="18">
        <f t="shared" si="55"/>
        <v>37.380749999999999</v>
      </c>
      <c r="K153" s="19">
        <v>194878.31</v>
      </c>
      <c r="L153" s="20">
        <v>23200.99</v>
      </c>
      <c r="M153" s="21">
        <f t="shared" ref="M153:M160" si="98">K153+L153</f>
        <v>218079.3</v>
      </c>
      <c r="N153" s="21">
        <f t="shared" ref="N153:N160" si="99">ROUND(K153*D153,2)</f>
        <v>584634.93000000005</v>
      </c>
      <c r="O153" s="21">
        <f t="shared" ref="O153:O160" si="100">ROUND(L153*D153,2)</f>
        <v>69602.97</v>
      </c>
      <c r="P153" s="21">
        <f t="shared" ref="P153:P160" si="101">SUM(N153:O153)</f>
        <v>654237.9</v>
      </c>
      <c r="Q153" s="16" t="s">
        <v>74</v>
      </c>
      <c r="R153" s="55"/>
    </row>
    <row r="154" spans="1:18" ht="21" customHeight="1" x14ac:dyDescent="0.25">
      <c r="A154" s="3"/>
      <c r="B154" s="15" t="str">
        <f>B145</f>
        <v>ОДБ-3.1л</v>
      </c>
      <c r="C154" s="16" t="s">
        <v>16</v>
      </c>
      <c r="D154" s="5">
        <v>3</v>
      </c>
      <c r="E154" s="29">
        <v>4985</v>
      </c>
      <c r="F154" s="29">
        <v>2650</v>
      </c>
      <c r="G154" s="15">
        <f t="shared" si="96"/>
        <v>4925</v>
      </c>
      <c r="H154" s="15">
        <f t="shared" si="97"/>
        <v>2530</v>
      </c>
      <c r="I154" s="18">
        <f t="shared" ref="I154:I199" si="102">(E154*F154)/1000000*D154</f>
        <v>39.630749999999999</v>
      </c>
      <c r="J154" s="18">
        <f t="shared" ref="J154:J199" si="103">(G154*H154)/1000000*D154</f>
        <v>37.380749999999999</v>
      </c>
      <c r="K154" s="19">
        <v>194878.31</v>
      </c>
      <c r="L154" s="20">
        <v>23200.99</v>
      </c>
      <c r="M154" s="21">
        <f t="shared" si="98"/>
        <v>218079.3</v>
      </c>
      <c r="N154" s="21">
        <f t="shared" si="99"/>
        <v>584634.93000000005</v>
      </c>
      <c r="O154" s="21">
        <f t="shared" si="100"/>
        <v>69602.97</v>
      </c>
      <c r="P154" s="21">
        <f t="shared" si="101"/>
        <v>654237.9</v>
      </c>
      <c r="Q154" s="16" t="s">
        <v>74</v>
      </c>
      <c r="R154" s="55"/>
    </row>
    <row r="155" spans="1:18" ht="21" customHeight="1" x14ac:dyDescent="0.25">
      <c r="A155" s="3"/>
      <c r="B155" s="29" t="s">
        <v>53</v>
      </c>
      <c r="C155" s="16" t="s">
        <v>16</v>
      </c>
      <c r="D155" s="5">
        <v>3</v>
      </c>
      <c r="E155" s="15">
        <v>2350</v>
      </c>
      <c r="F155" s="15">
        <v>2650</v>
      </c>
      <c r="G155" s="15">
        <f t="shared" si="96"/>
        <v>2290</v>
      </c>
      <c r="H155" s="15">
        <f t="shared" si="97"/>
        <v>2530</v>
      </c>
      <c r="I155" s="18">
        <f t="shared" si="102"/>
        <v>18.682500000000001</v>
      </c>
      <c r="J155" s="18">
        <f t="shared" si="103"/>
        <v>17.3811</v>
      </c>
      <c r="K155" s="19">
        <v>90613.47</v>
      </c>
      <c r="L155" s="20">
        <v>10787.87</v>
      </c>
      <c r="M155" s="21">
        <f t="shared" si="98"/>
        <v>101401.34</v>
      </c>
      <c r="N155" s="21">
        <f t="shared" si="99"/>
        <v>271840.40999999997</v>
      </c>
      <c r="O155" s="21">
        <f t="shared" si="100"/>
        <v>32363.61</v>
      </c>
      <c r="P155" s="21">
        <f t="shared" si="101"/>
        <v>304204.01999999996</v>
      </c>
      <c r="Q155" s="16" t="s">
        <v>74</v>
      </c>
      <c r="R155" s="55"/>
    </row>
    <row r="156" spans="1:18" ht="21" customHeight="1" x14ac:dyDescent="0.25">
      <c r="A156" s="3"/>
      <c r="B156" s="29" t="s">
        <v>52</v>
      </c>
      <c r="C156" s="16" t="s">
        <v>16</v>
      </c>
      <c r="D156" s="5">
        <v>2</v>
      </c>
      <c r="E156" s="15">
        <v>2350</v>
      </c>
      <c r="F156" s="15">
        <v>2650</v>
      </c>
      <c r="G156" s="15">
        <f t="shared" si="96"/>
        <v>2290</v>
      </c>
      <c r="H156" s="15">
        <f t="shared" si="97"/>
        <v>2530</v>
      </c>
      <c r="I156" s="18">
        <f t="shared" si="102"/>
        <v>12.455</v>
      </c>
      <c r="J156" s="18">
        <f t="shared" si="103"/>
        <v>11.587400000000001</v>
      </c>
      <c r="K156" s="19">
        <v>90613.47</v>
      </c>
      <c r="L156" s="20">
        <v>10787.87</v>
      </c>
      <c r="M156" s="21">
        <f t="shared" si="98"/>
        <v>101401.34</v>
      </c>
      <c r="N156" s="21">
        <f t="shared" si="99"/>
        <v>181226.94</v>
      </c>
      <c r="O156" s="21">
        <f t="shared" si="100"/>
        <v>21575.74</v>
      </c>
      <c r="P156" s="21">
        <f t="shared" si="101"/>
        <v>202802.68</v>
      </c>
      <c r="Q156" s="16" t="s">
        <v>74</v>
      </c>
      <c r="R156" s="55"/>
    </row>
    <row r="157" spans="1:18" ht="21" customHeight="1" x14ac:dyDescent="0.25">
      <c r="A157" s="3"/>
      <c r="B157" s="29" t="s">
        <v>62</v>
      </c>
      <c r="C157" s="16" t="s">
        <v>16</v>
      </c>
      <c r="D157" s="5">
        <v>1</v>
      </c>
      <c r="E157" s="15">
        <v>2350</v>
      </c>
      <c r="F157" s="15">
        <v>2650</v>
      </c>
      <c r="G157" s="15">
        <f t="shared" si="96"/>
        <v>2290</v>
      </c>
      <c r="H157" s="15">
        <f t="shared" si="97"/>
        <v>2530</v>
      </c>
      <c r="I157" s="18">
        <f t="shared" si="102"/>
        <v>6.2275</v>
      </c>
      <c r="J157" s="18">
        <f t="shared" si="103"/>
        <v>5.7937000000000003</v>
      </c>
      <c r="K157" s="19">
        <v>90613.47</v>
      </c>
      <c r="L157" s="20">
        <v>10787.87</v>
      </c>
      <c r="M157" s="21">
        <f t="shared" si="98"/>
        <v>101401.34</v>
      </c>
      <c r="N157" s="21">
        <f t="shared" si="99"/>
        <v>90613.47</v>
      </c>
      <c r="O157" s="21">
        <f t="shared" si="100"/>
        <v>10787.87</v>
      </c>
      <c r="P157" s="21">
        <f t="shared" si="101"/>
        <v>101401.34</v>
      </c>
      <c r="Q157" s="16" t="s">
        <v>74</v>
      </c>
      <c r="R157" s="55"/>
    </row>
    <row r="158" spans="1:18" ht="21" customHeight="1" x14ac:dyDescent="0.25">
      <c r="A158" s="4"/>
      <c r="B158" s="15" t="s">
        <v>63</v>
      </c>
      <c r="C158" s="16" t="s">
        <v>16</v>
      </c>
      <c r="D158" s="5">
        <v>2</v>
      </c>
      <c r="E158" s="15">
        <v>2500</v>
      </c>
      <c r="F158" s="15">
        <v>2650</v>
      </c>
      <c r="G158" s="15">
        <f t="shared" si="96"/>
        <v>2440</v>
      </c>
      <c r="H158" s="15">
        <f t="shared" si="97"/>
        <v>2530</v>
      </c>
      <c r="I158" s="18">
        <f t="shared" si="102"/>
        <v>13.25</v>
      </c>
      <c r="J158" s="18">
        <f t="shared" si="103"/>
        <v>12.346399999999999</v>
      </c>
      <c r="K158" s="19">
        <v>96548.85</v>
      </c>
      <c r="L158" s="20">
        <v>11494.5</v>
      </c>
      <c r="M158" s="21">
        <f t="shared" si="98"/>
        <v>108043.35</v>
      </c>
      <c r="N158" s="21">
        <f t="shared" si="99"/>
        <v>193097.7</v>
      </c>
      <c r="O158" s="21">
        <f t="shared" si="100"/>
        <v>22989</v>
      </c>
      <c r="P158" s="21">
        <f t="shared" si="101"/>
        <v>216086.7</v>
      </c>
      <c r="Q158" s="16" t="s">
        <v>74</v>
      </c>
      <c r="R158" s="55"/>
    </row>
    <row r="159" spans="1:18" ht="21" customHeight="1" x14ac:dyDescent="0.25">
      <c r="A159" s="4"/>
      <c r="B159" s="15" t="s">
        <v>57</v>
      </c>
      <c r="C159" s="16" t="s">
        <v>16</v>
      </c>
      <c r="D159" s="5">
        <v>4</v>
      </c>
      <c r="E159" s="15">
        <v>2500</v>
      </c>
      <c r="F159" s="15">
        <v>2650</v>
      </c>
      <c r="G159" s="15">
        <f t="shared" si="96"/>
        <v>2440</v>
      </c>
      <c r="H159" s="15">
        <f t="shared" si="97"/>
        <v>2530</v>
      </c>
      <c r="I159" s="18">
        <f t="shared" si="102"/>
        <v>26.5</v>
      </c>
      <c r="J159" s="18">
        <f t="shared" si="103"/>
        <v>24.692799999999998</v>
      </c>
      <c r="K159" s="19">
        <v>96548.85</v>
      </c>
      <c r="L159" s="20">
        <v>11494.5</v>
      </c>
      <c r="M159" s="21">
        <f t="shared" si="98"/>
        <v>108043.35</v>
      </c>
      <c r="N159" s="21">
        <f t="shared" si="99"/>
        <v>386195.4</v>
      </c>
      <c r="O159" s="21">
        <f t="shared" si="100"/>
        <v>45978</v>
      </c>
      <c r="P159" s="21">
        <f t="shared" si="101"/>
        <v>432173.4</v>
      </c>
      <c r="Q159" s="16" t="s">
        <v>74</v>
      </c>
      <c r="R159" s="55"/>
    </row>
    <row r="160" spans="1:18" ht="21" customHeight="1" x14ac:dyDescent="0.25">
      <c r="A160" s="4"/>
      <c r="B160" s="15" t="s">
        <v>58</v>
      </c>
      <c r="C160" s="16" t="s">
        <v>16</v>
      </c>
      <c r="D160" s="5">
        <v>6</v>
      </c>
      <c r="E160" s="15">
        <v>2500</v>
      </c>
      <c r="F160" s="15">
        <v>2650</v>
      </c>
      <c r="G160" s="15">
        <f t="shared" si="96"/>
        <v>2440</v>
      </c>
      <c r="H160" s="15">
        <f t="shared" si="97"/>
        <v>2530</v>
      </c>
      <c r="I160" s="18">
        <f t="shared" si="102"/>
        <v>39.75</v>
      </c>
      <c r="J160" s="18">
        <f t="shared" si="103"/>
        <v>37.039199999999994</v>
      </c>
      <c r="K160" s="19">
        <v>96548.85</v>
      </c>
      <c r="L160" s="20">
        <v>11494.5</v>
      </c>
      <c r="M160" s="21">
        <f t="shared" si="98"/>
        <v>108043.35</v>
      </c>
      <c r="N160" s="21">
        <f t="shared" si="99"/>
        <v>579293.1</v>
      </c>
      <c r="O160" s="21">
        <f t="shared" si="100"/>
        <v>68967</v>
      </c>
      <c r="P160" s="21">
        <f t="shared" si="101"/>
        <v>648260.1</v>
      </c>
      <c r="Q160" s="16" t="s">
        <v>74</v>
      </c>
      <c r="R160" s="55"/>
    </row>
    <row r="161" spans="1:18" ht="21" customHeight="1" x14ac:dyDescent="0.25">
      <c r="A161" s="6"/>
      <c r="B161" s="56" t="s">
        <v>32</v>
      </c>
      <c r="C161" s="57"/>
      <c r="D161" s="57"/>
      <c r="E161" s="57"/>
      <c r="F161" s="58"/>
      <c r="G161" s="32"/>
      <c r="H161" s="32"/>
      <c r="I161" s="33"/>
      <c r="J161" s="33"/>
      <c r="K161" s="33"/>
      <c r="L161" s="33"/>
      <c r="M161" s="33"/>
      <c r="N161" s="33"/>
      <c r="O161" s="33"/>
      <c r="P161" s="33"/>
      <c r="Q161" s="16" t="s">
        <v>74</v>
      </c>
      <c r="R161" s="55"/>
    </row>
    <row r="162" spans="1:18" ht="21" customHeight="1" x14ac:dyDescent="0.25">
      <c r="A162" s="4"/>
      <c r="B162" s="15" t="s">
        <v>55</v>
      </c>
      <c r="C162" s="16" t="s">
        <v>16</v>
      </c>
      <c r="D162" s="5">
        <v>3</v>
      </c>
      <c r="E162" s="29">
        <v>4985</v>
      </c>
      <c r="F162" s="29">
        <v>2650</v>
      </c>
      <c r="G162" s="15">
        <f t="shared" ref="G162:G169" si="104">E162-60</f>
        <v>4925</v>
      </c>
      <c r="H162" s="15">
        <f t="shared" ref="H162:H169" si="105">F162-120</f>
        <v>2530</v>
      </c>
      <c r="I162" s="18">
        <f t="shared" si="102"/>
        <v>39.630749999999999</v>
      </c>
      <c r="J162" s="18">
        <f t="shared" si="103"/>
        <v>37.380749999999999</v>
      </c>
      <c r="K162" s="19">
        <v>194878.31</v>
      </c>
      <c r="L162" s="20">
        <v>23200.99</v>
      </c>
      <c r="M162" s="21">
        <f t="shared" ref="M162:M169" si="106">K162+L162</f>
        <v>218079.3</v>
      </c>
      <c r="N162" s="21">
        <f t="shared" ref="N162:N169" si="107">ROUND(K162*D162,2)</f>
        <v>584634.93000000005</v>
      </c>
      <c r="O162" s="21">
        <f t="shared" ref="O162:O169" si="108">ROUND(L162*D162,2)</f>
        <v>69602.97</v>
      </c>
      <c r="P162" s="21">
        <f t="shared" ref="P162:P169" si="109">SUM(N162:O162)</f>
        <v>654237.9</v>
      </c>
      <c r="Q162" s="16" t="s">
        <v>74</v>
      </c>
      <c r="R162" s="55"/>
    </row>
    <row r="163" spans="1:18" ht="21" customHeight="1" x14ac:dyDescent="0.25">
      <c r="A163" s="3"/>
      <c r="B163" s="15" t="s">
        <v>56</v>
      </c>
      <c r="C163" s="16" t="s">
        <v>16</v>
      </c>
      <c r="D163" s="5">
        <v>3</v>
      </c>
      <c r="E163" s="29">
        <v>4985</v>
      </c>
      <c r="F163" s="29">
        <v>2650</v>
      </c>
      <c r="G163" s="15">
        <f t="shared" si="104"/>
        <v>4925</v>
      </c>
      <c r="H163" s="15">
        <f t="shared" si="105"/>
        <v>2530</v>
      </c>
      <c r="I163" s="18">
        <f t="shared" si="102"/>
        <v>39.630749999999999</v>
      </c>
      <c r="J163" s="18">
        <f t="shared" si="103"/>
        <v>37.380749999999999</v>
      </c>
      <c r="K163" s="19">
        <v>194878.31</v>
      </c>
      <c r="L163" s="20">
        <v>23200.99</v>
      </c>
      <c r="M163" s="21">
        <f t="shared" si="106"/>
        <v>218079.3</v>
      </c>
      <c r="N163" s="21">
        <f t="shared" si="107"/>
        <v>584634.93000000005</v>
      </c>
      <c r="O163" s="21">
        <f t="shared" si="108"/>
        <v>69602.97</v>
      </c>
      <c r="P163" s="21">
        <f t="shared" si="109"/>
        <v>654237.9</v>
      </c>
      <c r="Q163" s="16" t="s">
        <v>74</v>
      </c>
      <c r="R163" s="55"/>
    </row>
    <row r="164" spans="1:18" ht="21" customHeight="1" x14ac:dyDescent="0.25">
      <c r="A164" s="3"/>
      <c r="B164" s="29" t="s">
        <v>53</v>
      </c>
      <c r="C164" s="16" t="s">
        <v>16</v>
      </c>
      <c r="D164" s="5">
        <v>3</v>
      </c>
      <c r="E164" s="15">
        <v>2350</v>
      </c>
      <c r="F164" s="15">
        <v>2650</v>
      </c>
      <c r="G164" s="15">
        <f t="shared" si="104"/>
        <v>2290</v>
      </c>
      <c r="H164" s="15">
        <f t="shared" si="105"/>
        <v>2530</v>
      </c>
      <c r="I164" s="18">
        <f t="shared" si="102"/>
        <v>18.682500000000001</v>
      </c>
      <c r="J164" s="18">
        <f t="shared" si="103"/>
        <v>17.3811</v>
      </c>
      <c r="K164" s="19">
        <v>90613.47</v>
      </c>
      <c r="L164" s="20">
        <v>10787.87</v>
      </c>
      <c r="M164" s="21">
        <f t="shared" si="106"/>
        <v>101401.34</v>
      </c>
      <c r="N164" s="21">
        <f t="shared" si="107"/>
        <v>271840.40999999997</v>
      </c>
      <c r="O164" s="21">
        <f t="shared" si="108"/>
        <v>32363.61</v>
      </c>
      <c r="P164" s="21">
        <f t="shared" si="109"/>
        <v>304204.01999999996</v>
      </c>
      <c r="Q164" s="16" t="s">
        <v>74</v>
      </c>
      <c r="R164" s="55"/>
    </row>
    <row r="165" spans="1:18" ht="21" customHeight="1" x14ac:dyDescent="0.25">
      <c r="A165" s="3"/>
      <c r="B165" s="29" t="s">
        <v>52</v>
      </c>
      <c r="C165" s="16" t="s">
        <v>16</v>
      </c>
      <c r="D165" s="5">
        <v>2</v>
      </c>
      <c r="E165" s="15">
        <v>2350</v>
      </c>
      <c r="F165" s="15">
        <v>2650</v>
      </c>
      <c r="G165" s="15">
        <f t="shared" si="104"/>
        <v>2290</v>
      </c>
      <c r="H165" s="15">
        <f t="shared" si="105"/>
        <v>2530</v>
      </c>
      <c r="I165" s="18">
        <f t="shared" si="102"/>
        <v>12.455</v>
      </c>
      <c r="J165" s="18">
        <f t="shared" si="103"/>
        <v>11.587400000000001</v>
      </c>
      <c r="K165" s="19">
        <v>90613.47</v>
      </c>
      <c r="L165" s="20">
        <v>10787.87</v>
      </c>
      <c r="M165" s="21">
        <f t="shared" si="106"/>
        <v>101401.34</v>
      </c>
      <c r="N165" s="21">
        <f t="shared" si="107"/>
        <v>181226.94</v>
      </c>
      <c r="O165" s="21">
        <f t="shared" si="108"/>
        <v>21575.74</v>
      </c>
      <c r="P165" s="21">
        <f t="shared" si="109"/>
        <v>202802.68</v>
      </c>
      <c r="Q165" s="16" t="s">
        <v>74</v>
      </c>
      <c r="R165" s="55"/>
    </row>
    <row r="166" spans="1:18" ht="21" customHeight="1" x14ac:dyDescent="0.25">
      <c r="A166" s="3"/>
      <c r="B166" s="29" t="s">
        <v>62</v>
      </c>
      <c r="C166" s="16" t="s">
        <v>16</v>
      </c>
      <c r="D166" s="5">
        <v>1</v>
      </c>
      <c r="E166" s="15">
        <v>2350</v>
      </c>
      <c r="F166" s="15">
        <v>2650</v>
      </c>
      <c r="G166" s="15">
        <f t="shared" si="104"/>
        <v>2290</v>
      </c>
      <c r="H166" s="15">
        <f t="shared" si="105"/>
        <v>2530</v>
      </c>
      <c r="I166" s="18">
        <f t="shared" si="102"/>
        <v>6.2275</v>
      </c>
      <c r="J166" s="18">
        <f t="shared" si="103"/>
        <v>5.7937000000000003</v>
      </c>
      <c r="K166" s="19">
        <v>90613.47</v>
      </c>
      <c r="L166" s="20">
        <v>10787.87</v>
      </c>
      <c r="M166" s="21">
        <f t="shared" si="106"/>
        <v>101401.34</v>
      </c>
      <c r="N166" s="21">
        <f t="shared" si="107"/>
        <v>90613.47</v>
      </c>
      <c r="O166" s="21">
        <f t="shared" si="108"/>
        <v>10787.87</v>
      </c>
      <c r="P166" s="21">
        <f t="shared" si="109"/>
        <v>101401.34</v>
      </c>
      <c r="Q166" s="16" t="s">
        <v>74</v>
      </c>
      <c r="R166" s="55"/>
    </row>
    <row r="167" spans="1:18" ht="21" customHeight="1" x14ac:dyDescent="0.25">
      <c r="A167" s="4"/>
      <c r="B167" s="15" t="s">
        <v>63</v>
      </c>
      <c r="C167" s="16" t="s">
        <v>16</v>
      </c>
      <c r="D167" s="5">
        <v>2</v>
      </c>
      <c r="E167" s="15">
        <v>2500</v>
      </c>
      <c r="F167" s="15">
        <v>2650</v>
      </c>
      <c r="G167" s="15">
        <f t="shared" si="104"/>
        <v>2440</v>
      </c>
      <c r="H167" s="15">
        <f t="shared" si="105"/>
        <v>2530</v>
      </c>
      <c r="I167" s="18">
        <f t="shared" si="102"/>
        <v>13.25</v>
      </c>
      <c r="J167" s="18">
        <f t="shared" si="103"/>
        <v>12.346399999999999</v>
      </c>
      <c r="K167" s="19">
        <v>96548.85</v>
      </c>
      <c r="L167" s="20">
        <v>11494.5</v>
      </c>
      <c r="M167" s="21">
        <f t="shared" si="106"/>
        <v>108043.35</v>
      </c>
      <c r="N167" s="21">
        <f t="shared" si="107"/>
        <v>193097.7</v>
      </c>
      <c r="O167" s="21">
        <f t="shared" si="108"/>
        <v>22989</v>
      </c>
      <c r="P167" s="21">
        <f t="shared" si="109"/>
        <v>216086.7</v>
      </c>
      <c r="Q167" s="16" t="s">
        <v>74</v>
      </c>
      <c r="R167" s="55"/>
    </row>
    <row r="168" spans="1:18" ht="21" customHeight="1" x14ac:dyDescent="0.25">
      <c r="A168" s="4"/>
      <c r="B168" s="15" t="s">
        <v>57</v>
      </c>
      <c r="C168" s="16" t="s">
        <v>16</v>
      </c>
      <c r="D168" s="5">
        <v>4</v>
      </c>
      <c r="E168" s="15">
        <v>2500</v>
      </c>
      <c r="F168" s="15">
        <v>2650</v>
      </c>
      <c r="G168" s="15">
        <f t="shared" si="104"/>
        <v>2440</v>
      </c>
      <c r="H168" s="15">
        <f t="shared" si="105"/>
        <v>2530</v>
      </c>
      <c r="I168" s="18">
        <f t="shared" si="102"/>
        <v>26.5</v>
      </c>
      <c r="J168" s="18">
        <f t="shared" si="103"/>
        <v>24.692799999999998</v>
      </c>
      <c r="K168" s="19">
        <v>96548.85</v>
      </c>
      <c r="L168" s="20">
        <v>11494.5</v>
      </c>
      <c r="M168" s="21">
        <f t="shared" si="106"/>
        <v>108043.35</v>
      </c>
      <c r="N168" s="21">
        <f t="shared" si="107"/>
        <v>386195.4</v>
      </c>
      <c r="O168" s="21">
        <f t="shared" si="108"/>
        <v>45978</v>
      </c>
      <c r="P168" s="21">
        <f t="shared" si="109"/>
        <v>432173.4</v>
      </c>
      <c r="Q168" s="16" t="s">
        <v>74</v>
      </c>
      <c r="R168" s="55"/>
    </row>
    <row r="169" spans="1:18" ht="21" customHeight="1" x14ac:dyDescent="0.25">
      <c r="A169" s="4"/>
      <c r="B169" s="15" t="s">
        <v>58</v>
      </c>
      <c r="C169" s="16" t="s">
        <v>16</v>
      </c>
      <c r="D169" s="5">
        <v>6</v>
      </c>
      <c r="E169" s="15">
        <v>2500</v>
      </c>
      <c r="F169" s="15">
        <v>2650</v>
      </c>
      <c r="G169" s="15">
        <f t="shared" si="104"/>
        <v>2440</v>
      </c>
      <c r="H169" s="15">
        <f t="shared" si="105"/>
        <v>2530</v>
      </c>
      <c r="I169" s="18">
        <f t="shared" si="102"/>
        <v>39.75</v>
      </c>
      <c r="J169" s="18">
        <f t="shared" si="103"/>
        <v>37.039199999999994</v>
      </c>
      <c r="K169" s="19">
        <v>96548.85</v>
      </c>
      <c r="L169" s="20">
        <v>11494.5</v>
      </c>
      <c r="M169" s="21">
        <f t="shared" si="106"/>
        <v>108043.35</v>
      </c>
      <c r="N169" s="21">
        <f t="shared" si="107"/>
        <v>579293.1</v>
      </c>
      <c r="O169" s="21">
        <f t="shared" si="108"/>
        <v>68967</v>
      </c>
      <c r="P169" s="21">
        <f t="shared" si="109"/>
        <v>648260.1</v>
      </c>
      <c r="Q169" s="16" t="s">
        <v>74</v>
      </c>
      <c r="R169" s="55"/>
    </row>
    <row r="170" spans="1:18" ht="21" customHeight="1" x14ac:dyDescent="0.25">
      <c r="A170" s="6"/>
      <c r="B170" s="56" t="s">
        <v>33</v>
      </c>
      <c r="C170" s="57"/>
      <c r="D170" s="57"/>
      <c r="E170" s="57"/>
      <c r="F170" s="58"/>
      <c r="G170" s="32"/>
      <c r="H170" s="32"/>
      <c r="I170" s="33"/>
      <c r="J170" s="33"/>
      <c r="K170" s="33"/>
      <c r="L170" s="33"/>
      <c r="M170" s="33"/>
      <c r="N170" s="33"/>
      <c r="O170" s="33"/>
      <c r="P170" s="33"/>
      <c r="Q170" s="16" t="s">
        <v>74</v>
      </c>
      <c r="R170" s="55"/>
    </row>
    <row r="171" spans="1:18" ht="21" customHeight="1" x14ac:dyDescent="0.25">
      <c r="A171" s="4"/>
      <c r="B171" s="15" t="s">
        <v>55</v>
      </c>
      <c r="C171" s="16" t="s">
        <v>16</v>
      </c>
      <c r="D171" s="5">
        <v>3</v>
      </c>
      <c r="E171" s="29">
        <v>4985</v>
      </c>
      <c r="F171" s="29">
        <v>2650</v>
      </c>
      <c r="G171" s="15">
        <f t="shared" ref="G171:G178" si="110">E171-60</f>
        <v>4925</v>
      </c>
      <c r="H171" s="15">
        <f t="shared" ref="H171:H178" si="111">F171-120</f>
        <v>2530</v>
      </c>
      <c r="I171" s="18">
        <f t="shared" si="102"/>
        <v>39.630749999999999</v>
      </c>
      <c r="J171" s="18">
        <f t="shared" si="103"/>
        <v>37.380749999999999</v>
      </c>
      <c r="K171" s="19">
        <v>194878.31</v>
      </c>
      <c r="L171" s="20">
        <v>23200.99</v>
      </c>
      <c r="M171" s="21">
        <f t="shared" ref="M171:M178" si="112">K171+L171</f>
        <v>218079.3</v>
      </c>
      <c r="N171" s="21">
        <f t="shared" ref="N171:N178" si="113">ROUND(K171*D171,2)</f>
        <v>584634.93000000005</v>
      </c>
      <c r="O171" s="21">
        <f t="shared" ref="O171:O178" si="114">ROUND(L171*D171,2)</f>
        <v>69602.97</v>
      </c>
      <c r="P171" s="21">
        <f t="shared" ref="P171:P178" si="115">SUM(N171:O171)</f>
        <v>654237.9</v>
      </c>
      <c r="Q171" s="16" t="s">
        <v>74</v>
      </c>
      <c r="R171" s="55"/>
    </row>
    <row r="172" spans="1:18" ht="21" customHeight="1" x14ac:dyDescent="0.25">
      <c r="A172" s="3"/>
      <c r="B172" s="15" t="s">
        <v>56</v>
      </c>
      <c r="C172" s="16" t="s">
        <v>16</v>
      </c>
      <c r="D172" s="5">
        <v>3</v>
      </c>
      <c r="E172" s="29">
        <v>4985</v>
      </c>
      <c r="F172" s="29">
        <v>2650</v>
      </c>
      <c r="G172" s="15">
        <f t="shared" si="110"/>
        <v>4925</v>
      </c>
      <c r="H172" s="15">
        <f t="shared" si="111"/>
        <v>2530</v>
      </c>
      <c r="I172" s="18">
        <f t="shared" si="102"/>
        <v>39.630749999999999</v>
      </c>
      <c r="J172" s="18">
        <f t="shared" si="103"/>
        <v>37.380749999999999</v>
      </c>
      <c r="K172" s="19">
        <v>194878.31</v>
      </c>
      <c r="L172" s="20">
        <v>23200.99</v>
      </c>
      <c r="M172" s="21">
        <f t="shared" si="112"/>
        <v>218079.3</v>
      </c>
      <c r="N172" s="21">
        <f t="shared" si="113"/>
        <v>584634.93000000005</v>
      </c>
      <c r="O172" s="21">
        <f t="shared" si="114"/>
        <v>69602.97</v>
      </c>
      <c r="P172" s="21">
        <f t="shared" si="115"/>
        <v>654237.9</v>
      </c>
      <c r="Q172" s="16" t="s">
        <v>74</v>
      </c>
      <c r="R172" s="55"/>
    </row>
    <row r="173" spans="1:18" ht="21" customHeight="1" x14ac:dyDescent="0.25">
      <c r="A173" s="3"/>
      <c r="B173" s="29" t="s">
        <v>53</v>
      </c>
      <c r="C173" s="16" t="s">
        <v>16</v>
      </c>
      <c r="D173" s="5">
        <v>3</v>
      </c>
      <c r="E173" s="15">
        <v>2350</v>
      </c>
      <c r="F173" s="15">
        <v>2650</v>
      </c>
      <c r="G173" s="15">
        <f t="shared" si="110"/>
        <v>2290</v>
      </c>
      <c r="H173" s="15">
        <f t="shared" si="111"/>
        <v>2530</v>
      </c>
      <c r="I173" s="18">
        <f t="shared" si="102"/>
        <v>18.682500000000001</v>
      </c>
      <c r="J173" s="18">
        <f t="shared" si="103"/>
        <v>17.3811</v>
      </c>
      <c r="K173" s="19">
        <v>90613.47</v>
      </c>
      <c r="L173" s="20">
        <v>10787.87</v>
      </c>
      <c r="M173" s="21">
        <f t="shared" si="112"/>
        <v>101401.34</v>
      </c>
      <c r="N173" s="21">
        <f t="shared" si="113"/>
        <v>271840.40999999997</v>
      </c>
      <c r="O173" s="21">
        <f t="shared" si="114"/>
        <v>32363.61</v>
      </c>
      <c r="P173" s="21">
        <f t="shared" si="115"/>
        <v>304204.01999999996</v>
      </c>
      <c r="Q173" s="16" t="s">
        <v>74</v>
      </c>
      <c r="R173" s="55"/>
    </row>
    <row r="174" spans="1:18" ht="21" customHeight="1" x14ac:dyDescent="0.25">
      <c r="A174" s="3"/>
      <c r="B174" s="29" t="s">
        <v>52</v>
      </c>
      <c r="C174" s="16" t="s">
        <v>16</v>
      </c>
      <c r="D174" s="5">
        <v>2</v>
      </c>
      <c r="E174" s="15">
        <v>2350</v>
      </c>
      <c r="F174" s="15">
        <v>2650</v>
      </c>
      <c r="G174" s="15">
        <f t="shared" si="110"/>
        <v>2290</v>
      </c>
      <c r="H174" s="15">
        <f t="shared" si="111"/>
        <v>2530</v>
      </c>
      <c r="I174" s="18">
        <f t="shared" si="102"/>
        <v>12.455</v>
      </c>
      <c r="J174" s="18">
        <f t="shared" si="103"/>
        <v>11.587400000000001</v>
      </c>
      <c r="K174" s="19">
        <v>90613.47</v>
      </c>
      <c r="L174" s="20">
        <v>10787.87</v>
      </c>
      <c r="M174" s="21">
        <f t="shared" si="112"/>
        <v>101401.34</v>
      </c>
      <c r="N174" s="21">
        <f t="shared" si="113"/>
        <v>181226.94</v>
      </c>
      <c r="O174" s="21">
        <f t="shared" si="114"/>
        <v>21575.74</v>
      </c>
      <c r="P174" s="21">
        <f t="shared" si="115"/>
        <v>202802.68</v>
      </c>
      <c r="Q174" s="16" t="s">
        <v>74</v>
      </c>
      <c r="R174" s="55"/>
    </row>
    <row r="175" spans="1:18" ht="21" customHeight="1" x14ac:dyDescent="0.25">
      <c r="A175" s="3"/>
      <c r="B175" s="29" t="s">
        <v>62</v>
      </c>
      <c r="C175" s="16" t="s">
        <v>16</v>
      </c>
      <c r="D175" s="5">
        <v>1</v>
      </c>
      <c r="E175" s="15">
        <v>2350</v>
      </c>
      <c r="F175" s="15">
        <v>2650</v>
      </c>
      <c r="G175" s="15">
        <f t="shared" si="110"/>
        <v>2290</v>
      </c>
      <c r="H175" s="15">
        <f t="shared" si="111"/>
        <v>2530</v>
      </c>
      <c r="I175" s="18">
        <f t="shared" si="102"/>
        <v>6.2275</v>
      </c>
      <c r="J175" s="18">
        <f t="shared" si="103"/>
        <v>5.7937000000000003</v>
      </c>
      <c r="K175" s="19">
        <v>90613.47</v>
      </c>
      <c r="L175" s="20">
        <v>10787.87</v>
      </c>
      <c r="M175" s="21">
        <f t="shared" si="112"/>
        <v>101401.34</v>
      </c>
      <c r="N175" s="21">
        <f t="shared" si="113"/>
        <v>90613.47</v>
      </c>
      <c r="O175" s="21">
        <f t="shared" si="114"/>
        <v>10787.87</v>
      </c>
      <c r="P175" s="21">
        <f t="shared" si="115"/>
        <v>101401.34</v>
      </c>
      <c r="Q175" s="16" t="s">
        <v>74</v>
      </c>
      <c r="R175" s="55"/>
    </row>
    <row r="176" spans="1:18" ht="21" customHeight="1" x14ac:dyDescent="0.25">
      <c r="A176" s="4"/>
      <c r="B176" s="15" t="s">
        <v>63</v>
      </c>
      <c r="C176" s="16" t="s">
        <v>16</v>
      </c>
      <c r="D176" s="5">
        <v>2</v>
      </c>
      <c r="E176" s="15">
        <v>2500</v>
      </c>
      <c r="F176" s="15">
        <v>2650</v>
      </c>
      <c r="G176" s="15">
        <f t="shared" si="110"/>
        <v>2440</v>
      </c>
      <c r="H176" s="15">
        <f t="shared" si="111"/>
        <v>2530</v>
      </c>
      <c r="I176" s="18">
        <f t="shared" si="102"/>
        <v>13.25</v>
      </c>
      <c r="J176" s="18">
        <f t="shared" si="103"/>
        <v>12.346399999999999</v>
      </c>
      <c r="K176" s="19">
        <v>96548.85</v>
      </c>
      <c r="L176" s="20">
        <v>11494.5</v>
      </c>
      <c r="M176" s="21">
        <f t="shared" si="112"/>
        <v>108043.35</v>
      </c>
      <c r="N176" s="21">
        <f t="shared" si="113"/>
        <v>193097.7</v>
      </c>
      <c r="O176" s="21">
        <f t="shared" si="114"/>
        <v>22989</v>
      </c>
      <c r="P176" s="21">
        <f t="shared" si="115"/>
        <v>216086.7</v>
      </c>
      <c r="Q176" s="16" t="s">
        <v>74</v>
      </c>
      <c r="R176" s="55"/>
    </row>
    <row r="177" spans="1:18" ht="21" customHeight="1" x14ac:dyDescent="0.25">
      <c r="A177" s="4"/>
      <c r="B177" s="15" t="s">
        <v>57</v>
      </c>
      <c r="C177" s="16" t="s">
        <v>16</v>
      </c>
      <c r="D177" s="5">
        <v>4</v>
      </c>
      <c r="E177" s="15">
        <v>2500</v>
      </c>
      <c r="F177" s="15">
        <v>2650</v>
      </c>
      <c r="G177" s="15">
        <f t="shared" si="110"/>
        <v>2440</v>
      </c>
      <c r="H177" s="15">
        <f t="shared" si="111"/>
        <v>2530</v>
      </c>
      <c r="I177" s="18">
        <f t="shared" si="102"/>
        <v>26.5</v>
      </c>
      <c r="J177" s="18">
        <f t="shared" si="103"/>
        <v>24.692799999999998</v>
      </c>
      <c r="K177" s="19">
        <v>96548.85</v>
      </c>
      <c r="L177" s="20">
        <v>11494.5</v>
      </c>
      <c r="M177" s="21">
        <f t="shared" si="112"/>
        <v>108043.35</v>
      </c>
      <c r="N177" s="21">
        <f t="shared" si="113"/>
        <v>386195.4</v>
      </c>
      <c r="O177" s="21">
        <f t="shared" si="114"/>
        <v>45978</v>
      </c>
      <c r="P177" s="21">
        <f t="shared" si="115"/>
        <v>432173.4</v>
      </c>
      <c r="Q177" s="16" t="s">
        <v>74</v>
      </c>
      <c r="R177" s="55"/>
    </row>
    <row r="178" spans="1:18" ht="21" customHeight="1" x14ac:dyDescent="0.25">
      <c r="A178" s="4"/>
      <c r="B178" s="15" t="s">
        <v>58</v>
      </c>
      <c r="C178" s="16" t="s">
        <v>16</v>
      </c>
      <c r="D178" s="5">
        <v>6</v>
      </c>
      <c r="E178" s="15">
        <v>2500</v>
      </c>
      <c r="F178" s="15">
        <v>2650</v>
      </c>
      <c r="G178" s="15">
        <f t="shared" si="110"/>
        <v>2440</v>
      </c>
      <c r="H178" s="15">
        <f t="shared" si="111"/>
        <v>2530</v>
      </c>
      <c r="I178" s="18">
        <f t="shared" si="102"/>
        <v>39.75</v>
      </c>
      <c r="J178" s="18">
        <f t="shared" si="103"/>
        <v>37.039199999999994</v>
      </c>
      <c r="K178" s="19">
        <v>96548.85</v>
      </c>
      <c r="L178" s="20">
        <v>11494.5</v>
      </c>
      <c r="M178" s="21">
        <f t="shared" si="112"/>
        <v>108043.35</v>
      </c>
      <c r="N178" s="21">
        <f t="shared" si="113"/>
        <v>579293.1</v>
      </c>
      <c r="O178" s="21">
        <f t="shared" si="114"/>
        <v>68967</v>
      </c>
      <c r="P178" s="21">
        <f t="shared" si="115"/>
        <v>648260.1</v>
      </c>
      <c r="Q178" s="16" t="s">
        <v>74</v>
      </c>
      <c r="R178" s="55"/>
    </row>
    <row r="179" spans="1:18" ht="21" customHeight="1" x14ac:dyDescent="0.25">
      <c r="A179" s="6"/>
      <c r="B179" s="56" t="s">
        <v>34</v>
      </c>
      <c r="C179" s="57"/>
      <c r="D179" s="57"/>
      <c r="E179" s="57"/>
      <c r="F179" s="58"/>
      <c r="G179" s="32"/>
      <c r="H179" s="32"/>
      <c r="I179" s="33"/>
      <c r="J179" s="33"/>
      <c r="K179" s="33"/>
      <c r="L179" s="33"/>
      <c r="M179" s="33"/>
      <c r="N179" s="33"/>
      <c r="O179" s="33"/>
      <c r="P179" s="33"/>
      <c r="Q179" s="16" t="s">
        <v>74</v>
      </c>
      <c r="R179" s="55"/>
    </row>
    <row r="180" spans="1:18" ht="21" customHeight="1" x14ac:dyDescent="0.25">
      <c r="A180" s="4"/>
      <c r="B180" s="15" t="s">
        <v>64</v>
      </c>
      <c r="C180" s="16" t="s">
        <v>16</v>
      </c>
      <c r="D180" s="5">
        <v>3</v>
      </c>
      <c r="E180" s="15">
        <v>4985</v>
      </c>
      <c r="F180" s="15">
        <v>2800</v>
      </c>
      <c r="G180" s="15">
        <f t="shared" ref="G180:G187" si="116">E180-60</f>
        <v>4925</v>
      </c>
      <c r="H180" s="15">
        <f t="shared" ref="H180:H187" si="117">F180-120</f>
        <v>2680</v>
      </c>
      <c r="I180" s="18">
        <f t="shared" si="102"/>
        <v>41.874000000000002</v>
      </c>
      <c r="J180" s="18">
        <f t="shared" si="103"/>
        <v>39.597000000000001</v>
      </c>
      <c r="K180" s="19">
        <v>206432.36</v>
      </c>
      <c r="L180" s="20">
        <v>24576.54</v>
      </c>
      <c r="M180" s="21">
        <f t="shared" ref="M180:M187" si="118">K180+L180</f>
        <v>231008.9</v>
      </c>
      <c r="N180" s="21">
        <f t="shared" ref="N180:N187" si="119">ROUND(K180*D180,2)</f>
        <v>619297.07999999996</v>
      </c>
      <c r="O180" s="21">
        <f t="shared" ref="O180:O187" si="120">ROUND(L180*D180,2)</f>
        <v>73729.62</v>
      </c>
      <c r="P180" s="21">
        <f t="shared" ref="P180:P187" si="121">SUM(N180:O180)</f>
        <v>693026.7</v>
      </c>
      <c r="Q180" s="16" t="s">
        <v>74</v>
      </c>
      <c r="R180" s="55"/>
    </row>
    <row r="181" spans="1:18" ht="21" customHeight="1" x14ac:dyDescent="0.25">
      <c r="A181" s="3"/>
      <c r="B181" s="15" t="s">
        <v>65</v>
      </c>
      <c r="C181" s="16" t="s">
        <v>16</v>
      </c>
      <c r="D181" s="5">
        <v>3</v>
      </c>
      <c r="E181" s="15">
        <v>4985</v>
      </c>
      <c r="F181" s="15">
        <v>2800</v>
      </c>
      <c r="G181" s="15">
        <f t="shared" si="116"/>
        <v>4925</v>
      </c>
      <c r="H181" s="15">
        <f t="shared" si="117"/>
        <v>2680</v>
      </c>
      <c r="I181" s="18">
        <f t="shared" si="102"/>
        <v>41.874000000000002</v>
      </c>
      <c r="J181" s="18">
        <f t="shared" si="103"/>
        <v>39.597000000000001</v>
      </c>
      <c r="K181" s="19">
        <v>206432.36</v>
      </c>
      <c r="L181" s="20">
        <v>24576.54</v>
      </c>
      <c r="M181" s="21">
        <f t="shared" si="118"/>
        <v>231008.9</v>
      </c>
      <c r="N181" s="21">
        <f t="shared" si="119"/>
        <v>619297.07999999996</v>
      </c>
      <c r="O181" s="21">
        <f t="shared" si="120"/>
        <v>73729.62</v>
      </c>
      <c r="P181" s="21">
        <f t="shared" si="121"/>
        <v>693026.7</v>
      </c>
      <c r="Q181" s="16" t="s">
        <v>74</v>
      </c>
      <c r="R181" s="55"/>
    </row>
    <row r="182" spans="1:18" ht="21" customHeight="1" x14ac:dyDescent="0.25">
      <c r="A182" s="3"/>
      <c r="B182" s="29" t="s">
        <v>66</v>
      </c>
      <c r="C182" s="16" t="s">
        <v>16</v>
      </c>
      <c r="D182" s="5">
        <v>3</v>
      </c>
      <c r="E182" s="29">
        <v>2350</v>
      </c>
      <c r="F182" s="15">
        <v>2800</v>
      </c>
      <c r="G182" s="15">
        <f t="shared" si="116"/>
        <v>2290</v>
      </c>
      <c r="H182" s="15">
        <f t="shared" si="117"/>
        <v>2680</v>
      </c>
      <c r="I182" s="18">
        <f t="shared" si="102"/>
        <v>19.740000000000002</v>
      </c>
      <c r="J182" s="18">
        <f t="shared" si="103"/>
        <v>18.4116</v>
      </c>
      <c r="K182" s="19">
        <v>95985.81</v>
      </c>
      <c r="L182" s="20">
        <v>11427.47</v>
      </c>
      <c r="M182" s="21">
        <f t="shared" si="118"/>
        <v>107413.28</v>
      </c>
      <c r="N182" s="21">
        <f t="shared" si="119"/>
        <v>287957.43</v>
      </c>
      <c r="O182" s="21">
        <f t="shared" si="120"/>
        <v>34282.410000000003</v>
      </c>
      <c r="P182" s="21">
        <f t="shared" si="121"/>
        <v>322239.83999999997</v>
      </c>
      <c r="Q182" s="16" t="s">
        <v>74</v>
      </c>
      <c r="R182" s="55"/>
    </row>
    <row r="183" spans="1:18" ht="21" customHeight="1" x14ac:dyDescent="0.25">
      <c r="A183" s="3"/>
      <c r="B183" s="29" t="s">
        <v>67</v>
      </c>
      <c r="C183" s="16" t="s">
        <v>16</v>
      </c>
      <c r="D183" s="5">
        <v>2</v>
      </c>
      <c r="E183" s="29">
        <v>2350</v>
      </c>
      <c r="F183" s="15">
        <v>2800</v>
      </c>
      <c r="G183" s="15">
        <f t="shared" si="116"/>
        <v>2290</v>
      </c>
      <c r="H183" s="15">
        <f t="shared" si="117"/>
        <v>2680</v>
      </c>
      <c r="I183" s="18">
        <f t="shared" si="102"/>
        <v>13.16</v>
      </c>
      <c r="J183" s="18">
        <f t="shared" si="103"/>
        <v>12.2744</v>
      </c>
      <c r="K183" s="19">
        <v>95985.81</v>
      </c>
      <c r="L183" s="20">
        <v>11427.47</v>
      </c>
      <c r="M183" s="21">
        <f t="shared" si="118"/>
        <v>107413.28</v>
      </c>
      <c r="N183" s="21">
        <f t="shared" si="119"/>
        <v>191971.62</v>
      </c>
      <c r="O183" s="21">
        <f t="shared" si="120"/>
        <v>22854.94</v>
      </c>
      <c r="P183" s="21">
        <f t="shared" si="121"/>
        <v>214826.56</v>
      </c>
      <c r="Q183" s="16" t="s">
        <v>74</v>
      </c>
      <c r="R183" s="55"/>
    </row>
    <row r="184" spans="1:18" ht="21" customHeight="1" x14ac:dyDescent="0.25">
      <c r="A184" s="3"/>
      <c r="B184" s="29" t="s">
        <v>68</v>
      </c>
      <c r="C184" s="16" t="s">
        <v>16</v>
      </c>
      <c r="D184" s="5">
        <v>1</v>
      </c>
      <c r="E184" s="29">
        <v>2350</v>
      </c>
      <c r="F184" s="15">
        <v>2800</v>
      </c>
      <c r="G184" s="15">
        <f t="shared" si="116"/>
        <v>2290</v>
      </c>
      <c r="H184" s="15">
        <f t="shared" si="117"/>
        <v>2680</v>
      </c>
      <c r="I184" s="18">
        <f t="shared" si="102"/>
        <v>6.58</v>
      </c>
      <c r="J184" s="18">
        <f t="shared" si="103"/>
        <v>6.1372</v>
      </c>
      <c r="K184" s="19">
        <v>95985.81</v>
      </c>
      <c r="L184" s="20">
        <v>11427.47</v>
      </c>
      <c r="M184" s="21">
        <f t="shared" si="118"/>
        <v>107413.28</v>
      </c>
      <c r="N184" s="21">
        <f t="shared" si="119"/>
        <v>95985.81</v>
      </c>
      <c r="O184" s="21">
        <f t="shared" si="120"/>
        <v>11427.47</v>
      </c>
      <c r="P184" s="21">
        <f t="shared" si="121"/>
        <v>107413.28</v>
      </c>
      <c r="Q184" s="16" t="s">
        <v>74</v>
      </c>
      <c r="R184" s="55"/>
    </row>
    <row r="185" spans="1:18" ht="21" customHeight="1" x14ac:dyDescent="0.25">
      <c r="A185" s="4"/>
      <c r="B185" s="15" t="s">
        <v>69</v>
      </c>
      <c r="C185" s="16" t="s">
        <v>16</v>
      </c>
      <c r="D185" s="5">
        <v>2</v>
      </c>
      <c r="E185" s="15">
        <v>2500</v>
      </c>
      <c r="F185" s="15">
        <v>2800</v>
      </c>
      <c r="G185" s="15">
        <f t="shared" si="116"/>
        <v>2440</v>
      </c>
      <c r="H185" s="15">
        <f t="shared" si="117"/>
        <v>2680</v>
      </c>
      <c r="I185" s="18">
        <f t="shared" si="102"/>
        <v>14</v>
      </c>
      <c r="J185" s="18">
        <f t="shared" si="103"/>
        <v>13.0784</v>
      </c>
      <c r="K185" s="19">
        <v>102273.09</v>
      </c>
      <c r="L185" s="20">
        <v>12175.99</v>
      </c>
      <c r="M185" s="21">
        <f t="shared" si="118"/>
        <v>114449.08</v>
      </c>
      <c r="N185" s="21">
        <f t="shared" si="119"/>
        <v>204546.18</v>
      </c>
      <c r="O185" s="21">
        <f t="shared" si="120"/>
        <v>24351.98</v>
      </c>
      <c r="P185" s="21">
        <f t="shared" si="121"/>
        <v>228898.16</v>
      </c>
      <c r="Q185" s="16" t="s">
        <v>74</v>
      </c>
      <c r="R185" s="55"/>
    </row>
    <row r="186" spans="1:18" ht="21" customHeight="1" x14ac:dyDescent="0.25">
      <c r="A186" s="4"/>
      <c r="B186" s="15" t="s">
        <v>70</v>
      </c>
      <c r="C186" s="16" t="s">
        <v>16</v>
      </c>
      <c r="D186" s="5">
        <v>4</v>
      </c>
      <c r="E186" s="15">
        <v>2500</v>
      </c>
      <c r="F186" s="15">
        <v>2800</v>
      </c>
      <c r="G186" s="15">
        <f t="shared" si="116"/>
        <v>2440</v>
      </c>
      <c r="H186" s="15">
        <f t="shared" si="117"/>
        <v>2680</v>
      </c>
      <c r="I186" s="18">
        <f t="shared" si="102"/>
        <v>28</v>
      </c>
      <c r="J186" s="18">
        <f t="shared" si="103"/>
        <v>26.1568</v>
      </c>
      <c r="K186" s="19">
        <v>102273.09</v>
      </c>
      <c r="L186" s="20">
        <v>12175.99</v>
      </c>
      <c r="M186" s="21">
        <f t="shared" si="118"/>
        <v>114449.08</v>
      </c>
      <c r="N186" s="21">
        <f t="shared" si="119"/>
        <v>409092.36</v>
      </c>
      <c r="O186" s="21">
        <f t="shared" si="120"/>
        <v>48703.96</v>
      </c>
      <c r="P186" s="21">
        <f t="shared" si="121"/>
        <v>457796.32</v>
      </c>
      <c r="Q186" s="16" t="s">
        <v>74</v>
      </c>
      <c r="R186" s="55"/>
    </row>
    <row r="187" spans="1:18" ht="21" customHeight="1" x14ac:dyDescent="0.25">
      <c r="A187" s="4"/>
      <c r="B187" s="15" t="s">
        <v>71</v>
      </c>
      <c r="C187" s="16" t="s">
        <v>16</v>
      </c>
      <c r="D187" s="5">
        <v>6</v>
      </c>
      <c r="E187" s="15">
        <v>2500</v>
      </c>
      <c r="F187" s="15">
        <v>2800</v>
      </c>
      <c r="G187" s="15">
        <f t="shared" si="116"/>
        <v>2440</v>
      </c>
      <c r="H187" s="15">
        <f t="shared" si="117"/>
        <v>2680</v>
      </c>
      <c r="I187" s="18">
        <f t="shared" si="102"/>
        <v>42</v>
      </c>
      <c r="J187" s="18">
        <f t="shared" si="103"/>
        <v>39.235199999999999</v>
      </c>
      <c r="K187" s="19">
        <v>102273.09</v>
      </c>
      <c r="L187" s="20">
        <v>12175.99</v>
      </c>
      <c r="M187" s="21">
        <f t="shared" si="118"/>
        <v>114449.08</v>
      </c>
      <c r="N187" s="21">
        <f t="shared" si="119"/>
        <v>613638.54</v>
      </c>
      <c r="O187" s="21">
        <f t="shared" si="120"/>
        <v>73055.94</v>
      </c>
      <c r="P187" s="21">
        <f t="shared" si="121"/>
        <v>686694.48</v>
      </c>
      <c r="Q187" s="16" t="s">
        <v>74</v>
      </c>
      <c r="R187" s="55"/>
    </row>
    <row r="188" spans="1:18" ht="21" customHeight="1" x14ac:dyDescent="0.25">
      <c r="A188" s="6"/>
      <c r="B188" s="56" t="s">
        <v>35</v>
      </c>
      <c r="C188" s="57"/>
      <c r="D188" s="57"/>
      <c r="E188" s="57"/>
      <c r="F188" s="58"/>
      <c r="G188" s="32"/>
      <c r="H188" s="32"/>
      <c r="I188" s="33"/>
      <c r="J188" s="33"/>
      <c r="K188" s="33"/>
      <c r="L188" s="33"/>
      <c r="M188" s="33"/>
      <c r="N188" s="33"/>
      <c r="O188" s="33"/>
      <c r="P188" s="33"/>
      <c r="Q188" s="16" t="s">
        <v>74</v>
      </c>
      <c r="R188" s="55"/>
    </row>
    <row r="189" spans="1:18" ht="21" customHeight="1" x14ac:dyDescent="0.25">
      <c r="A189" s="4"/>
      <c r="B189" s="15" t="s">
        <v>64</v>
      </c>
      <c r="C189" s="16" t="s">
        <v>16</v>
      </c>
      <c r="D189" s="5">
        <v>3</v>
      </c>
      <c r="E189" s="15">
        <v>4985</v>
      </c>
      <c r="F189" s="15">
        <v>2800</v>
      </c>
      <c r="G189" s="15">
        <f t="shared" ref="G189:G196" si="122">E189-60</f>
        <v>4925</v>
      </c>
      <c r="H189" s="15">
        <f t="shared" ref="H189:H196" si="123">F189-120</f>
        <v>2680</v>
      </c>
      <c r="I189" s="18">
        <f t="shared" si="102"/>
        <v>41.874000000000002</v>
      </c>
      <c r="J189" s="18">
        <f t="shared" si="103"/>
        <v>39.597000000000001</v>
      </c>
      <c r="K189" s="19">
        <v>206432.36</v>
      </c>
      <c r="L189" s="20">
        <v>24576.54</v>
      </c>
      <c r="M189" s="21">
        <f t="shared" ref="M189:M196" si="124">K189+L189</f>
        <v>231008.9</v>
      </c>
      <c r="N189" s="21">
        <f t="shared" ref="N189:N196" si="125">ROUND(K189*D189,2)</f>
        <v>619297.07999999996</v>
      </c>
      <c r="O189" s="21">
        <f t="shared" ref="O189:O196" si="126">ROUND(L189*D189,2)</f>
        <v>73729.62</v>
      </c>
      <c r="P189" s="21">
        <f t="shared" ref="P189:P196" si="127">SUM(N189:O189)</f>
        <v>693026.7</v>
      </c>
      <c r="Q189" s="16" t="s">
        <v>74</v>
      </c>
      <c r="R189" s="55"/>
    </row>
    <row r="190" spans="1:18" ht="21" customHeight="1" x14ac:dyDescent="0.25">
      <c r="A190" s="3"/>
      <c r="B190" s="15" t="s">
        <v>65</v>
      </c>
      <c r="C190" s="16" t="s">
        <v>16</v>
      </c>
      <c r="D190" s="5">
        <v>3</v>
      </c>
      <c r="E190" s="15">
        <v>4985</v>
      </c>
      <c r="F190" s="15">
        <v>2800</v>
      </c>
      <c r="G190" s="15">
        <f t="shared" si="122"/>
        <v>4925</v>
      </c>
      <c r="H190" s="15">
        <f t="shared" si="123"/>
        <v>2680</v>
      </c>
      <c r="I190" s="18">
        <f t="shared" si="102"/>
        <v>41.874000000000002</v>
      </c>
      <c r="J190" s="18">
        <f t="shared" si="103"/>
        <v>39.597000000000001</v>
      </c>
      <c r="K190" s="19">
        <v>206432.36</v>
      </c>
      <c r="L190" s="20">
        <v>24576.54</v>
      </c>
      <c r="M190" s="21">
        <f t="shared" si="124"/>
        <v>231008.9</v>
      </c>
      <c r="N190" s="21">
        <f t="shared" si="125"/>
        <v>619297.07999999996</v>
      </c>
      <c r="O190" s="21">
        <f t="shared" si="126"/>
        <v>73729.62</v>
      </c>
      <c r="P190" s="21">
        <f t="shared" si="127"/>
        <v>693026.7</v>
      </c>
      <c r="Q190" s="16" t="s">
        <v>74</v>
      </c>
      <c r="R190" s="55"/>
    </row>
    <row r="191" spans="1:18" ht="21" customHeight="1" x14ac:dyDescent="0.25">
      <c r="A191" s="3"/>
      <c r="B191" s="15" t="s">
        <v>66</v>
      </c>
      <c r="C191" s="16" t="s">
        <v>16</v>
      </c>
      <c r="D191" s="5">
        <v>3</v>
      </c>
      <c r="E191" s="29">
        <v>2350</v>
      </c>
      <c r="F191" s="15">
        <v>2800</v>
      </c>
      <c r="G191" s="15">
        <f t="shared" si="122"/>
        <v>2290</v>
      </c>
      <c r="H191" s="15">
        <f t="shared" si="123"/>
        <v>2680</v>
      </c>
      <c r="I191" s="18">
        <f t="shared" si="102"/>
        <v>19.740000000000002</v>
      </c>
      <c r="J191" s="18">
        <f t="shared" si="103"/>
        <v>18.4116</v>
      </c>
      <c r="K191" s="19">
        <v>95985.81</v>
      </c>
      <c r="L191" s="20">
        <v>11427.47</v>
      </c>
      <c r="M191" s="21">
        <f t="shared" si="124"/>
        <v>107413.28</v>
      </c>
      <c r="N191" s="21">
        <f t="shared" si="125"/>
        <v>287957.43</v>
      </c>
      <c r="O191" s="21">
        <f t="shared" si="126"/>
        <v>34282.410000000003</v>
      </c>
      <c r="P191" s="21">
        <f t="shared" si="127"/>
        <v>322239.83999999997</v>
      </c>
      <c r="Q191" s="16" t="s">
        <v>74</v>
      </c>
      <c r="R191" s="55"/>
    </row>
    <row r="192" spans="1:18" ht="21" customHeight="1" x14ac:dyDescent="0.25">
      <c r="A192" s="3"/>
      <c r="B192" s="15" t="s">
        <v>67</v>
      </c>
      <c r="C192" s="16" t="s">
        <v>16</v>
      </c>
      <c r="D192" s="5">
        <v>2</v>
      </c>
      <c r="E192" s="29">
        <v>2350</v>
      </c>
      <c r="F192" s="15">
        <v>2800</v>
      </c>
      <c r="G192" s="15">
        <f t="shared" si="122"/>
        <v>2290</v>
      </c>
      <c r="H192" s="15">
        <f t="shared" si="123"/>
        <v>2680</v>
      </c>
      <c r="I192" s="18">
        <f t="shared" si="102"/>
        <v>13.16</v>
      </c>
      <c r="J192" s="18">
        <f t="shared" si="103"/>
        <v>12.2744</v>
      </c>
      <c r="K192" s="19">
        <v>95985.81</v>
      </c>
      <c r="L192" s="20">
        <v>11427.47</v>
      </c>
      <c r="M192" s="21">
        <f t="shared" si="124"/>
        <v>107413.28</v>
      </c>
      <c r="N192" s="21">
        <f t="shared" si="125"/>
        <v>191971.62</v>
      </c>
      <c r="O192" s="21">
        <f t="shared" si="126"/>
        <v>22854.94</v>
      </c>
      <c r="P192" s="21">
        <f t="shared" si="127"/>
        <v>214826.56</v>
      </c>
      <c r="Q192" s="16" t="s">
        <v>74</v>
      </c>
      <c r="R192" s="55"/>
    </row>
    <row r="193" spans="1:18" ht="21" customHeight="1" x14ac:dyDescent="0.25">
      <c r="A193" s="3"/>
      <c r="B193" s="15" t="s">
        <v>68</v>
      </c>
      <c r="C193" s="16" t="s">
        <v>16</v>
      </c>
      <c r="D193" s="5">
        <v>1</v>
      </c>
      <c r="E193" s="29">
        <v>2350</v>
      </c>
      <c r="F193" s="15">
        <v>2800</v>
      </c>
      <c r="G193" s="15">
        <f t="shared" si="122"/>
        <v>2290</v>
      </c>
      <c r="H193" s="15">
        <f t="shared" si="123"/>
        <v>2680</v>
      </c>
      <c r="I193" s="18">
        <f t="shared" si="102"/>
        <v>6.58</v>
      </c>
      <c r="J193" s="18">
        <f t="shared" si="103"/>
        <v>6.1372</v>
      </c>
      <c r="K193" s="19">
        <v>95985.81</v>
      </c>
      <c r="L193" s="20">
        <v>11427.47</v>
      </c>
      <c r="M193" s="21">
        <f t="shared" si="124"/>
        <v>107413.28</v>
      </c>
      <c r="N193" s="21">
        <f t="shared" si="125"/>
        <v>95985.81</v>
      </c>
      <c r="O193" s="21">
        <f t="shared" si="126"/>
        <v>11427.47</v>
      </c>
      <c r="P193" s="21">
        <f t="shared" si="127"/>
        <v>107413.28</v>
      </c>
      <c r="Q193" s="16" t="s">
        <v>74</v>
      </c>
      <c r="R193" s="55"/>
    </row>
    <row r="194" spans="1:18" ht="21" customHeight="1" x14ac:dyDescent="0.25">
      <c r="A194" s="4"/>
      <c r="B194" s="15" t="s">
        <v>69</v>
      </c>
      <c r="C194" s="16" t="s">
        <v>16</v>
      </c>
      <c r="D194" s="5">
        <v>2</v>
      </c>
      <c r="E194" s="15">
        <v>2500</v>
      </c>
      <c r="F194" s="15">
        <v>2800</v>
      </c>
      <c r="G194" s="15">
        <f t="shared" si="122"/>
        <v>2440</v>
      </c>
      <c r="H194" s="15">
        <f t="shared" si="123"/>
        <v>2680</v>
      </c>
      <c r="I194" s="18">
        <f t="shared" si="102"/>
        <v>14</v>
      </c>
      <c r="J194" s="18">
        <f t="shared" si="103"/>
        <v>13.0784</v>
      </c>
      <c r="K194" s="19">
        <v>102273.09</v>
      </c>
      <c r="L194" s="20">
        <v>12175.99</v>
      </c>
      <c r="M194" s="21">
        <f t="shared" si="124"/>
        <v>114449.08</v>
      </c>
      <c r="N194" s="21">
        <f t="shared" si="125"/>
        <v>204546.18</v>
      </c>
      <c r="O194" s="21">
        <f t="shared" si="126"/>
        <v>24351.98</v>
      </c>
      <c r="P194" s="21">
        <f t="shared" si="127"/>
        <v>228898.16</v>
      </c>
      <c r="Q194" s="16" t="s">
        <v>74</v>
      </c>
      <c r="R194" s="55"/>
    </row>
    <row r="195" spans="1:18" ht="21" customHeight="1" x14ac:dyDescent="0.25">
      <c r="A195" s="4"/>
      <c r="B195" s="15" t="s">
        <v>70</v>
      </c>
      <c r="C195" s="16" t="s">
        <v>16</v>
      </c>
      <c r="D195" s="5">
        <v>4</v>
      </c>
      <c r="E195" s="15">
        <v>2500</v>
      </c>
      <c r="F195" s="15">
        <v>2800</v>
      </c>
      <c r="G195" s="15">
        <f t="shared" si="122"/>
        <v>2440</v>
      </c>
      <c r="H195" s="15">
        <f t="shared" si="123"/>
        <v>2680</v>
      </c>
      <c r="I195" s="18">
        <f t="shared" si="102"/>
        <v>28</v>
      </c>
      <c r="J195" s="18">
        <f t="shared" si="103"/>
        <v>26.1568</v>
      </c>
      <c r="K195" s="19">
        <v>102273.09</v>
      </c>
      <c r="L195" s="20">
        <v>12175.99</v>
      </c>
      <c r="M195" s="21">
        <f t="shared" si="124"/>
        <v>114449.08</v>
      </c>
      <c r="N195" s="21">
        <f t="shared" si="125"/>
        <v>409092.36</v>
      </c>
      <c r="O195" s="21">
        <f t="shared" si="126"/>
        <v>48703.96</v>
      </c>
      <c r="P195" s="21">
        <f t="shared" si="127"/>
        <v>457796.32</v>
      </c>
      <c r="Q195" s="16" t="s">
        <v>74</v>
      </c>
      <c r="R195" s="55"/>
    </row>
    <row r="196" spans="1:18" ht="21" customHeight="1" x14ac:dyDescent="0.25">
      <c r="A196" s="4"/>
      <c r="B196" s="15" t="s">
        <v>71</v>
      </c>
      <c r="C196" s="16" t="s">
        <v>16</v>
      </c>
      <c r="D196" s="5">
        <v>6</v>
      </c>
      <c r="E196" s="15">
        <v>2500</v>
      </c>
      <c r="F196" s="15">
        <v>2800</v>
      </c>
      <c r="G196" s="15">
        <f t="shared" si="122"/>
        <v>2440</v>
      </c>
      <c r="H196" s="15">
        <f t="shared" si="123"/>
        <v>2680</v>
      </c>
      <c r="I196" s="18">
        <f t="shared" si="102"/>
        <v>42</v>
      </c>
      <c r="J196" s="18">
        <f t="shared" si="103"/>
        <v>39.235199999999999</v>
      </c>
      <c r="K196" s="19">
        <v>102273.09</v>
      </c>
      <c r="L196" s="20">
        <v>12175.99</v>
      </c>
      <c r="M196" s="21">
        <f t="shared" si="124"/>
        <v>114449.08</v>
      </c>
      <c r="N196" s="21">
        <f t="shared" si="125"/>
        <v>613638.54</v>
      </c>
      <c r="O196" s="21">
        <f t="shared" si="126"/>
        <v>73055.94</v>
      </c>
      <c r="P196" s="21">
        <f t="shared" si="127"/>
        <v>686694.48</v>
      </c>
      <c r="Q196" s="16" t="s">
        <v>74</v>
      </c>
      <c r="R196" s="55"/>
    </row>
    <row r="197" spans="1:18" ht="21" customHeight="1" x14ac:dyDescent="0.25">
      <c r="A197" s="6"/>
      <c r="B197" s="56" t="s">
        <v>36</v>
      </c>
      <c r="C197" s="57"/>
      <c r="D197" s="57"/>
      <c r="E197" s="57"/>
      <c r="F197" s="58"/>
      <c r="G197" s="32"/>
      <c r="H197" s="32"/>
      <c r="I197" s="33"/>
      <c r="J197" s="33"/>
      <c r="K197" s="33"/>
      <c r="L197" s="33"/>
      <c r="M197" s="33"/>
      <c r="N197" s="33"/>
      <c r="O197" s="33"/>
      <c r="P197" s="33"/>
      <c r="Q197" s="16" t="s">
        <v>74</v>
      </c>
      <c r="R197" s="55"/>
    </row>
    <row r="198" spans="1:18" ht="21" customHeight="1" x14ac:dyDescent="0.25">
      <c r="A198" s="4"/>
      <c r="B198" s="15" t="s">
        <v>72</v>
      </c>
      <c r="C198" s="16" t="s">
        <v>16</v>
      </c>
      <c r="D198" s="5">
        <v>2</v>
      </c>
      <c r="E198" s="15">
        <v>2600</v>
      </c>
      <c r="F198" s="15">
        <v>1800</v>
      </c>
      <c r="G198" s="15">
        <f>E198-60</f>
        <v>2540</v>
      </c>
      <c r="H198" s="15">
        <f>F198-80</f>
        <v>1720</v>
      </c>
      <c r="I198" s="18">
        <f t="shared" si="102"/>
        <v>9.36</v>
      </c>
      <c r="J198" s="18">
        <f t="shared" si="103"/>
        <v>8.7376000000000005</v>
      </c>
      <c r="K198" s="19">
        <v>52588.99</v>
      </c>
      <c r="L198" s="20">
        <v>8134.71</v>
      </c>
      <c r="M198" s="21">
        <f t="shared" ref="M198:M199" si="128">K198+L198</f>
        <v>60723.7</v>
      </c>
      <c r="N198" s="21">
        <f t="shared" ref="N198:N199" si="129">ROUND(K198*D198,2)</f>
        <v>105177.98</v>
      </c>
      <c r="O198" s="21">
        <f t="shared" ref="O198:O199" si="130">ROUND(L198*D198,2)</f>
        <v>16269.42</v>
      </c>
      <c r="P198" s="21">
        <f t="shared" ref="P198:P199" si="131">SUM(N198:O198)</f>
        <v>121447.4</v>
      </c>
      <c r="Q198" s="16" t="s">
        <v>74</v>
      </c>
      <c r="R198" s="55"/>
    </row>
    <row r="199" spans="1:18" ht="21" customHeight="1" x14ac:dyDescent="0.25">
      <c r="A199" s="3"/>
      <c r="B199" s="15" t="s">
        <v>73</v>
      </c>
      <c r="C199" s="16" t="s">
        <v>16</v>
      </c>
      <c r="D199" s="5">
        <v>1</v>
      </c>
      <c r="E199" s="15">
        <v>1800</v>
      </c>
      <c r="F199" s="15">
        <v>1800</v>
      </c>
      <c r="G199" s="15">
        <f>E199-60</f>
        <v>1740</v>
      </c>
      <c r="H199" s="15">
        <f>F199-80</f>
        <v>1720</v>
      </c>
      <c r="I199" s="18">
        <f t="shared" si="102"/>
        <v>3.24</v>
      </c>
      <c r="J199" s="18">
        <f t="shared" si="103"/>
        <v>2.9927999999999999</v>
      </c>
      <c r="K199" s="19">
        <v>35448.550000000003</v>
      </c>
      <c r="L199" s="20">
        <v>5572.59</v>
      </c>
      <c r="M199" s="21">
        <f t="shared" si="128"/>
        <v>41021.14</v>
      </c>
      <c r="N199" s="21">
        <f t="shared" si="129"/>
        <v>35448.550000000003</v>
      </c>
      <c r="O199" s="21">
        <f t="shared" si="130"/>
        <v>5572.59</v>
      </c>
      <c r="P199" s="21">
        <f t="shared" si="131"/>
        <v>41021.14</v>
      </c>
      <c r="Q199" s="16" t="s">
        <v>74</v>
      </c>
      <c r="R199" s="55"/>
    </row>
    <row r="200" spans="1:18" x14ac:dyDescent="0.25">
      <c r="A200" s="59" t="s">
        <v>38</v>
      </c>
      <c r="B200" s="59"/>
      <c r="C200" s="59"/>
      <c r="D200" s="59"/>
      <c r="E200" s="59"/>
      <c r="F200" s="59"/>
      <c r="G200" s="59"/>
      <c r="H200" s="59"/>
      <c r="I200" s="35">
        <f>SUM(I12:I199)</f>
        <v>3947.0749999999935</v>
      </c>
      <c r="J200" s="35">
        <f>SUM(J12:J199)</f>
        <v>3699.1237999999971</v>
      </c>
      <c r="K200" s="36"/>
      <c r="L200" s="37"/>
      <c r="M200" s="37"/>
      <c r="N200" s="38">
        <f>SUM(N12:N199)</f>
        <v>58541698.279999942</v>
      </c>
      <c r="O200" s="38">
        <f t="shared" ref="O200:P200" si="132">SUM(O12:O199)</f>
        <v>7045061.0800000075</v>
      </c>
      <c r="P200" s="38">
        <f t="shared" si="132"/>
        <v>65586759.360000044</v>
      </c>
      <c r="Q200" s="39"/>
      <c r="R200" s="55"/>
    </row>
    <row r="201" spans="1:18" x14ac:dyDescent="0.25">
      <c r="A201" s="59" t="s">
        <v>75</v>
      </c>
      <c r="B201" s="59"/>
      <c r="C201" s="59"/>
      <c r="D201" s="59"/>
      <c r="E201" s="59"/>
      <c r="F201" s="59"/>
      <c r="G201" s="59"/>
      <c r="H201" s="59"/>
      <c r="I201" s="35"/>
      <c r="J201" s="40"/>
      <c r="K201" s="41"/>
      <c r="L201" s="42"/>
      <c r="M201" s="42"/>
      <c r="N201" s="38">
        <f>N200/6</f>
        <v>9756949.7133333236</v>
      </c>
      <c r="O201" s="38">
        <f t="shared" ref="O201:P201" si="133">O200/6</f>
        <v>1174176.8466666678</v>
      </c>
      <c r="P201" s="38">
        <f t="shared" si="133"/>
        <v>10931126.560000008</v>
      </c>
      <c r="Q201" s="39"/>
      <c r="R201" s="55"/>
    </row>
    <row r="202" spans="1:18" x14ac:dyDescent="0.25">
      <c r="N202" s="46"/>
      <c r="O202" s="46"/>
      <c r="P202" s="46"/>
    </row>
    <row r="203" spans="1:18" x14ac:dyDescent="0.25">
      <c r="N203" s="46"/>
      <c r="O203" s="46"/>
      <c r="P203" s="46"/>
    </row>
    <row r="204" spans="1:18" x14ac:dyDescent="0.25">
      <c r="B204" s="49" t="s">
        <v>81</v>
      </c>
      <c r="C204" s="50"/>
      <c r="D204" s="50"/>
      <c r="F204" s="7"/>
      <c r="G204" s="7"/>
      <c r="H204" s="49" t="s">
        <v>82</v>
      </c>
      <c r="I204" s="7"/>
      <c r="J204" s="7"/>
      <c r="K204" s="43"/>
      <c r="L204" s="46"/>
      <c r="Q204" s="7"/>
    </row>
    <row r="205" spans="1:18" x14ac:dyDescent="0.25">
      <c r="B205" s="49" t="s">
        <v>83</v>
      </c>
      <c r="C205" s="50"/>
      <c r="D205" s="50"/>
      <c r="F205" s="7"/>
      <c r="G205" s="7"/>
      <c r="H205" s="49"/>
      <c r="I205" s="7"/>
      <c r="J205" s="7"/>
      <c r="K205" s="43"/>
      <c r="Q205" s="7"/>
    </row>
    <row r="206" spans="1:18" x14ac:dyDescent="0.25">
      <c r="B206" s="51"/>
      <c r="C206" s="50"/>
      <c r="D206" s="50"/>
      <c r="F206" s="7"/>
      <c r="G206" s="7"/>
      <c r="H206" s="51"/>
      <c r="I206" s="7"/>
      <c r="J206" s="7"/>
      <c r="K206" s="43"/>
      <c r="Q206" s="7"/>
    </row>
    <row r="207" spans="1:18" x14ac:dyDescent="0.25">
      <c r="B207" s="51"/>
      <c r="C207" s="50"/>
      <c r="D207" s="50"/>
      <c r="F207" s="7"/>
      <c r="G207" s="7"/>
      <c r="H207" s="51"/>
      <c r="I207" s="7"/>
      <c r="J207" s="7"/>
      <c r="K207" s="43"/>
      <c r="Q207" s="7"/>
    </row>
    <row r="208" spans="1:18" ht="26.25" customHeight="1" x14ac:dyDescent="0.25">
      <c r="B208" s="49" t="s">
        <v>84</v>
      </c>
      <c r="C208" s="50"/>
      <c r="D208" s="50"/>
      <c r="F208" s="7"/>
      <c r="G208" s="7"/>
      <c r="H208" s="49" t="s">
        <v>84</v>
      </c>
      <c r="I208" s="7"/>
      <c r="J208" s="7"/>
      <c r="K208" s="43"/>
      <c r="Q208" s="7"/>
    </row>
    <row r="209" spans="2:17" x14ac:dyDescent="0.25">
      <c r="B209" s="51"/>
      <c r="C209" s="50"/>
      <c r="D209" s="50"/>
      <c r="F209" s="7"/>
      <c r="G209" s="7"/>
      <c r="H209" s="51"/>
      <c r="I209" s="7"/>
      <c r="J209" s="7"/>
      <c r="K209" s="43"/>
      <c r="Q209" s="7"/>
    </row>
    <row r="210" spans="2:17" x14ac:dyDescent="0.25">
      <c r="B210" s="51"/>
      <c r="C210" s="50"/>
      <c r="D210" s="50"/>
      <c r="F210" s="7"/>
      <c r="G210" s="7"/>
      <c r="H210" s="51"/>
      <c r="I210" s="7"/>
      <c r="J210" s="7"/>
      <c r="K210" s="43"/>
      <c r="Q210" s="7"/>
    </row>
    <row r="211" spans="2:17" x14ac:dyDescent="0.25">
      <c r="B211" s="51" t="s">
        <v>85</v>
      </c>
      <c r="C211" s="50"/>
      <c r="D211" s="50"/>
      <c r="F211" s="7"/>
      <c r="G211" s="7"/>
      <c r="H211" s="51" t="s">
        <v>86</v>
      </c>
      <c r="I211" s="7"/>
      <c r="J211" s="7"/>
      <c r="K211" s="43"/>
      <c r="Q211" s="7"/>
    </row>
    <row r="212" spans="2:17" x14ac:dyDescent="0.25">
      <c r="B212" s="7" t="s">
        <v>87</v>
      </c>
      <c r="C212" s="50"/>
      <c r="D212" s="50"/>
      <c r="F212" s="7"/>
      <c r="G212" s="7"/>
      <c r="H212" s="7" t="s">
        <v>87</v>
      </c>
      <c r="I212" s="7"/>
      <c r="J212" s="7"/>
      <c r="K212" s="43"/>
      <c r="Q212" s="7"/>
    </row>
    <row r="213" spans="2:17" x14ac:dyDescent="0.25">
      <c r="C213" s="50"/>
      <c r="D213" s="50"/>
      <c r="F213" s="7"/>
      <c r="G213" s="7"/>
      <c r="H213" s="7"/>
      <c r="I213" s="7"/>
      <c r="J213" s="7"/>
      <c r="K213" s="43"/>
      <c r="Q213" s="7"/>
    </row>
  </sheetData>
  <autoFilter ref="A10:Q200" xr:uid="{00000000-0001-0000-0000-000000000000}"/>
  <mergeCells count="38">
    <mergeCell ref="B11:F11"/>
    <mergeCell ref="A5:Q5"/>
    <mergeCell ref="A6:Q6"/>
    <mergeCell ref="A7:A9"/>
    <mergeCell ref="B7:B9"/>
    <mergeCell ref="C7:C9"/>
    <mergeCell ref="D7:D9"/>
    <mergeCell ref="E7:F7"/>
    <mergeCell ref="G7:H7"/>
    <mergeCell ref="I7:I9"/>
    <mergeCell ref="J7:J9"/>
    <mergeCell ref="K7:M7"/>
    <mergeCell ref="N7:P7"/>
    <mergeCell ref="Q7:Q9"/>
    <mergeCell ref="K8:M8"/>
    <mergeCell ref="N8:P8"/>
    <mergeCell ref="B125:F125"/>
    <mergeCell ref="B24:F24"/>
    <mergeCell ref="B35:F35"/>
    <mergeCell ref="B44:F44"/>
    <mergeCell ref="B53:F53"/>
    <mergeCell ref="B62:F62"/>
    <mergeCell ref="B71:F71"/>
    <mergeCell ref="B80:F80"/>
    <mergeCell ref="B89:F89"/>
    <mergeCell ref="B98:F98"/>
    <mergeCell ref="B107:F107"/>
    <mergeCell ref="B116:F116"/>
    <mergeCell ref="B188:F188"/>
    <mergeCell ref="B197:F197"/>
    <mergeCell ref="A200:H200"/>
    <mergeCell ref="A201:H201"/>
    <mergeCell ref="B134:F134"/>
    <mergeCell ref="B143:F143"/>
    <mergeCell ref="B152:F152"/>
    <mergeCell ref="B161:F161"/>
    <mergeCell ref="B170:F170"/>
    <mergeCell ref="B179:F179"/>
  </mergeCells>
  <conditionalFormatting sqref="B15 E15:F15">
    <cfRule type="expression" dxfId="409" priority="201">
      <formula>$B15="Машины и Механизмы"</formula>
    </cfRule>
    <cfRule type="expression" dxfId="408" priority="202">
      <formula>$B15="Работа"</formula>
    </cfRule>
  </conditionalFormatting>
  <conditionalFormatting sqref="B14">
    <cfRule type="expression" dxfId="407" priority="203">
      <formula>$B14="Машины и Механизмы"</formula>
    </cfRule>
    <cfRule type="expression" dxfId="406" priority="204">
      <formula>$B14="Работа"</formula>
    </cfRule>
  </conditionalFormatting>
  <conditionalFormatting sqref="B14">
    <cfRule type="expression" dxfId="405" priority="205">
      <formula>#REF!="Машины и Механизмы"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404" priority="198">
      <formula>$B27="Машины и Механизмы"</formula>
    </cfRule>
    <cfRule type="expression" dxfId="403" priority="199">
      <formula>$B27="Работа"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402" priority="200">
      <formula>#REF!="Машины и Механизмы"</formula>
    </cfRule>
  </conditionalFormatting>
  <conditionalFormatting sqref="B16">
    <cfRule type="expression" dxfId="401" priority="196">
      <formula>$B16="Машины и Механизмы"</formula>
    </cfRule>
    <cfRule type="expression" dxfId="400" priority="197">
      <formula>$B16="Работа"</formula>
    </cfRule>
  </conditionalFormatting>
  <conditionalFormatting sqref="B28">
    <cfRule type="expression" dxfId="399" priority="193">
      <formula>$B28="Машины и Механизмы"</formula>
    </cfRule>
    <cfRule type="expression" dxfId="398" priority="194">
      <formula>$B28="Работа"</formula>
    </cfRule>
  </conditionalFormatting>
  <conditionalFormatting sqref="B28">
    <cfRule type="expression" dxfId="397" priority="195">
      <formula>#REF!="Машины и Механизмы"</formula>
    </cfRule>
  </conditionalFormatting>
  <conditionalFormatting sqref="B29">
    <cfRule type="expression" dxfId="396" priority="190">
      <formula>$B29="Машины и Механизмы"</formula>
    </cfRule>
    <cfRule type="expression" dxfId="395" priority="191">
      <formula>$B29="Работа"</formula>
    </cfRule>
  </conditionalFormatting>
  <conditionalFormatting sqref="B29">
    <cfRule type="expression" dxfId="394" priority="192">
      <formula>#REF!="Машины и Механизмы"</formula>
    </cfRule>
  </conditionalFormatting>
  <conditionalFormatting sqref="B38">
    <cfRule type="expression" dxfId="393" priority="187">
      <formula>$B38="Машины и Механизмы"</formula>
    </cfRule>
    <cfRule type="expression" dxfId="392" priority="188">
      <formula>$B38="Работа"</formula>
    </cfRule>
  </conditionalFormatting>
  <conditionalFormatting sqref="B38">
    <cfRule type="expression" dxfId="391" priority="189">
      <formula>#REF!="Машины и Механизмы"</formula>
    </cfRule>
  </conditionalFormatting>
  <conditionalFormatting sqref="B39">
    <cfRule type="expression" dxfId="390" priority="184">
      <formula>$B39="Машины и Механизмы"</formula>
    </cfRule>
    <cfRule type="expression" dxfId="389" priority="185">
      <formula>$B39="Работа"</formula>
    </cfRule>
  </conditionalFormatting>
  <conditionalFormatting sqref="B39">
    <cfRule type="expression" dxfId="388" priority="186">
      <formula>#REF!="Машины и Механизмы"</formula>
    </cfRule>
  </conditionalFormatting>
  <conditionalFormatting sqref="B40">
    <cfRule type="expression" dxfId="387" priority="181">
      <formula>$B40="Машины и Механизмы"</formula>
    </cfRule>
    <cfRule type="expression" dxfId="386" priority="182">
      <formula>$B40="Работа"</formula>
    </cfRule>
  </conditionalFormatting>
  <conditionalFormatting sqref="B40">
    <cfRule type="expression" dxfId="385" priority="183">
      <formula>#REF!="Машины и Механизмы"</formula>
    </cfRule>
  </conditionalFormatting>
  <conditionalFormatting sqref="E191:E193">
    <cfRule type="expression" dxfId="384" priority="178">
      <formula>$B191="Машины и Механизмы"</formula>
    </cfRule>
    <cfRule type="expression" dxfId="383" priority="179">
      <formula>$B191="Работа"</formula>
    </cfRule>
  </conditionalFormatting>
  <conditionalFormatting sqref="E191:E193">
    <cfRule type="expression" dxfId="382" priority="180">
      <formula>#REF!="Машины и Механизмы"</formula>
    </cfRule>
  </conditionalFormatting>
  <conditionalFormatting sqref="E16:F16">
    <cfRule type="expression" dxfId="381" priority="176">
      <formula>$B16="Машины и Механизмы"</formula>
    </cfRule>
    <cfRule type="expression" dxfId="380" priority="177">
      <formula>$B16="Работа"</formula>
    </cfRule>
  </conditionalFormatting>
  <conditionalFormatting sqref="E17:F17">
    <cfRule type="expression" dxfId="379" priority="174">
      <formula>$B17="Машины и Механизмы"</formula>
    </cfRule>
    <cfRule type="expression" dxfId="378" priority="175">
      <formula>$B17="Работа"</formula>
    </cfRule>
  </conditionalFormatting>
  <conditionalFormatting sqref="E18:F18">
    <cfRule type="expression" dxfId="377" priority="172">
      <formula>$B18="Машины и Механизмы"</formula>
    </cfRule>
    <cfRule type="expression" dxfId="376" priority="173">
      <formula>$B18="Работа"</formula>
    </cfRule>
  </conditionalFormatting>
  <conditionalFormatting sqref="B36">
    <cfRule type="expression" dxfId="375" priority="169">
      <formula>$B36="Машины и Механизмы"</formula>
    </cfRule>
    <cfRule type="expression" dxfId="374" priority="170">
      <formula>$B36="Работа"</formula>
    </cfRule>
  </conditionalFormatting>
  <conditionalFormatting sqref="B36">
    <cfRule type="expression" dxfId="373" priority="171">
      <formula>#REF!="Машины и Механизмы"</formula>
    </cfRule>
  </conditionalFormatting>
  <conditionalFormatting sqref="B37">
    <cfRule type="expression" dxfId="372" priority="166">
      <formula>$B37="Машины и Механизмы"</formula>
    </cfRule>
    <cfRule type="expression" dxfId="371" priority="167">
      <formula>$B37="Работа"</formula>
    </cfRule>
  </conditionalFormatting>
  <conditionalFormatting sqref="B37">
    <cfRule type="expression" dxfId="370" priority="168">
      <formula>#REF!="Машины и Механизмы"</formula>
    </cfRule>
  </conditionalFormatting>
  <conditionalFormatting sqref="B156">
    <cfRule type="expression" dxfId="369" priority="31">
      <formula>$B156="Машины и Механизмы"</formula>
    </cfRule>
    <cfRule type="expression" dxfId="368" priority="32">
      <formula>$B156="Работа"</formula>
    </cfRule>
  </conditionalFormatting>
  <conditionalFormatting sqref="B156">
    <cfRule type="expression" dxfId="367" priority="33">
      <formula>#REF!="Машины и Механизмы"</formula>
    </cfRule>
  </conditionalFormatting>
  <conditionalFormatting sqref="B166">
    <cfRule type="expression" dxfId="366" priority="28">
      <formula>$B166="Машины и Механизмы"</formula>
    </cfRule>
    <cfRule type="expression" dxfId="365" priority="29">
      <formula>$B166="Работа"</formula>
    </cfRule>
  </conditionalFormatting>
  <conditionalFormatting sqref="B166">
    <cfRule type="expression" dxfId="364" priority="30">
      <formula>#REF!="Машины и Механизмы"</formula>
    </cfRule>
  </conditionalFormatting>
  <conditionalFormatting sqref="B164">
    <cfRule type="expression" dxfId="363" priority="25">
      <formula>$B164="Машины и Механизмы"</formula>
    </cfRule>
    <cfRule type="expression" dxfId="362" priority="26">
      <formula>$B164="Работа"</formula>
    </cfRule>
  </conditionalFormatting>
  <conditionalFormatting sqref="B164">
    <cfRule type="expression" dxfId="361" priority="27">
      <formula>#REF!="Машины и Механизмы"</formula>
    </cfRule>
  </conditionalFormatting>
  <conditionalFormatting sqref="B157">
    <cfRule type="expression" dxfId="360" priority="37">
      <formula>$B157="Машины и Механизмы"</formula>
    </cfRule>
    <cfRule type="expression" dxfId="359" priority="38">
      <formula>$B157="Работа"</formula>
    </cfRule>
  </conditionalFormatting>
  <conditionalFormatting sqref="B157">
    <cfRule type="expression" dxfId="358" priority="39">
      <formula>#REF!="Машины и Механизмы"</formula>
    </cfRule>
  </conditionalFormatting>
  <conditionalFormatting sqref="B155">
    <cfRule type="expression" dxfId="357" priority="34">
      <formula>$B155="Машины и Механизмы"</formula>
    </cfRule>
    <cfRule type="expression" dxfId="356" priority="35">
      <formula>$B155="Работа"</formula>
    </cfRule>
  </conditionalFormatting>
  <conditionalFormatting sqref="B155">
    <cfRule type="expression" dxfId="355" priority="36">
      <formula>#REF!="Машины и Механизмы"</formula>
    </cfRule>
  </conditionalFormatting>
  <conditionalFormatting sqref="B147">
    <cfRule type="expression" dxfId="354" priority="43">
      <formula>$B147="Машины и Механизмы"</formula>
    </cfRule>
    <cfRule type="expression" dxfId="353" priority="44">
      <formula>$B147="Работа"</formula>
    </cfRule>
  </conditionalFormatting>
  <conditionalFormatting sqref="B147">
    <cfRule type="expression" dxfId="352" priority="45">
      <formula>#REF!="Машины и Механизмы"</formula>
    </cfRule>
  </conditionalFormatting>
  <conditionalFormatting sqref="B139">
    <cfRule type="expression" dxfId="351" priority="49">
      <formula>$B139="Машины и Механизмы"</formula>
    </cfRule>
    <cfRule type="expression" dxfId="350" priority="50">
      <formula>$B139="Работа"</formula>
    </cfRule>
  </conditionalFormatting>
  <conditionalFormatting sqref="B139">
    <cfRule type="expression" dxfId="349" priority="51">
      <formula>#REF!="Машины и Механизмы"</formula>
    </cfRule>
  </conditionalFormatting>
  <conditionalFormatting sqref="B76">
    <cfRule type="expression" dxfId="348" priority="163">
      <formula>$B76="Машины и Механизмы"</formula>
    </cfRule>
    <cfRule type="expression" dxfId="347" priority="164">
      <formula>$B76="Работа"</formula>
    </cfRule>
  </conditionalFormatting>
  <conditionalFormatting sqref="B76">
    <cfRule type="expression" dxfId="346" priority="165">
      <formula>#REF!="Машины и Механизмы"</formula>
    </cfRule>
  </conditionalFormatting>
  <conditionalFormatting sqref="B47">
    <cfRule type="expression" dxfId="345" priority="160">
      <formula>$B47="Машины и Механизмы"</formula>
    </cfRule>
    <cfRule type="expression" dxfId="344" priority="161">
      <formula>$B47="Работа"</formula>
    </cfRule>
  </conditionalFormatting>
  <conditionalFormatting sqref="B47">
    <cfRule type="expression" dxfId="343" priority="162">
      <formula>#REF!="Машины и Механизмы"</formula>
    </cfRule>
  </conditionalFormatting>
  <conditionalFormatting sqref="B48">
    <cfRule type="expression" dxfId="342" priority="157">
      <formula>$B48="Машины и Механизмы"</formula>
    </cfRule>
    <cfRule type="expression" dxfId="341" priority="158">
      <formula>$B48="Работа"</formula>
    </cfRule>
  </conditionalFormatting>
  <conditionalFormatting sqref="B48">
    <cfRule type="expression" dxfId="340" priority="159">
      <formula>#REF!="Машины и Механизмы"</formula>
    </cfRule>
  </conditionalFormatting>
  <conditionalFormatting sqref="B49">
    <cfRule type="expression" dxfId="339" priority="154">
      <formula>$B49="Машины и Механизмы"</formula>
    </cfRule>
    <cfRule type="expression" dxfId="338" priority="155">
      <formula>$B49="Работа"</formula>
    </cfRule>
  </conditionalFormatting>
  <conditionalFormatting sqref="B49">
    <cfRule type="expression" dxfId="337" priority="156">
      <formula>#REF!="Машины и Механизмы"</formula>
    </cfRule>
  </conditionalFormatting>
  <conditionalFormatting sqref="B45">
    <cfRule type="expression" dxfId="336" priority="151">
      <formula>$B45="Машины и Механизмы"</formula>
    </cfRule>
    <cfRule type="expression" dxfId="335" priority="152">
      <formula>$B45="Работа"</formula>
    </cfRule>
  </conditionalFormatting>
  <conditionalFormatting sqref="B45">
    <cfRule type="expression" dxfId="334" priority="153">
      <formula>#REF!="Машины и Механизмы"</formula>
    </cfRule>
  </conditionalFormatting>
  <conditionalFormatting sqref="B46">
    <cfRule type="expression" dxfId="333" priority="148">
      <formula>$B46="Машины и Механизмы"</formula>
    </cfRule>
    <cfRule type="expression" dxfId="332" priority="149">
      <formula>$B46="Работа"</formula>
    </cfRule>
  </conditionalFormatting>
  <conditionalFormatting sqref="B46">
    <cfRule type="expression" dxfId="331" priority="150">
      <formula>#REF!="Машины и Механизмы"</formula>
    </cfRule>
  </conditionalFormatting>
  <conditionalFormatting sqref="B56">
    <cfRule type="expression" dxfId="330" priority="145">
      <formula>$B56="Машины и Механизмы"</formula>
    </cfRule>
    <cfRule type="expression" dxfId="329" priority="146">
      <formula>$B56="Работа"</formula>
    </cfRule>
  </conditionalFormatting>
  <conditionalFormatting sqref="B56">
    <cfRule type="expression" dxfId="328" priority="147">
      <formula>#REF!="Машины и Механизмы"</formula>
    </cfRule>
  </conditionalFormatting>
  <conditionalFormatting sqref="B57">
    <cfRule type="expression" dxfId="327" priority="142">
      <formula>$B57="Машины и Механизмы"</formula>
    </cfRule>
    <cfRule type="expression" dxfId="326" priority="143">
      <formula>$B57="Работа"</formula>
    </cfRule>
  </conditionalFormatting>
  <conditionalFormatting sqref="B57">
    <cfRule type="expression" dxfId="325" priority="144">
      <formula>#REF!="Машины и Механизмы"</formula>
    </cfRule>
  </conditionalFormatting>
  <conditionalFormatting sqref="B58">
    <cfRule type="expression" dxfId="324" priority="139">
      <formula>$B58="Машины и Механизмы"</formula>
    </cfRule>
    <cfRule type="expression" dxfId="323" priority="140">
      <formula>$B58="Работа"</formula>
    </cfRule>
  </conditionalFormatting>
  <conditionalFormatting sqref="B58">
    <cfRule type="expression" dxfId="322" priority="141">
      <formula>#REF!="Машины и Механизмы"</formula>
    </cfRule>
  </conditionalFormatting>
  <conditionalFormatting sqref="B54">
    <cfRule type="expression" dxfId="321" priority="136">
      <formula>$B54="Машины и Механизмы"</formula>
    </cfRule>
    <cfRule type="expression" dxfId="320" priority="137">
      <formula>$B54="Работа"</formula>
    </cfRule>
  </conditionalFormatting>
  <conditionalFormatting sqref="B54">
    <cfRule type="expression" dxfId="319" priority="138">
      <formula>#REF!="Машины и Механизмы"</formula>
    </cfRule>
  </conditionalFormatting>
  <conditionalFormatting sqref="B55">
    <cfRule type="expression" dxfId="318" priority="133">
      <formula>$B55="Машины и Механизмы"</formula>
    </cfRule>
    <cfRule type="expression" dxfId="317" priority="134">
      <formula>$B55="Работа"</formula>
    </cfRule>
  </conditionalFormatting>
  <conditionalFormatting sqref="B55">
    <cfRule type="expression" dxfId="316" priority="135">
      <formula>#REF!="Машины и Механизмы"</formula>
    </cfRule>
  </conditionalFormatting>
  <conditionalFormatting sqref="B65">
    <cfRule type="expression" dxfId="315" priority="130">
      <formula>$B65="Машины и Механизмы"</formula>
    </cfRule>
    <cfRule type="expression" dxfId="314" priority="131">
      <formula>$B65="Работа"</formula>
    </cfRule>
  </conditionalFormatting>
  <conditionalFormatting sqref="B65">
    <cfRule type="expression" dxfId="313" priority="132">
      <formula>#REF!="Машины и Механизмы"</formula>
    </cfRule>
  </conditionalFormatting>
  <conditionalFormatting sqref="B66">
    <cfRule type="expression" dxfId="312" priority="127">
      <formula>$B66="Машины и Механизмы"</formula>
    </cfRule>
    <cfRule type="expression" dxfId="311" priority="128">
      <formula>$B66="Работа"</formula>
    </cfRule>
  </conditionalFormatting>
  <conditionalFormatting sqref="B66">
    <cfRule type="expression" dxfId="310" priority="129">
      <formula>#REF!="Машины и Механизмы"</formula>
    </cfRule>
  </conditionalFormatting>
  <conditionalFormatting sqref="B67">
    <cfRule type="expression" dxfId="309" priority="124">
      <formula>$B67="Машины и Механизмы"</formula>
    </cfRule>
    <cfRule type="expression" dxfId="308" priority="125">
      <formula>$B67="Работа"</formula>
    </cfRule>
  </conditionalFormatting>
  <conditionalFormatting sqref="B67">
    <cfRule type="expression" dxfId="307" priority="126">
      <formula>#REF!="Машины и Механизмы"</formula>
    </cfRule>
  </conditionalFormatting>
  <conditionalFormatting sqref="B63">
    <cfRule type="expression" dxfId="306" priority="121">
      <formula>$B63="Машины и Механизмы"</formula>
    </cfRule>
    <cfRule type="expression" dxfId="305" priority="122">
      <formula>$B63="Работа"</formula>
    </cfRule>
  </conditionalFormatting>
  <conditionalFormatting sqref="B63">
    <cfRule type="expression" dxfId="304" priority="123">
      <formula>#REF!="Машины и Механизмы"</formula>
    </cfRule>
  </conditionalFormatting>
  <conditionalFormatting sqref="B64">
    <cfRule type="expression" dxfId="303" priority="118">
      <formula>$B64="Машины и Механизмы"</formula>
    </cfRule>
    <cfRule type="expression" dxfId="302" priority="119">
      <formula>$B64="Работа"</formula>
    </cfRule>
  </conditionalFormatting>
  <conditionalFormatting sqref="B64">
    <cfRule type="expression" dxfId="301" priority="120">
      <formula>#REF!="Машины и Механизмы"</formula>
    </cfRule>
  </conditionalFormatting>
  <conditionalFormatting sqref="E182:E184">
    <cfRule type="expression" dxfId="300" priority="1">
      <formula>$B182="Машины и Механизмы"</formula>
    </cfRule>
    <cfRule type="expression" dxfId="299" priority="2">
      <formula>$B182="Работа"</formula>
    </cfRule>
  </conditionalFormatting>
  <conditionalFormatting sqref="E182:E184">
    <cfRule type="expression" dxfId="298" priority="3">
      <formula>#REF!="Машины и Механизмы"</formula>
    </cfRule>
  </conditionalFormatting>
  <conditionalFormatting sqref="B74">
    <cfRule type="expression" dxfId="297" priority="115">
      <formula>$B74="Машины и Механизмы"</formula>
    </cfRule>
    <cfRule type="expression" dxfId="296" priority="116">
      <formula>$B74="Работа"</formula>
    </cfRule>
  </conditionalFormatting>
  <conditionalFormatting sqref="B74">
    <cfRule type="expression" dxfId="295" priority="117">
      <formula>#REF!="Машины и Механизмы"</formula>
    </cfRule>
  </conditionalFormatting>
  <conditionalFormatting sqref="B75">
    <cfRule type="expression" dxfId="294" priority="112">
      <formula>$B75="Машины и Механизмы"</formula>
    </cfRule>
    <cfRule type="expression" dxfId="293" priority="113">
      <formula>$B75="Работа"</formula>
    </cfRule>
  </conditionalFormatting>
  <conditionalFormatting sqref="B75">
    <cfRule type="expression" dxfId="292" priority="114">
      <formula>#REF!="Машины и Механизмы"</formula>
    </cfRule>
  </conditionalFormatting>
  <conditionalFormatting sqref="B85">
    <cfRule type="expression" dxfId="291" priority="109">
      <formula>$B85="Машины и Механизмы"</formula>
    </cfRule>
    <cfRule type="expression" dxfId="290" priority="110">
      <formula>$B85="Работа"</formula>
    </cfRule>
  </conditionalFormatting>
  <conditionalFormatting sqref="B85">
    <cfRule type="expression" dxfId="289" priority="111">
      <formula>#REF!="Машины и Механизмы"</formula>
    </cfRule>
  </conditionalFormatting>
  <conditionalFormatting sqref="B83">
    <cfRule type="expression" dxfId="288" priority="106">
      <formula>$B83="Машины и Механизмы"</formula>
    </cfRule>
    <cfRule type="expression" dxfId="287" priority="107">
      <formula>$B83="Работа"</formula>
    </cfRule>
  </conditionalFormatting>
  <conditionalFormatting sqref="B83">
    <cfRule type="expression" dxfId="286" priority="108">
      <formula>#REF!="Машины и Механизмы"</formula>
    </cfRule>
  </conditionalFormatting>
  <conditionalFormatting sqref="B84">
    <cfRule type="expression" dxfId="285" priority="103">
      <formula>$B84="Машины и Механизмы"</formula>
    </cfRule>
    <cfRule type="expression" dxfId="284" priority="104">
      <formula>$B84="Работа"</formula>
    </cfRule>
  </conditionalFormatting>
  <conditionalFormatting sqref="B84">
    <cfRule type="expression" dxfId="283" priority="105">
      <formula>#REF!="Машины и Механизмы"</formula>
    </cfRule>
  </conditionalFormatting>
  <conditionalFormatting sqref="B94">
    <cfRule type="expression" dxfId="282" priority="100">
      <formula>$B94="Машины и Механизмы"</formula>
    </cfRule>
    <cfRule type="expression" dxfId="281" priority="101">
      <formula>$B94="Работа"</formula>
    </cfRule>
  </conditionalFormatting>
  <conditionalFormatting sqref="B94">
    <cfRule type="expression" dxfId="280" priority="102">
      <formula>#REF!="Машины и Механизмы"</formula>
    </cfRule>
  </conditionalFormatting>
  <conditionalFormatting sqref="B92">
    <cfRule type="expression" dxfId="279" priority="97">
      <formula>$B92="Машины и Механизмы"</formula>
    </cfRule>
    <cfRule type="expression" dxfId="278" priority="98">
      <formula>$B92="Работа"</formula>
    </cfRule>
  </conditionalFormatting>
  <conditionalFormatting sqref="B92">
    <cfRule type="expression" dxfId="277" priority="99">
      <formula>#REF!="Машины и Механизмы"</formula>
    </cfRule>
  </conditionalFormatting>
  <conditionalFormatting sqref="B93">
    <cfRule type="expression" dxfId="276" priority="94">
      <formula>$B93="Машины и Механизмы"</formula>
    </cfRule>
    <cfRule type="expression" dxfId="275" priority="95">
      <formula>$B93="Работа"</formula>
    </cfRule>
  </conditionalFormatting>
  <conditionalFormatting sqref="B93">
    <cfRule type="expression" dxfId="274" priority="96">
      <formula>#REF!="Машины и Механизмы"</formula>
    </cfRule>
  </conditionalFormatting>
  <conditionalFormatting sqref="B103">
    <cfRule type="expression" dxfId="273" priority="91">
      <formula>$B103="Машины и Механизмы"</formula>
    </cfRule>
    <cfRule type="expression" dxfId="272" priority="92">
      <formula>$B103="Работа"</formula>
    </cfRule>
  </conditionalFormatting>
  <conditionalFormatting sqref="B103">
    <cfRule type="expression" dxfId="271" priority="93">
      <formula>#REF!="Машины и Механизмы"</formula>
    </cfRule>
  </conditionalFormatting>
  <conditionalFormatting sqref="B101">
    <cfRule type="expression" dxfId="270" priority="88">
      <formula>$B101="Машины и Механизмы"</formula>
    </cfRule>
    <cfRule type="expression" dxfId="269" priority="89">
      <formula>$B101="Работа"</formula>
    </cfRule>
  </conditionalFormatting>
  <conditionalFormatting sqref="B101">
    <cfRule type="expression" dxfId="268" priority="90">
      <formula>#REF!="Машины и Механизмы"</formula>
    </cfRule>
  </conditionalFormatting>
  <conditionalFormatting sqref="B102">
    <cfRule type="expression" dxfId="267" priority="85">
      <formula>$B102="Машины и Механизмы"</formula>
    </cfRule>
    <cfRule type="expression" dxfId="266" priority="86">
      <formula>$B102="Работа"</formula>
    </cfRule>
  </conditionalFormatting>
  <conditionalFormatting sqref="B102">
    <cfRule type="expression" dxfId="265" priority="87">
      <formula>#REF!="Машины и Механизмы"</formula>
    </cfRule>
  </conditionalFormatting>
  <conditionalFormatting sqref="B110">
    <cfRule type="expression" dxfId="264" priority="82">
      <formula>$B110="Машины и Механизмы"</formula>
    </cfRule>
    <cfRule type="expression" dxfId="263" priority="83">
      <formula>$B110="Работа"</formula>
    </cfRule>
  </conditionalFormatting>
  <conditionalFormatting sqref="B110">
    <cfRule type="expression" dxfId="262" priority="84">
      <formula>#REF!="Машины и Механизмы"</formula>
    </cfRule>
  </conditionalFormatting>
  <conditionalFormatting sqref="B111">
    <cfRule type="expression" dxfId="261" priority="79">
      <formula>$B111="Машины и Механизмы"</formula>
    </cfRule>
    <cfRule type="expression" dxfId="260" priority="80">
      <formula>$B111="Работа"</formula>
    </cfRule>
  </conditionalFormatting>
  <conditionalFormatting sqref="B111">
    <cfRule type="expression" dxfId="259" priority="81">
      <formula>#REF!="Машины и Механизмы"</formula>
    </cfRule>
  </conditionalFormatting>
  <conditionalFormatting sqref="B112">
    <cfRule type="expression" dxfId="258" priority="76">
      <formula>$B112="Машины и Механизмы"</formula>
    </cfRule>
    <cfRule type="expression" dxfId="257" priority="77">
      <formula>$B112="Работа"</formula>
    </cfRule>
  </conditionalFormatting>
  <conditionalFormatting sqref="B112">
    <cfRule type="expression" dxfId="256" priority="78">
      <formula>#REF!="Машины и Механизмы"</formula>
    </cfRule>
  </conditionalFormatting>
  <conditionalFormatting sqref="B119">
    <cfRule type="expression" dxfId="255" priority="73">
      <formula>$B119="Машины и Механизмы"</formula>
    </cfRule>
    <cfRule type="expression" dxfId="254" priority="74">
      <formula>$B119="Работа"</formula>
    </cfRule>
  </conditionalFormatting>
  <conditionalFormatting sqref="B119">
    <cfRule type="expression" dxfId="253" priority="75">
      <formula>#REF!="Машины и Механизмы"</formula>
    </cfRule>
  </conditionalFormatting>
  <conditionalFormatting sqref="B120">
    <cfRule type="expression" dxfId="252" priority="70">
      <formula>$B120="Машины и Механизмы"</formula>
    </cfRule>
    <cfRule type="expression" dxfId="251" priority="71">
      <formula>$B120="Работа"</formula>
    </cfRule>
  </conditionalFormatting>
  <conditionalFormatting sqref="B120">
    <cfRule type="expression" dxfId="250" priority="72">
      <formula>#REF!="Машины и Механизмы"</formula>
    </cfRule>
  </conditionalFormatting>
  <conditionalFormatting sqref="B121">
    <cfRule type="expression" dxfId="249" priority="67">
      <formula>$B121="Машины и Механизмы"</formula>
    </cfRule>
    <cfRule type="expression" dxfId="248" priority="68">
      <formula>$B121="Работа"</formula>
    </cfRule>
  </conditionalFormatting>
  <conditionalFormatting sqref="B121">
    <cfRule type="expression" dxfId="247" priority="69">
      <formula>#REF!="Машины и Механизмы"</formula>
    </cfRule>
  </conditionalFormatting>
  <conditionalFormatting sqref="B128">
    <cfRule type="expression" dxfId="246" priority="64">
      <formula>$B128="Машины и Механизмы"</formula>
    </cfRule>
    <cfRule type="expression" dxfId="245" priority="65">
      <formula>$B128="Работа"</formula>
    </cfRule>
  </conditionalFormatting>
  <conditionalFormatting sqref="B128">
    <cfRule type="expression" dxfId="244" priority="66">
      <formula>#REF!="Машины и Механизмы"</formula>
    </cfRule>
  </conditionalFormatting>
  <conditionalFormatting sqref="B129">
    <cfRule type="expression" dxfId="243" priority="61">
      <formula>$B129="Машины и Механизмы"</formula>
    </cfRule>
    <cfRule type="expression" dxfId="242" priority="62">
      <formula>$B129="Работа"</formula>
    </cfRule>
  </conditionalFormatting>
  <conditionalFormatting sqref="B129">
    <cfRule type="expression" dxfId="241" priority="63">
      <formula>#REF!="Машины и Механизмы"</formula>
    </cfRule>
  </conditionalFormatting>
  <conditionalFormatting sqref="B130">
    <cfRule type="expression" dxfId="240" priority="58">
      <formula>$B130="Машины и Механизмы"</formula>
    </cfRule>
    <cfRule type="expression" dxfId="239" priority="59">
      <formula>$B130="Работа"</formula>
    </cfRule>
  </conditionalFormatting>
  <conditionalFormatting sqref="B130">
    <cfRule type="expression" dxfId="238" priority="60">
      <formula>#REF!="Машины и Механизмы"</formula>
    </cfRule>
  </conditionalFormatting>
  <conditionalFormatting sqref="B137">
    <cfRule type="expression" dxfId="237" priority="55">
      <formula>$B137="Машины и Механизмы"</formula>
    </cfRule>
    <cfRule type="expression" dxfId="236" priority="56">
      <formula>$B137="Работа"</formula>
    </cfRule>
  </conditionalFormatting>
  <conditionalFormatting sqref="B137">
    <cfRule type="expression" dxfId="235" priority="57">
      <formula>#REF!="Машины и Механизмы"</formula>
    </cfRule>
  </conditionalFormatting>
  <conditionalFormatting sqref="B138">
    <cfRule type="expression" dxfId="234" priority="52">
      <formula>$B138="Машины и Механизмы"</formula>
    </cfRule>
    <cfRule type="expression" dxfId="233" priority="53">
      <formula>$B138="Работа"</formula>
    </cfRule>
  </conditionalFormatting>
  <conditionalFormatting sqref="B138">
    <cfRule type="expression" dxfId="232" priority="54">
      <formula>#REF!="Машины и Механизмы"</formula>
    </cfRule>
  </conditionalFormatting>
  <conditionalFormatting sqref="B146">
    <cfRule type="expression" dxfId="231" priority="46">
      <formula>$B146="Машины и Механизмы"</formula>
    </cfRule>
    <cfRule type="expression" dxfId="230" priority="47">
      <formula>$B146="Работа"</formula>
    </cfRule>
  </conditionalFormatting>
  <conditionalFormatting sqref="B146">
    <cfRule type="expression" dxfId="229" priority="48">
      <formula>#REF!="Машины и Механизмы"</formula>
    </cfRule>
  </conditionalFormatting>
  <conditionalFormatting sqref="B148">
    <cfRule type="expression" dxfId="228" priority="40">
      <formula>$B148="Машины и Механизмы"</formula>
    </cfRule>
    <cfRule type="expression" dxfId="227" priority="41">
      <formula>$B148="Работа"</formula>
    </cfRule>
  </conditionalFormatting>
  <conditionalFormatting sqref="B148">
    <cfRule type="expression" dxfId="226" priority="42">
      <formula>#REF!="Машины и Механизмы"</formula>
    </cfRule>
  </conditionalFormatting>
  <conditionalFormatting sqref="B165">
    <cfRule type="expression" dxfId="225" priority="22">
      <formula>$B165="Машины и Механизмы"</formula>
    </cfRule>
    <cfRule type="expression" dxfId="224" priority="23">
      <formula>$B165="Работа"</formula>
    </cfRule>
  </conditionalFormatting>
  <conditionalFormatting sqref="B165">
    <cfRule type="expression" dxfId="223" priority="24">
      <formula>#REF!="Машины и Механизмы"</formula>
    </cfRule>
  </conditionalFormatting>
  <conditionalFormatting sqref="B183">
    <cfRule type="expression" dxfId="222" priority="7">
      <formula>$B183="Машины и Механизмы"</formula>
    </cfRule>
    <cfRule type="expression" dxfId="221" priority="8">
      <formula>$B183="Работа"</formula>
    </cfRule>
  </conditionalFormatting>
  <conditionalFormatting sqref="B183">
    <cfRule type="expression" dxfId="220" priority="9">
      <formula>#REF!="Машины и Механизмы"</formula>
    </cfRule>
  </conditionalFormatting>
  <conditionalFormatting sqref="B184">
    <cfRule type="expression" dxfId="219" priority="4">
      <formula>$B184="Машины и Механизмы"</formula>
    </cfRule>
    <cfRule type="expression" dxfId="218" priority="5">
      <formula>$B184="Работа"</formula>
    </cfRule>
  </conditionalFormatting>
  <conditionalFormatting sqref="B184">
    <cfRule type="expression" dxfId="217" priority="6">
      <formula>#REF!="Машины и Механизмы"</formula>
    </cfRule>
  </conditionalFormatting>
  <conditionalFormatting sqref="B175">
    <cfRule type="expression" dxfId="216" priority="19">
      <formula>$B175="Машины и Механизмы"</formula>
    </cfRule>
    <cfRule type="expression" dxfId="215" priority="20">
      <formula>$B175="Работа"</formula>
    </cfRule>
  </conditionalFormatting>
  <conditionalFormatting sqref="B175">
    <cfRule type="expression" dxfId="214" priority="21">
      <formula>#REF!="Машины и Механизмы"</formula>
    </cfRule>
  </conditionalFormatting>
  <conditionalFormatting sqref="B173">
    <cfRule type="expression" dxfId="213" priority="16">
      <formula>$B173="Машины и Механизмы"</formula>
    </cfRule>
    <cfRule type="expression" dxfId="212" priority="17">
      <formula>$B173="Работа"</formula>
    </cfRule>
  </conditionalFormatting>
  <conditionalFormatting sqref="B173">
    <cfRule type="expression" dxfId="211" priority="18">
      <formula>#REF!="Машины и Механизмы"</formula>
    </cfRule>
  </conditionalFormatting>
  <conditionalFormatting sqref="B174">
    <cfRule type="expression" dxfId="210" priority="13">
      <formula>$B174="Машины и Механизмы"</formula>
    </cfRule>
    <cfRule type="expression" dxfId="209" priority="14">
      <formula>$B174="Работа"</formula>
    </cfRule>
  </conditionalFormatting>
  <conditionalFormatting sqref="B174">
    <cfRule type="expression" dxfId="208" priority="15">
      <formula>#REF!="Машины и Механизмы"</formula>
    </cfRule>
  </conditionalFormatting>
  <conditionalFormatting sqref="B182">
    <cfRule type="expression" dxfId="207" priority="10">
      <formula>$B182="Машины и Механизмы"</formula>
    </cfRule>
    <cfRule type="expression" dxfId="206" priority="11">
      <formula>$B182="Работа"</formula>
    </cfRule>
  </conditionalFormatting>
  <conditionalFormatting sqref="B182">
    <cfRule type="expression" dxfId="205" priority="12">
      <formula>#REF!="Машины и Механизмы"</formula>
    </cfRule>
  </conditionalFormatting>
  <pageMargins left="0.31496062992125984" right="0.31496062992125984" top="0.55118110236220474" bottom="0.35433070866141736" header="0.31496062992125984" footer="0.31496062992125984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7E9C5-AD4D-4008-9C5E-AAF66EF242E6}">
  <sheetPr>
    <pageSetUpPr fitToPage="1"/>
  </sheetPr>
  <dimension ref="A1:S213"/>
  <sheetViews>
    <sheetView tabSelected="1" topLeftCell="A170" zoomScale="80" zoomScaleNormal="80" zoomScaleSheetLayoutView="100" workbookViewId="0">
      <selection activeCell="O200" sqref="O200"/>
    </sheetView>
  </sheetViews>
  <sheetFormatPr defaultColWidth="8.85546875" defaultRowHeight="15.75" x14ac:dyDescent="0.25"/>
  <cols>
    <col min="1" max="1" width="9" style="43" customWidth="1"/>
    <col min="2" max="2" width="33.140625" style="44" customWidth="1"/>
    <col min="3" max="3" width="9.28515625" style="7" customWidth="1"/>
    <col min="4" max="4" width="15.85546875" style="45" customWidth="1"/>
    <col min="5" max="8" width="10.7109375" style="44" customWidth="1"/>
    <col min="9" max="10" width="15.85546875" style="45" customWidth="1"/>
    <col min="11" max="11" width="14" style="44" customWidth="1"/>
    <col min="12" max="12" width="13.85546875" style="7" customWidth="1"/>
    <col min="13" max="13" width="13" style="7" customWidth="1"/>
    <col min="14" max="14" width="15.28515625" style="7" customWidth="1"/>
    <col min="15" max="15" width="14.28515625" style="7" customWidth="1"/>
    <col min="16" max="16" width="16.28515625" style="7" customWidth="1"/>
    <col min="17" max="17" width="20.28515625" style="43" customWidth="1"/>
    <col min="18" max="18" width="15" style="46" customWidth="1"/>
    <col min="19" max="19" width="18.28515625" style="7" customWidth="1"/>
    <col min="20" max="16384" width="8.85546875" style="7"/>
  </cols>
  <sheetData>
    <row r="1" spans="1:19" x14ac:dyDescent="0.25">
      <c r="Q1" s="47" t="s">
        <v>78</v>
      </c>
    </row>
    <row r="2" spans="1:19" x14ac:dyDescent="0.25">
      <c r="Q2" s="48" t="s">
        <v>79</v>
      </c>
    </row>
    <row r="3" spans="1:19" x14ac:dyDescent="0.25">
      <c r="Q3" s="48" t="s">
        <v>80</v>
      </c>
    </row>
    <row r="5" spans="1:19" x14ac:dyDescent="0.25">
      <c r="A5" s="63" t="s">
        <v>11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9" ht="75.75" customHeight="1" x14ac:dyDescent="0.25">
      <c r="A6" s="64" t="s">
        <v>88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</row>
    <row r="7" spans="1:19" ht="34.5" customHeight="1" x14ac:dyDescent="0.25">
      <c r="A7" s="65" t="s">
        <v>10</v>
      </c>
      <c r="B7" s="65" t="s">
        <v>0</v>
      </c>
      <c r="C7" s="65" t="s">
        <v>1</v>
      </c>
      <c r="D7" s="66" t="s">
        <v>2</v>
      </c>
      <c r="E7" s="65" t="s">
        <v>37</v>
      </c>
      <c r="F7" s="65"/>
      <c r="G7" s="65" t="s">
        <v>51</v>
      </c>
      <c r="H7" s="65"/>
      <c r="I7" s="67" t="s">
        <v>76</v>
      </c>
      <c r="J7" s="67" t="s">
        <v>77</v>
      </c>
      <c r="K7" s="65" t="s">
        <v>3</v>
      </c>
      <c r="L7" s="65"/>
      <c r="M7" s="65"/>
      <c r="N7" s="65" t="s">
        <v>4</v>
      </c>
      <c r="O7" s="65"/>
      <c r="P7" s="65"/>
      <c r="Q7" s="65" t="s">
        <v>5</v>
      </c>
    </row>
    <row r="8" spans="1:19" ht="19.149999999999999" customHeight="1" x14ac:dyDescent="0.25">
      <c r="A8" s="65"/>
      <c r="B8" s="65"/>
      <c r="C8" s="65"/>
      <c r="D8" s="66"/>
      <c r="E8" s="8" t="s">
        <v>18</v>
      </c>
      <c r="F8" s="8" t="s">
        <v>19</v>
      </c>
      <c r="G8" s="8" t="s">
        <v>18</v>
      </c>
      <c r="H8" s="8" t="s">
        <v>19</v>
      </c>
      <c r="I8" s="68"/>
      <c r="J8" s="68"/>
      <c r="K8" s="65" t="s">
        <v>6</v>
      </c>
      <c r="L8" s="65"/>
      <c r="M8" s="65"/>
      <c r="N8" s="65" t="s">
        <v>6</v>
      </c>
      <c r="O8" s="65"/>
      <c r="P8" s="65"/>
      <c r="Q8" s="65"/>
    </row>
    <row r="9" spans="1:19" ht="21" customHeight="1" x14ac:dyDescent="0.25">
      <c r="A9" s="65"/>
      <c r="B9" s="65"/>
      <c r="C9" s="65"/>
      <c r="D9" s="66"/>
      <c r="E9" s="8" t="s">
        <v>20</v>
      </c>
      <c r="F9" s="8" t="s">
        <v>20</v>
      </c>
      <c r="G9" s="8" t="s">
        <v>20</v>
      </c>
      <c r="H9" s="8" t="s">
        <v>20</v>
      </c>
      <c r="I9" s="69"/>
      <c r="J9" s="69"/>
      <c r="K9" s="53" t="s">
        <v>7</v>
      </c>
      <c r="L9" s="53" t="s">
        <v>8</v>
      </c>
      <c r="M9" s="53" t="s">
        <v>9</v>
      </c>
      <c r="N9" s="53" t="s">
        <v>7</v>
      </c>
      <c r="O9" s="53" t="s">
        <v>8</v>
      </c>
      <c r="P9" s="53" t="s">
        <v>9</v>
      </c>
      <c r="Q9" s="65"/>
    </row>
    <row r="10" spans="1:19" ht="21" customHeight="1" x14ac:dyDescent="0.25">
      <c r="A10" s="53">
        <v>1</v>
      </c>
      <c r="B10" s="53">
        <v>2</v>
      </c>
      <c r="C10" s="53">
        <v>3</v>
      </c>
      <c r="D10" s="53">
        <v>4</v>
      </c>
      <c r="E10" s="53">
        <v>5</v>
      </c>
      <c r="F10" s="53">
        <v>6</v>
      </c>
      <c r="G10" s="53">
        <v>7</v>
      </c>
      <c r="H10" s="53">
        <v>8</v>
      </c>
      <c r="I10" s="53">
        <v>9</v>
      </c>
      <c r="J10" s="53">
        <v>10</v>
      </c>
      <c r="K10" s="53">
        <v>11</v>
      </c>
      <c r="L10" s="53">
        <v>12</v>
      </c>
      <c r="M10" s="53">
        <v>13</v>
      </c>
      <c r="N10" s="53">
        <v>14</v>
      </c>
      <c r="O10" s="53">
        <v>15</v>
      </c>
      <c r="P10" s="53">
        <v>16</v>
      </c>
      <c r="Q10" s="53">
        <v>17</v>
      </c>
    </row>
    <row r="11" spans="1:19" ht="21" customHeight="1" x14ac:dyDescent="0.25">
      <c r="A11" s="10"/>
      <c r="B11" s="60" t="s">
        <v>30</v>
      </c>
      <c r="C11" s="61"/>
      <c r="D11" s="61"/>
      <c r="E11" s="61"/>
      <c r="F11" s="62"/>
      <c r="G11" s="52"/>
      <c r="H11" s="52"/>
      <c r="I11" s="12"/>
      <c r="J11" s="12"/>
      <c r="K11" s="12"/>
      <c r="L11" s="13"/>
      <c r="M11" s="13"/>
      <c r="N11" s="13"/>
      <c r="O11" s="13"/>
      <c r="P11" s="13"/>
      <c r="Q11" s="14" t="s">
        <v>74</v>
      </c>
    </row>
    <row r="12" spans="1:19" s="22" customFormat="1" ht="21" customHeight="1" x14ac:dyDescent="0.25">
      <c r="A12" s="1"/>
      <c r="B12" s="15" t="s">
        <v>39</v>
      </c>
      <c r="C12" s="16" t="s">
        <v>16</v>
      </c>
      <c r="D12" s="17">
        <v>1</v>
      </c>
      <c r="E12" s="15">
        <v>2350</v>
      </c>
      <c r="F12" s="15">
        <v>5200</v>
      </c>
      <c r="G12" s="15">
        <v>2290</v>
      </c>
      <c r="H12" s="15">
        <v>5070</v>
      </c>
      <c r="I12" s="18">
        <v>12.22</v>
      </c>
      <c r="J12" s="18">
        <v>11.61</v>
      </c>
      <c r="K12" s="19">
        <v>229361.48</v>
      </c>
      <c r="L12" s="20">
        <v>31578.27</v>
      </c>
      <c r="M12" s="21">
        <f>K12+L12</f>
        <v>260939.75</v>
      </c>
      <c r="N12" s="21">
        <f>ROUND(K12*D12,2)</f>
        <v>229361.48</v>
      </c>
      <c r="O12" s="21">
        <f>ROUND(L12*D12,2)</f>
        <v>31578.27</v>
      </c>
      <c r="P12" s="21">
        <f>SUM(N12:O12)</f>
        <v>260939.75</v>
      </c>
      <c r="Q12" s="16" t="s">
        <v>74</v>
      </c>
      <c r="R12" s="70"/>
      <c r="S12" s="70"/>
    </row>
    <row r="13" spans="1:19" ht="21" customHeight="1" x14ac:dyDescent="0.25">
      <c r="A13" s="2"/>
      <c r="B13" s="15" t="s">
        <v>40</v>
      </c>
      <c r="C13" s="16" t="s">
        <v>16</v>
      </c>
      <c r="D13" s="17">
        <v>1</v>
      </c>
      <c r="E13" s="15">
        <v>2350</v>
      </c>
      <c r="F13" s="15">
        <v>5200</v>
      </c>
      <c r="G13" s="15">
        <v>2290</v>
      </c>
      <c r="H13" s="15">
        <v>5070</v>
      </c>
      <c r="I13" s="18">
        <v>12.22</v>
      </c>
      <c r="J13" s="18">
        <v>11.61</v>
      </c>
      <c r="K13" s="19">
        <v>229361.48</v>
      </c>
      <c r="L13" s="20">
        <v>31578.27</v>
      </c>
      <c r="M13" s="21">
        <f t="shared" ref="M13:M23" si="0">K13+L13</f>
        <v>260939.75</v>
      </c>
      <c r="N13" s="21">
        <f t="shared" ref="N13:N23" si="1">ROUND(K13*D13,2)</f>
        <v>229361.48</v>
      </c>
      <c r="O13" s="21">
        <f t="shared" ref="O13:O23" si="2">ROUND(L13*D13,2)</f>
        <v>31578.27</v>
      </c>
      <c r="P13" s="21">
        <f t="shared" ref="P13:P23" si="3">SUM(N13:O13)</f>
        <v>260939.75</v>
      </c>
      <c r="Q13" s="16" t="s">
        <v>74</v>
      </c>
      <c r="R13" s="70"/>
      <c r="S13" s="70"/>
    </row>
    <row r="14" spans="1:19" ht="21" customHeight="1" x14ac:dyDescent="0.25">
      <c r="A14" s="2"/>
      <c r="B14" s="23" t="s">
        <v>41</v>
      </c>
      <c r="C14" s="16" t="s">
        <v>16</v>
      </c>
      <c r="D14" s="17">
        <v>1</v>
      </c>
      <c r="E14" s="15">
        <v>2350</v>
      </c>
      <c r="F14" s="15">
        <v>5200</v>
      </c>
      <c r="G14" s="15">
        <v>2290</v>
      </c>
      <c r="H14" s="15">
        <v>5070</v>
      </c>
      <c r="I14" s="18">
        <v>12.22</v>
      </c>
      <c r="J14" s="18">
        <v>11.61</v>
      </c>
      <c r="K14" s="19">
        <v>229361.48</v>
      </c>
      <c r="L14" s="20">
        <v>31578.27</v>
      </c>
      <c r="M14" s="21">
        <f t="shared" si="0"/>
        <v>260939.75</v>
      </c>
      <c r="N14" s="21">
        <f t="shared" si="1"/>
        <v>229361.48</v>
      </c>
      <c r="O14" s="21">
        <f t="shared" si="2"/>
        <v>31578.27</v>
      </c>
      <c r="P14" s="21">
        <f t="shared" si="3"/>
        <v>260939.75</v>
      </c>
      <c r="Q14" s="16" t="s">
        <v>74</v>
      </c>
      <c r="R14" s="70"/>
      <c r="S14" s="70"/>
    </row>
    <row r="15" spans="1:19" ht="21" customHeight="1" x14ac:dyDescent="0.25">
      <c r="A15" s="2"/>
      <c r="B15" s="23" t="s">
        <v>42</v>
      </c>
      <c r="C15" s="16" t="s">
        <v>16</v>
      </c>
      <c r="D15" s="24">
        <v>1</v>
      </c>
      <c r="E15" s="23">
        <v>2350</v>
      </c>
      <c r="F15" s="23">
        <v>5200</v>
      </c>
      <c r="G15" s="15">
        <v>2290</v>
      </c>
      <c r="H15" s="15">
        <v>5070</v>
      </c>
      <c r="I15" s="18">
        <v>12.22</v>
      </c>
      <c r="J15" s="18">
        <v>11.61</v>
      </c>
      <c r="K15" s="19">
        <v>229361.48</v>
      </c>
      <c r="L15" s="20">
        <v>31578.27</v>
      </c>
      <c r="M15" s="21">
        <f t="shared" si="0"/>
        <v>260939.75</v>
      </c>
      <c r="N15" s="21">
        <f t="shared" si="1"/>
        <v>229361.48</v>
      </c>
      <c r="O15" s="21">
        <f t="shared" si="2"/>
        <v>31578.27</v>
      </c>
      <c r="P15" s="21">
        <f t="shared" si="3"/>
        <v>260939.75</v>
      </c>
      <c r="Q15" s="16" t="s">
        <v>74</v>
      </c>
      <c r="R15" s="70"/>
      <c r="S15" s="70"/>
    </row>
    <row r="16" spans="1:19" ht="21" customHeight="1" x14ac:dyDescent="0.25">
      <c r="A16" s="2"/>
      <c r="B16" s="23" t="s">
        <v>43</v>
      </c>
      <c r="C16" s="16" t="s">
        <v>16</v>
      </c>
      <c r="D16" s="17">
        <v>1</v>
      </c>
      <c r="E16" s="23">
        <v>5160</v>
      </c>
      <c r="F16" s="23">
        <v>5200</v>
      </c>
      <c r="G16" s="15">
        <v>5100</v>
      </c>
      <c r="H16" s="15">
        <v>5070</v>
      </c>
      <c r="I16" s="18">
        <v>26.832000000000001</v>
      </c>
      <c r="J16" s="18">
        <v>25.856999999999999</v>
      </c>
      <c r="K16" s="19">
        <v>510805.04</v>
      </c>
      <c r="L16" s="20">
        <v>70327.16</v>
      </c>
      <c r="M16" s="21">
        <f t="shared" si="0"/>
        <v>581132.19999999995</v>
      </c>
      <c r="N16" s="21">
        <f t="shared" si="1"/>
        <v>510805.04</v>
      </c>
      <c r="O16" s="21">
        <f t="shared" si="2"/>
        <v>70327.16</v>
      </c>
      <c r="P16" s="21">
        <f t="shared" si="3"/>
        <v>581132.19999999995</v>
      </c>
      <c r="Q16" s="16" t="s">
        <v>74</v>
      </c>
      <c r="R16" s="70"/>
      <c r="S16" s="70"/>
    </row>
    <row r="17" spans="1:19" ht="21" customHeight="1" x14ac:dyDescent="0.25">
      <c r="A17" s="1"/>
      <c r="B17" s="25" t="s">
        <v>44</v>
      </c>
      <c r="C17" s="16" t="s">
        <v>16</v>
      </c>
      <c r="D17" s="17">
        <v>1</v>
      </c>
      <c r="E17" s="23">
        <v>5160</v>
      </c>
      <c r="F17" s="23">
        <v>5200</v>
      </c>
      <c r="G17" s="15">
        <v>5100</v>
      </c>
      <c r="H17" s="15">
        <v>5070</v>
      </c>
      <c r="I17" s="18">
        <v>26.832000000000001</v>
      </c>
      <c r="J17" s="18">
        <v>25.856999999999999</v>
      </c>
      <c r="K17" s="19">
        <v>510805.04</v>
      </c>
      <c r="L17" s="20">
        <v>70327.16</v>
      </c>
      <c r="M17" s="21">
        <f t="shared" si="0"/>
        <v>581132.19999999995</v>
      </c>
      <c r="N17" s="21">
        <f t="shared" si="1"/>
        <v>510805.04</v>
      </c>
      <c r="O17" s="21">
        <f t="shared" si="2"/>
        <v>70327.16</v>
      </c>
      <c r="P17" s="21">
        <f t="shared" si="3"/>
        <v>581132.19999999995</v>
      </c>
      <c r="Q17" s="16" t="s">
        <v>74</v>
      </c>
      <c r="R17" s="70"/>
      <c r="S17" s="70"/>
    </row>
    <row r="18" spans="1:19" ht="21" customHeight="1" x14ac:dyDescent="0.25">
      <c r="A18" s="1"/>
      <c r="B18" s="25" t="s">
        <v>45</v>
      </c>
      <c r="C18" s="16" t="s">
        <v>16</v>
      </c>
      <c r="D18" s="17">
        <v>1</v>
      </c>
      <c r="E18" s="23">
        <v>2500</v>
      </c>
      <c r="F18" s="23">
        <v>5200</v>
      </c>
      <c r="G18" s="15">
        <v>2440</v>
      </c>
      <c r="H18" s="15">
        <v>5070</v>
      </c>
      <c r="I18" s="18">
        <v>13</v>
      </c>
      <c r="J18" s="18">
        <v>12.371</v>
      </c>
      <c r="K18" s="19">
        <v>244385.16</v>
      </c>
      <c r="L18" s="20">
        <v>33646.720000000001</v>
      </c>
      <c r="M18" s="21">
        <f t="shared" si="0"/>
        <v>278031.88</v>
      </c>
      <c r="N18" s="21">
        <f t="shared" si="1"/>
        <v>244385.16</v>
      </c>
      <c r="O18" s="21">
        <f t="shared" si="2"/>
        <v>33646.720000000001</v>
      </c>
      <c r="P18" s="21">
        <f t="shared" si="3"/>
        <v>278031.88</v>
      </c>
      <c r="Q18" s="16" t="s">
        <v>74</v>
      </c>
      <c r="R18" s="70"/>
      <c r="S18" s="70"/>
    </row>
    <row r="19" spans="1:19" ht="21" customHeight="1" x14ac:dyDescent="0.25">
      <c r="A19" s="1"/>
      <c r="B19" s="25" t="s">
        <v>46</v>
      </c>
      <c r="C19" s="16" t="s">
        <v>16</v>
      </c>
      <c r="D19" s="17">
        <v>1</v>
      </c>
      <c r="E19" s="25">
        <v>2500</v>
      </c>
      <c r="F19" s="25">
        <v>5200</v>
      </c>
      <c r="G19" s="15">
        <v>2440</v>
      </c>
      <c r="H19" s="15">
        <v>5070</v>
      </c>
      <c r="I19" s="18">
        <v>13</v>
      </c>
      <c r="J19" s="18">
        <v>12.371</v>
      </c>
      <c r="K19" s="19">
        <v>244385.16</v>
      </c>
      <c r="L19" s="20">
        <v>33646.720000000001</v>
      </c>
      <c r="M19" s="21">
        <f t="shared" si="0"/>
        <v>278031.88</v>
      </c>
      <c r="N19" s="21">
        <f t="shared" si="1"/>
        <v>244385.16</v>
      </c>
      <c r="O19" s="21">
        <f t="shared" si="2"/>
        <v>33646.720000000001</v>
      </c>
      <c r="P19" s="21">
        <f t="shared" si="3"/>
        <v>278031.88</v>
      </c>
      <c r="Q19" s="16" t="s">
        <v>74</v>
      </c>
      <c r="R19" s="70"/>
      <c r="S19" s="70"/>
    </row>
    <row r="20" spans="1:19" ht="21" customHeight="1" x14ac:dyDescent="0.25">
      <c r="A20" s="1"/>
      <c r="B20" s="25" t="s">
        <v>50</v>
      </c>
      <c r="C20" s="16" t="s">
        <v>16</v>
      </c>
      <c r="D20" s="17">
        <v>1</v>
      </c>
      <c r="E20" s="25">
        <v>2500</v>
      </c>
      <c r="F20" s="25">
        <v>5200</v>
      </c>
      <c r="G20" s="15">
        <v>2440</v>
      </c>
      <c r="H20" s="15">
        <v>5070</v>
      </c>
      <c r="I20" s="18">
        <v>13</v>
      </c>
      <c r="J20" s="18">
        <v>12.371</v>
      </c>
      <c r="K20" s="19">
        <v>244385.16</v>
      </c>
      <c r="L20" s="20">
        <v>33646.720000000001</v>
      </c>
      <c r="M20" s="21">
        <f t="shared" si="0"/>
        <v>278031.88</v>
      </c>
      <c r="N20" s="21">
        <f t="shared" si="1"/>
        <v>244385.16</v>
      </c>
      <c r="O20" s="21">
        <f t="shared" si="2"/>
        <v>33646.720000000001</v>
      </c>
      <c r="P20" s="21">
        <f t="shared" si="3"/>
        <v>278031.88</v>
      </c>
      <c r="Q20" s="16" t="s">
        <v>74</v>
      </c>
      <c r="R20" s="70"/>
      <c r="S20" s="70"/>
    </row>
    <row r="21" spans="1:19" ht="21" customHeight="1" x14ac:dyDescent="0.25">
      <c r="A21" s="1"/>
      <c r="B21" s="25" t="s">
        <v>47</v>
      </c>
      <c r="C21" s="16" t="s">
        <v>16</v>
      </c>
      <c r="D21" s="17">
        <v>1</v>
      </c>
      <c r="E21" s="25">
        <v>2650</v>
      </c>
      <c r="F21" s="25">
        <v>5500</v>
      </c>
      <c r="G21" s="15">
        <v>2590</v>
      </c>
      <c r="H21" s="15">
        <v>5370</v>
      </c>
      <c r="I21" s="18">
        <v>14.574999999999999</v>
      </c>
      <c r="J21" s="18">
        <v>13.907999999999999</v>
      </c>
      <c r="K21" s="19">
        <v>274758.46999999997</v>
      </c>
      <c r="L21" s="20">
        <v>37828.49</v>
      </c>
      <c r="M21" s="21">
        <f t="shared" si="0"/>
        <v>312586.95999999996</v>
      </c>
      <c r="N21" s="21">
        <f t="shared" si="1"/>
        <v>274758.46999999997</v>
      </c>
      <c r="O21" s="21">
        <f t="shared" si="2"/>
        <v>37828.49</v>
      </c>
      <c r="P21" s="21">
        <f t="shared" si="3"/>
        <v>312586.95999999996</v>
      </c>
      <c r="Q21" s="16" t="s">
        <v>74</v>
      </c>
      <c r="R21" s="70"/>
      <c r="S21" s="70"/>
    </row>
    <row r="22" spans="1:19" ht="21" customHeight="1" x14ac:dyDescent="0.25">
      <c r="A22" s="1"/>
      <c r="B22" s="25" t="s">
        <v>48</v>
      </c>
      <c r="C22" s="16" t="s">
        <v>16</v>
      </c>
      <c r="D22" s="17">
        <v>1</v>
      </c>
      <c r="E22" s="25">
        <v>3000</v>
      </c>
      <c r="F22" s="25">
        <v>3650</v>
      </c>
      <c r="G22" s="15">
        <v>2940</v>
      </c>
      <c r="H22" s="15">
        <v>3520</v>
      </c>
      <c r="I22" s="18">
        <v>10.95</v>
      </c>
      <c r="J22" s="18">
        <v>10.349</v>
      </c>
      <c r="K22" s="19">
        <v>204440.55</v>
      </c>
      <c r="L22" s="20">
        <v>28147.18</v>
      </c>
      <c r="M22" s="21">
        <f t="shared" si="0"/>
        <v>232587.72999999998</v>
      </c>
      <c r="N22" s="21">
        <f t="shared" si="1"/>
        <v>204440.55</v>
      </c>
      <c r="O22" s="21">
        <f t="shared" si="2"/>
        <v>28147.18</v>
      </c>
      <c r="P22" s="21">
        <f t="shared" si="3"/>
        <v>232587.72999999998</v>
      </c>
      <c r="Q22" s="16" t="s">
        <v>74</v>
      </c>
      <c r="R22" s="70"/>
      <c r="S22" s="70"/>
    </row>
    <row r="23" spans="1:19" ht="21" customHeight="1" x14ac:dyDescent="0.25">
      <c r="A23" s="1"/>
      <c r="B23" s="25" t="s">
        <v>49</v>
      </c>
      <c r="C23" s="16" t="s">
        <v>16</v>
      </c>
      <c r="D23" s="17">
        <v>1</v>
      </c>
      <c r="E23" s="25">
        <v>2480</v>
      </c>
      <c r="F23" s="25">
        <v>3650</v>
      </c>
      <c r="G23" s="15">
        <v>2420</v>
      </c>
      <c r="H23" s="15">
        <v>3520</v>
      </c>
      <c r="I23" s="18">
        <v>9.0519999999999996</v>
      </c>
      <c r="J23" s="18">
        <v>8.5180000000000007</v>
      </c>
      <c r="K23" s="19">
        <v>168280.99</v>
      </c>
      <c r="L23" s="20">
        <v>23168.77</v>
      </c>
      <c r="M23" s="21">
        <f t="shared" si="0"/>
        <v>191449.75999999998</v>
      </c>
      <c r="N23" s="21">
        <f t="shared" si="1"/>
        <v>168280.99</v>
      </c>
      <c r="O23" s="21">
        <f t="shared" si="2"/>
        <v>23168.77</v>
      </c>
      <c r="P23" s="21">
        <f t="shared" si="3"/>
        <v>191449.75999999998</v>
      </c>
      <c r="Q23" s="16" t="s">
        <v>74</v>
      </c>
      <c r="R23" s="70"/>
      <c r="S23" s="70"/>
    </row>
    <row r="24" spans="1:19" s="22" customFormat="1" ht="21" customHeight="1" x14ac:dyDescent="0.25">
      <c r="A24" s="10"/>
      <c r="B24" s="60" t="s">
        <v>12</v>
      </c>
      <c r="C24" s="61"/>
      <c r="D24" s="61"/>
      <c r="E24" s="61"/>
      <c r="F24" s="62"/>
      <c r="G24" s="52"/>
      <c r="H24" s="52"/>
      <c r="I24" s="26"/>
      <c r="J24" s="26"/>
      <c r="K24" s="26"/>
      <c r="L24" s="26"/>
      <c r="M24" s="26"/>
      <c r="N24" s="26"/>
      <c r="O24" s="26"/>
      <c r="P24" s="26"/>
      <c r="Q24" s="16" t="s">
        <v>74</v>
      </c>
      <c r="R24" s="70"/>
      <c r="S24" s="70"/>
    </row>
    <row r="25" spans="1:19" s="22" customFormat="1" ht="21" customHeight="1" x14ac:dyDescent="0.25">
      <c r="A25" s="27"/>
      <c r="B25" s="15" t="s">
        <v>52</v>
      </c>
      <c r="C25" s="16" t="s">
        <v>16</v>
      </c>
      <c r="D25" s="28">
        <v>3</v>
      </c>
      <c r="E25" s="15">
        <v>2350</v>
      </c>
      <c r="F25" s="15">
        <v>2650</v>
      </c>
      <c r="G25" s="15">
        <v>2290</v>
      </c>
      <c r="H25" s="15">
        <v>2530</v>
      </c>
      <c r="I25" s="18">
        <v>18.683</v>
      </c>
      <c r="J25" s="18">
        <v>17.381</v>
      </c>
      <c r="K25" s="19">
        <v>90613.47</v>
      </c>
      <c r="L25" s="20">
        <v>10787.87</v>
      </c>
      <c r="M25" s="21">
        <f t="shared" ref="M25:M34" si="4">K25+L25</f>
        <v>101401.34</v>
      </c>
      <c r="N25" s="21">
        <f t="shared" ref="N25:N34" si="5">ROUND(K25*D25,2)</f>
        <v>271840.40999999997</v>
      </c>
      <c r="O25" s="21">
        <f t="shared" ref="O25:O34" si="6">ROUND(L25*D25,2)</f>
        <v>32363.61</v>
      </c>
      <c r="P25" s="21">
        <f t="shared" ref="P25:P34" si="7">SUM(N25:O25)</f>
        <v>304204.01999999996</v>
      </c>
      <c r="Q25" s="16" t="s">
        <v>74</v>
      </c>
      <c r="R25" s="70"/>
      <c r="S25" s="70"/>
    </row>
    <row r="26" spans="1:19" s="22" customFormat="1" ht="21" customHeight="1" x14ac:dyDescent="0.25">
      <c r="A26" s="3"/>
      <c r="B26" s="15" t="s">
        <v>53</v>
      </c>
      <c r="C26" s="16" t="s">
        <v>16</v>
      </c>
      <c r="D26" s="5">
        <v>2</v>
      </c>
      <c r="E26" s="15">
        <v>2350</v>
      </c>
      <c r="F26" s="15">
        <v>2650</v>
      </c>
      <c r="G26" s="15">
        <v>2290</v>
      </c>
      <c r="H26" s="15">
        <v>2530</v>
      </c>
      <c r="I26" s="18">
        <v>12.455</v>
      </c>
      <c r="J26" s="18">
        <v>11.587</v>
      </c>
      <c r="K26" s="19">
        <v>90613.47</v>
      </c>
      <c r="L26" s="20">
        <v>10787.87</v>
      </c>
      <c r="M26" s="21">
        <f t="shared" si="4"/>
        <v>101401.34</v>
      </c>
      <c r="N26" s="21">
        <f t="shared" si="5"/>
        <v>181226.94</v>
      </c>
      <c r="O26" s="21">
        <f t="shared" si="6"/>
        <v>21575.74</v>
      </c>
      <c r="P26" s="21">
        <f t="shared" si="7"/>
        <v>202802.68</v>
      </c>
      <c r="Q26" s="16" t="s">
        <v>74</v>
      </c>
      <c r="R26" s="70"/>
      <c r="S26" s="70"/>
    </row>
    <row r="27" spans="1:19" s="22" customFormat="1" ht="21" customHeight="1" x14ac:dyDescent="0.25">
      <c r="A27" s="3"/>
      <c r="B27" s="29" t="s">
        <v>54</v>
      </c>
      <c r="C27" s="16" t="s">
        <v>16</v>
      </c>
      <c r="D27" s="5">
        <v>1</v>
      </c>
      <c r="E27" s="15">
        <v>2350</v>
      </c>
      <c r="F27" s="15">
        <v>2650</v>
      </c>
      <c r="G27" s="15">
        <v>2290</v>
      </c>
      <c r="H27" s="15">
        <v>2530</v>
      </c>
      <c r="I27" s="18">
        <v>6.2279999999999998</v>
      </c>
      <c r="J27" s="18">
        <v>5.7939999999999996</v>
      </c>
      <c r="K27" s="19">
        <v>90613.47</v>
      </c>
      <c r="L27" s="20">
        <v>10787.87</v>
      </c>
      <c r="M27" s="21">
        <f t="shared" si="4"/>
        <v>101401.34</v>
      </c>
      <c r="N27" s="21">
        <f t="shared" si="5"/>
        <v>90613.47</v>
      </c>
      <c r="O27" s="21">
        <f t="shared" si="6"/>
        <v>10787.87</v>
      </c>
      <c r="P27" s="21">
        <f t="shared" si="7"/>
        <v>101401.34</v>
      </c>
      <c r="Q27" s="16" t="s">
        <v>74</v>
      </c>
      <c r="R27" s="70"/>
      <c r="S27" s="70"/>
    </row>
    <row r="28" spans="1:19" s="22" customFormat="1" ht="21" customHeight="1" x14ac:dyDescent="0.25">
      <c r="A28" s="3"/>
      <c r="B28" s="29" t="s">
        <v>55</v>
      </c>
      <c r="C28" s="16" t="s">
        <v>16</v>
      </c>
      <c r="D28" s="5">
        <v>3</v>
      </c>
      <c r="E28" s="29">
        <v>4985</v>
      </c>
      <c r="F28" s="29">
        <v>2650</v>
      </c>
      <c r="G28" s="15">
        <v>4925</v>
      </c>
      <c r="H28" s="15">
        <v>2530</v>
      </c>
      <c r="I28" s="18">
        <v>39.631</v>
      </c>
      <c r="J28" s="18">
        <v>37.381</v>
      </c>
      <c r="K28" s="19">
        <v>194878.31</v>
      </c>
      <c r="L28" s="20">
        <v>23200.99</v>
      </c>
      <c r="M28" s="21">
        <f t="shared" si="4"/>
        <v>218079.3</v>
      </c>
      <c r="N28" s="21">
        <f t="shared" si="5"/>
        <v>584634.93000000005</v>
      </c>
      <c r="O28" s="21">
        <f t="shared" si="6"/>
        <v>69602.97</v>
      </c>
      <c r="P28" s="21">
        <f t="shared" si="7"/>
        <v>654237.9</v>
      </c>
      <c r="Q28" s="16" t="s">
        <v>74</v>
      </c>
      <c r="R28" s="70"/>
      <c r="S28" s="70"/>
    </row>
    <row r="29" spans="1:19" ht="21" customHeight="1" x14ac:dyDescent="0.25">
      <c r="A29" s="3"/>
      <c r="B29" s="29" t="s">
        <v>56</v>
      </c>
      <c r="C29" s="16" t="s">
        <v>16</v>
      </c>
      <c r="D29" s="5">
        <v>3</v>
      </c>
      <c r="E29" s="29">
        <v>4985</v>
      </c>
      <c r="F29" s="29">
        <v>2650</v>
      </c>
      <c r="G29" s="15">
        <v>4925</v>
      </c>
      <c r="H29" s="15">
        <v>2530</v>
      </c>
      <c r="I29" s="18">
        <v>39.631</v>
      </c>
      <c r="J29" s="18">
        <v>37.381</v>
      </c>
      <c r="K29" s="19">
        <v>194878.31</v>
      </c>
      <c r="L29" s="20">
        <v>23200.99</v>
      </c>
      <c r="M29" s="21">
        <f t="shared" si="4"/>
        <v>218079.3</v>
      </c>
      <c r="N29" s="21">
        <f t="shared" si="5"/>
        <v>584634.93000000005</v>
      </c>
      <c r="O29" s="21">
        <f t="shared" si="6"/>
        <v>69602.97</v>
      </c>
      <c r="P29" s="21">
        <f t="shared" si="7"/>
        <v>654237.9</v>
      </c>
      <c r="Q29" s="16" t="s">
        <v>74</v>
      </c>
      <c r="R29" s="70"/>
      <c r="S29" s="70"/>
    </row>
    <row r="30" spans="1:19" s="22" customFormat="1" ht="21" customHeight="1" x14ac:dyDescent="0.25">
      <c r="A30" s="3"/>
      <c r="B30" s="15" t="s">
        <v>57</v>
      </c>
      <c r="C30" s="16" t="s">
        <v>16</v>
      </c>
      <c r="D30" s="5">
        <v>5</v>
      </c>
      <c r="E30" s="15">
        <v>2500</v>
      </c>
      <c r="F30" s="15">
        <v>2650</v>
      </c>
      <c r="G30" s="15">
        <v>2440</v>
      </c>
      <c r="H30" s="15">
        <v>2530</v>
      </c>
      <c r="I30" s="18">
        <v>33.125</v>
      </c>
      <c r="J30" s="18">
        <v>30.866</v>
      </c>
      <c r="K30" s="19">
        <v>96548.85</v>
      </c>
      <c r="L30" s="20">
        <v>11494.5</v>
      </c>
      <c r="M30" s="21">
        <f t="shared" si="4"/>
        <v>108043.35</v>
      </c>
      <c r="N30" s="21">
        <f t="shared" si="5"/>
        <v>482744.25</v>
      </c>
      <c r="O30" s="21">
        <f t="shared" si="6"/>
        <v>57472.5</v>
      </c>
      <c r="P30" s="21">
        <f t="shared" si="7"/>
        <v>540216.75</v>
      </c>
      <c r="Q30" s="16" t="s">
        <v>74</v>
      </c>
      <c r="R30" s="70"/>
      <c r="S30" s="70"/>
    </row>
    <row r="31" spans="1:19" ht="21" customHeight="1" x14ac:dyDescent="0.25">
      <c r="A31" s="4"/>
      <c r="B31" s="15" t="s">
        <v>58</v>
      </c>
      <c r="C31" s="16" t="s">
        <v>16</v>
      </c>
      <c r="D31" s="5">
        <v>4</v>
      </c>
      <c r="E31" s="15">
        <v>2500</v>
      </c>
      <c r="F31" s="15">
        <v>2650</v>
      </c>
      <c r="G31" s="15">
        <v>2440</v>
      </c>
      <c r="H31" s="15">
        <v>2530</v>
      </c>
      <c r="I31" s="18">
        <v>26.5</v>
      </c>
      <c r="J31" s="18">
        <v>24.693000000000001</v>
      </c>
      <c r="K31" s="19">
        <v>96548.85</v>
      </c>
      <c r="L31" s="20">
        <v>11494.5</v>
      </c>
      <c r="M31" s="21">
        <f t="shared" si="4"/>
        <v>108043.35</v>
      </c>
      <c r="N31" s="21">
        <f t="shared" si="5"/>
        <v>386195.4</v>
      </c>
      <c r="O31" s="21">
        <f t="shared" si="6"/>
        <v>45978</v>
      </c>
      <c r="P31" s="21">
        <f t="shared" si="7"/>
        <v>432173.4</v>
      </c>
      <c r="Q31" s="16" t="s">
        <v>74</v>
      </c>
      <c r="R31" s="70"/>
      <c r="S31" s="70"/>
    </row>
    <row r="32" spans="1:19" s="30" customFormat="1" ht="21" customHeight="1" x14ac:dyDescent="0.25">
      <c r="A32" s="3"/>
      <c r="B32" s="15" t="s">
        <v>59</v>
      </c>
      <c r="C32" s="16" t="s">
        <v>16</v>
      </c>
      <c r="D32" s="5">
        <v>2</v>
      </c>
      <c r="E32" s="15">
        <v>2500</v>
      </c>
      <c r="F32" s="15">
        <v>2650</v>
      </c>
      <c r="G32" s="15">
        <v>2440</v>
      </c>
      <c r="H32" s="15">
        <v>2530</v>
      </c>
      <c r="I32" s="18">
        <v>13.25</v>
      </c>
      <c r="J32" s="18">
        <v>12.346</v>
      </c>
      <c r="K32" s="19">
        <v>96548.85</v>
      </c>
      <c r="L32" s="20">
        <v>11494.5</v>
      </c>
      <c r="M32" s="21">
        <f t="shared" si="4"/>
        <v>108043.35</v>
      </c>
      <c r="N32" s="21">
        <f t="shared" si="5"/>
        <v>193097.7</v>
      </c>
      <c r="O32" s="21">
        <f t="shared" si="6"/>
        <v>22989</v>
      </c>
      <c r="P32" s="21">
        <f t="shared" si="7"/>
        <v>216086.7</v>
      </c>
      <c r="Q32" s="16" t="s">
        <v>74</v>
      </c>
      <c r="R32" s="70"/>
      <c r="S32" s="70"/>
    </row>
    <row r="33" spans="1:19" s="30" customFormat="1" ht="21" customHeight="1" x14ac:dyDescent="0.25">
      <c r="A33" s="3"/>
      <c r="B33" s="25" t="s">
        <v>60</v>
      </c>
      <c r="C33" s="16" t="s">
        <v>16</v>
      </c>
      <c r="D33" s="5">
        <v>1</v>
      </c>
      <c r="E33" s="15">
        <v>2900</v>
      </c>
      <c r="F33" s="15">
        <v>2950</v>
      </c>
      <c r="G33" s="15">
        <v>2840</v>
      </c>
      <c r="H33" s="15">
        <v>2820</v>
      </c>
      <c r="I33" s="18">
        <v>8.5549999999999997</v>
      </c>
      <c r="J33" s="18">
        <v>8.0090000000000003</v>
      </c>
      <c r="K33" s="19">
        <v>145519.9</v>
      </c>
      <c r="L33" s="20">
        <v>21782.73</v>
      </c>
      <c r="M33" s="21">
        <f t="shared" si="4"/>
        <v>167302.63</v>
      </c>
      <c r="N33" s="21">
        <f t="shared" si="5"/>
        <v>145519.9</v>
      </c>
      <c r="O33" s="21">
        <f t="shared" si="6"/>
        <v>21782.73</v>
      </c>
      <c r="P33" s="21">
        <f t="shared" si="7"/>
        <v>167302.63</v>
      </c>
      <c r="Q33" s="16" t="s">
        <v>74</v>
      </c>
      <c r="R33" s="70"/>
      <c r="S33" s="70"/>
    </row>
    <row r="34" spans="1:19" s="30" customFormat="1" ht="21" customHeight="1" x14ac:dyDescent="0.25">
      <c r="A34" s="3"/>
      <c r="B34" s="25" t="s">
        <v>61</v>
      </c>
      <c r="C34" s="16" t="s">
        <v>16</v>
      </c>
      <c r="D34" s="5">
        <v>1</v>
      </c>
      <c r="E34" s="15">
        <v>2650</v>
      </c>
      <c r="F34" s="15">
        <v>2950</v>
      </c>
      <c r="G34" s="15">
        <v>2590</v>
      </c>
      <c r="H34" s="15">
        <v>2820</v>
      </c>
      <c r="I34" s="18">
        <v>7.8179999999999996</v>
      </c>
      <c r="J34" s="18">
        <v>7.3040000000000003</v>
      </c>
      <c r="K34" s="19">
        <v>132710.04999999999</v>
      </c>
      <c r="L34" s="20">
        <v>19865.240000000002</v>
      </c>
      <c r="M34" s="21">
        <f t="shared" si="4"/>
        <v>152575.28999999998</v>
      </c>
      <c r="N34" s="21">
        <f t="shared" si="5"/>
        <v>132710.04999999999</v>
      </c>
      <c r="O34" s="21">
        <f t="shared" si="6"/>
        <v>19865.240000000002</v>
      </c>
      <c r="P34" s="21">
        <f t="shared" si="7"/>
        <v>152575.28999999998</v>
      </c>
      <c r="Q34" s="16" t="s">
        <v>74</v>
      </c>
      <c r="R34" s="70"/>
      <c r="S34" s="70"/>
    </row>
    <row r="35" spans="1:19" ht="21" customHeight="1" x14ac:dyDescent="0.25">
      <c r="A35" s="10"/>
      <c r="B35" s="60" t="s">
        <v>17</v>
      </c>
      <c r="C35" s="61"/>
      <c r="D35" s="61"/>
      <c r="E35" s="61"/>
      <c r="F35" s="62"/>
      <c r="G35" s="52"/>
      <c r="H35" s="52"/>
      <c r="I35" s="14"/>
      <c r="J35" s="14"/>
      <c r="K35" s="14"/>
      <c r="L35" s="14"/>
      <c r="M35" s="14"/>
      <c r="N35" s="14"/>
      <c r="O35" s="14"/>
      <c r="P35" s="14"/>
      <c r="Q35" s="16" t="s">
        <v>74</v>
      </c>
      <c r="R35" s="70"/>
      <c r="S35" s="70"/>
    </row>
    <row r="36" spans="1:19" ht="21" customHeight="1" x14ac:dyDescent="0.25">
      <c r="A36" s="4"/>
      <c r="B36" s="29" t="s">
        <v>55</v>
      </c>
      <c r="C36" s="16" t="s">
        <v>16</v>
      </c>
      <c r="D36" s="5">
        <v>3</v>
      </c>
      <c r="E36" s="29">
        <v>4985</v>
      </c>
      <c r="F36" s="29">
        <v>2650</v>
      </c>
      <c r="G36" s="15">
        <v>4925</v>
      </c>
      <c r="H36" s="15">
        <v>2530</v>
      </c>
      <c r="I36" s="18">
        <v>39.631</v>
      </c>
      <c r="J36" s="18">
        <v>37.381</v>
      </c>
      <c r="K36" s="19">
        <v>194878.31</v>
      </c>
      <c r="L36" s="20">
        <v>23200.99</v>
      </c>
      <c r="M36" s="21">
        <f t="shared" ref="M36:M43" si="8">K36+L36</f>
        <v>218079.3</v>
      </c>
      <c r="N36" s="21">
        <f t="shared" ref="N36:N43" si="9">ROUND(K36*D36,2)</f>
        <v>584634.93000000005</v>
      </c>
      <c r="O36" s="21">
        <f t="shared" ref="O36:O43" si="10">ROUND(L36*D36,2)</f>
        <v>69602.97</v>
      </c>
      <c r="P36" s="21">
        <f t="shared" ref="P36:P43" si="11">SUM(N36:O36)</f>
        <v>654237.9</v>
      </c>
      <c r="Q36" s="16" t="s">
        <v>74</v>
      </c>
      <c r="R36" s="70"/>
      <c r="S36" s="70"/>
    </row>
    <row r="37" spans="1:19" ht="21" customHeight="1" x14ac:dyDescent="0.25">
      <c r="A37" s="3"/>
      <c r="B37" s="29" t="s">
        <v>56</v>
      </c>
      <c r="C37" s="16" t="s">
        <v>16</v>
      </c>
      <c r="D37" s="5">
        <v>3</v>
      </c>
      <c r="E37" s="29">
        <v>4985</v>
      </c>
      <c r="F37" s="29">
        <v>2650</v>
      </c>
      <c r="G37" s="15">
        <v>4925</v>
      </c>
      <c r="H37" s="15">
        <v>2530</v>
      </c>
      <c r="I37" s="18">
        <v>39.631</v>
      </c>
      <c r="J37" s="18">
        <v>37.381</v>
      </c>
      <c r="K37" s="19">
        <v>194878.31</v>
      </c>
      <c r="L37" s="20">
        <v>23200.99</v>
      </c>
      <c r="M37" s="21">
        <f t="shared" si="8"/>
        <v>218079.3</v>
      </c>
      <c r="N37" s="21">
        <f t="shared" si="9"/>
        <v>584634.93000000005</v>
      </c>
      <c r="O37" s="21">
        <f t="shared" si="10"/>
        <v>69602.97</v>
      </c>
      <c r="P37" s="21">
        <f t="shared" si="11"/>
        <v>654237.9</v>
      </c>
      <c r="Q37" s="16" t="s">
        <v>74</v>
      </c>
      <c r="R37" s="70"/>
      <c r="S37" s="70"/>
    </row>
    <row r="38" spans="1:19" ht="21" customHeight="1" x14ac:dyDescent="0.25">
      <c r="A38" s="3"/>
      <c r="B38" s="29" t="s">
        <v>52</v>
      </c>
      <c r="C38" s="16" t="s">
        <v>16</v>
      </c>
      <c r="D38" s="5">
        <v>3</v>
      </c>
      <c r="E38" s="15">
        <v>2350</v>
      </c>
      <c r="F38" s="15">
        <v>2650</v>
      </c>
      <c r="G38" s="15">
        <v>2290</v>
      </c>
      <c r="H38" s="15">
        <v>2530</v>
      </c>
      <c r="I38" s="18">
        <v>18.683</v>
      </c>
      <c r="J38" s="18">
        <v>17.381</v>
      </c>
      <c r="K38" s="19">
        <v>90613.47</v>
      </c>
      <c r="L38" s="20">
        <v>10787.87</v>
      </c>
      <c r="M38" s="21">
        <f t="shared" si="8"/>
        <v>101401.34</v>
      </c>
      <c r="N38" s="21">
        <f t="shared" si="9"/>
        <v>271840.40999999997</v>
      </c>
      <c r="O38" s="21">
        <f t="shared" si="10"/>
        <v>32363.61</v>
      </c>
      <c r="P38" s="21">
        <f t="shared" si="11"/>
        <v>304204.01999999996</v>
      </c>
      <c r="Q38" s="16" t="s">
        <v>74</v>
      </c>
      <c r="R38" s="70"/>
      <c r="S38" s="70"/>
    </row>
    <row r="39" spans="1:19" ht="21" customHeight="1" x14ac:dyDescent="0.25">
      <c r="A39" s="3"/>
      <c r="B39" s="29" t="s">
        <v>53</v>
      </c>
      <c r="C39" s="16" t="s">
        <v>16</v>
      </c>
      <c r="D39" s="5">
        <v>2</v>
      </c>
      <c r="E39" s="15">
        <v>2350</v>
      </c>
      <c r="F39" s="15">
        <v>2650</v>
      </c>
      <c r="G39" s="15">
        <v>2290</v>
      </c>
      <c r="H39" s="15">
        <v>2530</v>
      </c>
      <c r="I39" s="18">
        <v>12.455</v>
      </c>
      <c r="J39" s="18">
        <v>11.587</v>
      </c>
      <c r="K39" s="19">
        <v>90613.47</v>
      </c>
      <c r="L39" s="20">
        <v>10787.87</v>
      </c>
      <c r="M39" s="21">
        <f t="shared" si="8"/>
        <v>101401.34</v>
      </c>
      <c r="N39" s="21">
        <f t="shared" si="9"/>
        <v>181226.94</v>
      </c>
      <c r="O39" s="21">
        <f t="shared" si="10"/>
        <v>21575.74</v>
      </c>
      <c r="P39" s="21">
        <f t="shared" si="11"/>
        <v>202802.68</v>
      </c>
      <c r="Q39" s="16" t="s">
        <v>74</v>
      </c>
      <c r="R39" s="70"/>
      <c r="S39" s="70"/>
    </row>
    <row r="40" spans="1:19" ht="21" customHeight="1" x14ac:dyDescent="0.25">
      <c r="A40" s="3"/>
      <c r="B40" s="29" t="s">
        <v>54</v>
      </c>
      <c r="C40" s="16" t="s">
        <v>16</v>
      </c>
      <c r="D40" s="5">
        <v>1</v>
      </c>
      <c r="E40" s="15">
        <v>2350</v>
      </c>
      <c r="F40" s="15">
        <v>2650</v>
      </c>
      <c r="G40" s="15">
        <v>2290</v>
      </c>
      <c r="H40" s="15">
        <v>2530</v>
      </c>
      <c r="I40" s="18">
        <v>6.2279999999999998</v>
      </c>
      <c r="J40" s="18">
        <v>5.7939999999999996</v>
      </c>
      <c r="K40" s="19">
        <v>90613.47</v>
      </c>
      <c r="L40" s="20">
        <v>10787.87</v>
      </c>
      <c r="M40" s="21">
        <f t="shared" si="8"/>
        <v>101401.34</v>
      </c>
      <c r="N40" s="21">
        <f t="shared" si="9"/>
        <v>90613.47</v>
      </c>
      <c r="O40" s="21">
        <f t="shared" si="10"/>
        <v>10787.87</v>
      </c>
      <c r="P40" s="21">
        <f t="shared" si="11"/>
        <v>101401.34</v>
      </c>
      <c r="Q40" s="16" t="s">
        <v>74</v>
      </c>
      <c r="R40" s="70"/>
      <c r="S40" s="70"/>
    </row>
    <row r="41" spans="1:19" ht="21" customHeight="1" x14ac:dyDescent="0.25">
      <c r="A41" s="4"/>
      <c r="B41" s="15" t="s">
        <v>57</v>
      </c>
      <c r="C41" s="16" t="s">
        <v>16</v>
      </c>
      <c r="D41" s="5">
        <v>6</v>
      </c>
      <c r="E41" s="15">
        <v>2500</v>
      </c>
      <c r="F41" s="15">
        <v>2650</v>
      </c>
      <c r="G41" s="15">
        <v>2440</v>
      </c>
      <c r="H41" s="15">
        <v>2530</v>
      </c>
      <c r="I41" s="18">
        <v>39.75</v>
      </c>
      <c r="J41" s="18">
        <v>37.039000000000001</v>
      </c>
      <c r="K41" s="19">
        <v>96548.85</v>
      </c>
      <c r="L41" s="20">
        <v>11494.5</v>
      </c>
      <c r="M41" s="21">
        <f t="shared" si="8"/>
        <v>108043.35</v>
      </c>
      <c r="N41" s="21">
        <f t="shared" si="9"/>
        <v>579293.1</v>
      </c>
      <c r="O41" s="21">
        <f t="shared" si="10"/>
        <v>68967</v>
      </c>
      <c r="P41" s="21">
        <f t="shared" si="11"/>
        <v>648260.1</v>
      </c>
      <c r="Q41" s="16" t="s">
        <v>74</v>
      </c>
      <c r="R41" s="70"/>
      <c r="S41" s="70"/>
    </row>
    <row r="42" spans="1:19" ht="21" customHeight="1" x14ac:dyDescent="0.25">
      <c r="A42" s="4"/>
      <c r="B42" s="15" t="s">
        <v>58</v>
      </c>
      <c r="C42" s="16" t="s">
        <v>16</v>
      </c>
      <c r="D42" s="5">
        <v>4</v>
      </c>
      <c r="E42" s="15">
        <v>2500</v>
      </c>
      <c r="F42" s="15">
        <v>2650</v>
      </c>
      <c r="G42" s="15">
        <v>2440</v>
      </c>
      <c r="H42" s="15">
        <v>2530</v>
      </c>
      <c r="I42" s="18">
        <v>26.5</v>
      </c>
      <c r="J42" s="18">
        <v>24.693000000000001</v>
      </c>
      <c r="K42" s="19">
        <v>96548.85</v>
      </c>
      <c r="L42" s="20">
        <v>11494.5</v>
      </c>
      <c r="M42" s="21">
        <f t="shared" si="8"/>
        <v>108043.35</v>
      </c>
      <c r="N42" s="21">
        <f t="shared" si="9"/>
        <v>386195.4</v>
      </c>
      <c r="O42" s="21">
        <f t="shared" si="10"/>
        <v>45978</v>
      </c>
      <c r="P42" s="21">
        <f t="shared" si="11"/>
        <v>432173.4</v>
      </c>
      <c r="Q42" s="16" t="s">
        <v>74</v>
      </c>
      <c r="R42" s="70"/>
      <c r="S42" s="70"/>
    </row>
    <row r="43" spans="1:19" ht="21" customHeight="1" x14ac:dyDescent="0.25">
      <c r="A43" s="4"/>
      <c r="B43" s="15" t="s">
        <v>59</v>
      </c>
      <c r="C43" s="16" t="s">
        <v>16</v>
      </c>
      <c r="D43" s="5">
        <v>2</v>
      </c>
      <c r="E43" s="15">
        <v>2500</v>
      </c>
      <c r="F43" s="15">
        <v>2650</v>
      </c>
      <c r="G43" s="15">
        <v>2440</v>
      </c>
      <c r="H43" s="15">
        <v>2530</v>
      </c>
      <c r="I43" s="18">
        <v>13.25</v>
      </c>
      <c r="J43" s="18">
        <v>12.346</v>
      </c>
      <c r="K43" s="19">
        <v>96548.85</v>
      </c>
      <c r="L43" s="20">
        <v>11494.5</v>
      </c>
      <c r="M43" s="21">
        <f t="shared" si="8"/>
        <v>108043.35</v>
      </c>
      <c r="N43" s="21">
        <f t="shared" si="9"/>
        <v>193097.7</v>
      </c>
      <c r="O43" s="21">
        <f t="shared" si="10"/>
        <v>22989</v>
      </c>
      <c r="P43" s="21">
        <f t="shared" si="11"/>
        <v>216086.7</v>
      </c>
      <c r="Q43" s="16" t="s">
        <v>74</v>
      </c>
      <c r="R43" s="70"/>
      <c r="S43" s="70"/>
    </row>
    <row r="44" spans="1:19" ht="21" customHeight="1" x14ac:dyDescent="0.25">
      <c r="A44" s="31"/>
      <c r="B44" s="56" t="s">
        <v>13</v>
      </c>
      <c r="C44" s="57"/>
      <c r="D44" s="57"/>
      <c r="E44" s="57"/>
      <c r="F44" s="58"/>
      <c r="G44" s="54"/>
      <c r="H44" s="54"/>
      <c r="I44" s="33"/>
      <c r="J44" s="33"/>
      <c r="K44" s="33"/>
      <c r="L44" s="33"/>
      <c r="M44" s="33"/>
      <c r="N44" s="33"/>
      <c r="O44" s="33"/>
      <c r="P44" s="33"/>
      <c r="Q44" s="16" t="s">
        <v>74</v>
      </c>
      <c r="R44" s="70"/>
      <c r="S44" s="70"/>
    </row>
    <row r="45" spans="1:19" ht="21" customHeight="1" x14ac:dyDescent="0.25">
      <c r="A45" s="4"/>
      <c r="B45" s="29" t="s">
        <v>55</v>
      </c>
      <c r="C45" s="16" t="s">
        <v>16</v>
      </c>
      <c r="D45" s="5">
        <v>3</v>
      </c>
      <c r="E45" s="29">
        <v>4985</v>
      </c>
      <c r="F45" s="29">
        <v>2650</v>
      </c>
      <c r="G45" s="15">
        <v>4925</v>
      </c>
      <c r="H45" s="15">
        <v>2530</v>
      </c>
      <c r="I45" s="18">
        <v>39.631</v>
      </c>
      <c r="J45" s="18">
        <v>37.381</v>
      </c>
      <c r="K45" s="19">
        <v>194878.31</v>
      </c>
      <c r="L45" s="20">
        <v>23200.99</v>
      </c>
      <c r="M45" s="21">
        <f t="shared" ref="M45:M52" si="12">K45+L45</f>
        <v>218079.3</v>
      </c>
      <c r="N45" s="21">
        <f t="shared" ref="N45:N52" si="13">ROUND(K45*D45,2)</f>
        <v>584634.93000000005</v>
      </c>
      <c r="O45" s="21">
        <f t="shared" ref="O45:O52" si="14">ROUND(L45*D45,2)</f>
        <v>69602.97</v>
      </c>
      <c r="P45" s="21">
        <f t="shared" ref="P45:P52" si="15">SUM(N45:O45)</f>
        <v>654237.9</v>
      </c>
      <c r="Q45" s="16" t="s">
        <v>74</v>
      </c>
      <c r="R45" s="70"/>
      <c r="S45" s="70"/>
    </row>
    <row r="46" spans="1:19" ht="21" customHeight="1" x14ac:dyDescent="0.25">
      <c r="A46" s="3"/>
      <c r="B46" s="29" t="s">
        <v>56</v>
      </c>
      <c r="C46" s="16" t="s">
        <v>16</v>
      </c>
      <c r="D46" s="5">
        <v>3</v>
      </c>
      <c r="E46" s="29">
        <v>4985</v>
      </c>
      <c r="F46" s="29">
        <v>2650</v>
      </c>
      <c r="G46" s="15">
        <v>4925</v>
      </c>
      <c r="H46" s="15">
        <v>2530</v>
      </c>
      <c r="I46" s="18">
        <v>39.631</v>
      </c>
      <c r="J46" s="18">
        <v>37.381</v>
      </c>
      <c r="K46" s="19">
        <v>194878.31</v>
      </c>
      <c r="L46" s="20">
        <v>23200.99</v>
      </c>
      <c r="M46" s="21">
        <f t="shared" si="12"/>
        <v>218079.3</v>
      </c>
      <c r="N46" s="21">
        <f t="shared" si="13"/>
        <v>584634.93000000005</v>
      </c>
      <c r="O46" s="21">
        <f t="shared" si="14"/>
        <v>69602.97</v>
      </c>
      <c r="P46" s="21">
        <f t="shared" si="15"/>
        <v>654237.9</v>
      </c>
      <c r="Q46" s="16" t="s">
        <v>74</v>
      </c>
      <c r="R46" s="70"/>
      <c r="S46" s="70"/>
    </row>
    <row r="47" spans="1:19" ht="21" customHeight="1" x14ac:dyDescent="0.25">
      <c r="A47" s="3"/>
      <c r="B47" s="29" t="s">
        <v>52</v>
      </c>
      <c r="C47" s="16" t="s">
        <v>16</v>
      </c>
      <c r="D47" s="5">
        <v>3</v>
      </c>
      <c r="E47" s="15">
        <v>2350</v>
      </c>
      <c r="F47" s="15">
        <v>2650</v>
      </c>
      <c r="G47" s="15">
        <v>2290</v>
      </c>
      <c r="H47" s="15">
        <v>2530</v>
      </c>
      <c r="I47" s="18">
        <v>18.683</v>
      </c>
      <c r="J47" s="18">
        <v>17.381</v>
      </c>
      <c r="K47" s="19">
        <v>90613.47</v>
      </c>
      <c r="L47" s="20">
        <v>10787.87</v>
      </c>
      <c r="M47" s="21">
        <f t="shared" si="12"/>
        <v>101401.34</v>
      </c>
      <c r="N47" s="21">
        <f t="shared" si="13"/>
        <v>271840.40999999997</v>
      </c>
      <c r="O47" s="21">
        <f t="shared" si="14"/>
        <v>32363.61</v>
      </c>
      <c r="P47" s="21">
        <f t="shared" si="15"/>
        <v>304204.01999999996</v>
      </c>
      <c r="Q47" s="16" t="s">
        <v>74</v>
      </c>
      <c r="R47" s="70"/>
      <c r="S47" s="70"/>
    </row>
    <row r="48" spans="1:19" ht="21" customHeight="1" x14ac:dyDescent="0.25">
      <c r="A48" s="3"/>
      <c r="B48" s="29" t="s">
        <v>53</v>
      </c>
      <c r="C48" s="16" t="s">
        <v>16</v>
      </c>
      <c r="D48" s="5">
        <v>2</v>
      </c>
      <c r="E48" s="15">
        <v>2350</v>
      </c>
      <c r="F48" s="15">
        <v>2650</v>
      </c>
      <c r="G48" s="15">
        <v>2290</v>
      </c>
      <c r="H48" s="15">
        <v>2530</v>
      </c>
      <c r="I48" s="18">
        <v>12.455</v>
      </c>
      <c r="J48" s="18">
        <v>11.587</v>
      </c>
      <c r="K48" s="19">
        <v>90613.47</v>
      </c>
      <c r="L48" s="20">
        <v>10787.87</v>
      </c>
      <c r="M48" s="21">
        <f t="shared" si="12"/>
        <v>101401.34</v>
      </c>
      <c r="N48" s="21">
        <f t="shared" si="13"/>
        <v>181226.94</v>
      </c>
      <c r="O48" s="21">
        <f t="shared" si="14"/>
        <v>21575.74</v>
      </c>
      <c r="P48" s="21">
        <f t="shared" si="15"/>
        <v>202802.68</v>
      </c>
      <c r="Q48" s="16" t="s">
        <v>74</v>
      </c>
      <c r="R48" s="70"/>
      <c r="S48" s="70"/>
    </row>
    <row r="49" spans="1:19" ht="21" customHeight="1" x14ac:dyDescent="0.25">
      <c r="A49" s="3"/>
      <c r="B49" s="29" t="s">
        <v>54</v>
      </c>
      <c r="C49" s="16" t="s">
        <v>16</v>
      </c>
      <c r="D49" s="5">
        <v>1</v>
      </c>
      <c r="E49" s="15">
        <v>2350</v>
      </c>
      <c r="F49" s="15">
        <v>2650</v>
      </c>
      <c r="G49" s="15">
        <v>2290</v>
      </c>
      <c r="H49" s="15">
        <v>2530</v>
      </c>
      <c r="I49" s="18">
        <v>6.2279999999999998</v>
      </c>
      <c r="J49" s="18">
        <v>5.7939999999999996</v>
      </c>
      <c r="K49" s="19">
        <v>90613.47</v>
      </c>
      <c r="L49" s="20">
        <v>10787.87</v>
      </c>
      <c r="M49" s="21">
        <f t="shared" si="12"/>
        <v>101401.34</v>
      </c>
      <c r="N49" s="21">
        <f t="shared" si="13"/>
        <v>90613.47</v>
      </c>
      <c r="O49" s="21">
        <f t="shared" si="14"/>
        <v>10787.87</v>
      </c>
      <c r="P49" s="21">
        <f t="shared" si="15"/>
        <v>101401.34</v>
      </c>
      <c r="Q49" s="16" t="s">
        <v>74</v>
      </c>
      <c r="R49" s="70"/>
      <c r="S49" s="70"/>
    </row>
    <row r="50" spans="1:19" ht="21" customHeight="1" x14ac:dyDescent="0.25">
      <c r="A50" s="4"/>
      <c r="B50" s="15" t="s">
        <v>57</v>
      </c>
      <c r="C50" s="16" t="s">
        <v>16</v>
      </c>
      <c r="D50" s="5">
        <v>6</v>
      </c>
      <c r="E50" s="15">
        <v>2500</v>
      </c>
      <c r="F50" s="15">
        <v>2650</v>
      </c>
      <c r="G50" s="15">
        <v>2440</v>
      </c>
      <c r="H50" s="15">
        <v>2530</v>
      </c>
      <c r="I50" s="18">
        <v>39.75</v>
      </c>
      <c r="J50" s="18">
        <v>37.039000000000001</v>
      </c>
      <c r="K50" s="19">
        <v>96548.85</v>
      </c>
      <c r="L50" s="20">
        <v>11494.5</v>
      </c>
      <c r="M50" s="21">
        <f t="shared" si="12"/>
        <v>108043.35</v>
      </c>
      <c r="N50" s="21">
        <f t="shared" si="13"/>
        <v>579293.1</v>
      </c>
      <c r="O50" s="21">
        <f t="shared" si="14"/>
        <v>68967</v>
      </c>
      <c r="P50" s="21">
        <f t="shared" si="15"/>
        <v>648260.1</v>
      </c>
      <c r="Q50" s="16" t="s">
        <v>74</v>
      </c>
      <c r="R50" s="70"/>
      <c r="S50" s="70"/>
    </row>
    <row r="51" spans="1:19" ht="21" customHeight="1" x14ac:dyDescent="0.25">
      <c r="A51" s="4"/>
      <c r="B51" s="15" t="s">
        <v>58</v>
      </c>
      <c r="C51" s="16" t="s">
        <v>16</v>
      </c>
      <c r="D51" s="5">
        <v>4</v>
      </c>
      <c r="E51" s="15">
        <v>2500</v>
      </c>
      <c r="F51" s="15">
        <v>2650</v>
      </c>
      <c r="G51" s="15">
        <v>2440</v>
      </c>
      <c r="H51" s="15">
        <v>2530</v>
      </c>
      <c r="I51" s="18">
        <v>26.5</v>
      </c>
      <c r="J51" s="18">
        <v>24.693000000000001</v>
      </c>
      <c r="K51" s="19">
        <v>96548.85</v>
      </c>
      <c r="L51" s="20">
        <v>11494.5</v>
      </c>
      <c r="M51" s="21">
        <f t="shared" si="12"/>
        <v>108043.35</v>
      </c>
      <c r="N51" s="21">
        <f t="shared" si="13"/>
        <v>386195.4</v>
      </c>
      <c r="O51" s="21">
        <f t="shared" si="14"/>
        <v>45978</v>
      </c>
      <c r="P51" s="21">
        <f t="shared" si="15"/>
        <v>432173.4</v>
      </c>
      <c r="Q51" s="16" t="s">
        <v>74</v>
      </c>
      <c r="R51" s="70"/>
      <c r="S51" s="70"/>
    </row>
    <row r="52" spans="1:19" ht="21" customHeight="1" x14ac:dyDescent="0.25">
      <c r="A52" s="4"/>
      <c r="B52" s="15" t="s">
        <v>59</v>
      </c>
      <c r="C52" s="16" t="s">
        <v>16</v>
      </c>
      <c r="D52" s="5">
        <v>2</v>
      </c>
      <c r="E52" s="15">
        <v>2500</v>
      </c>
      <c r="F52" s="15">
        <v>2650</v>
      </c>
      <c r="G52" s="15">
        <v>2440</v>
      </c>
      <c r="H52" s="15">
        <v>2530</v>
      </c>
      <c r="I52" s="18">
        <v>13.25</v>
      </c>
      <c r="J52" s="18">
        <v>12.346</v>
      </c>
      <c r="K52" s="19">
        <v>96548.85</v>
      </c>
      <c r="L52" s="20">
        <v>11494.5</v>
      </c>
      <c r="M52" s="21">
        <f t="shared" si="12"/>
        <v>108043.35</v>
      </c>
      <c r="N52" s="21">
        <f t="shared" si="13"/>
        <v>193097.7</v>
      </c>
      <c r="O52" s="21">
        <f t="shared" si="14"/>
        <v>22989</v>
      </c>
      <c r="P52" s="21">
        <f t="shared" si="15"/>
        <v>216086.7</v>
      </c>
      <c r="Q52" s="16" t="s">
        <v>74</v>
      </c>
      <c r="R52" s="70"/>
      <c r="S52" s="70"/>
    </row>
    <row r="53" spans="1:19" ht="21" customHeight="1" x14ac:dyDescent="0.25">
      <c r="A53" s="6"/>
      <c r="B53" s="56" t="s">
        <v>14</v>
      </c>
      <c r="C53" s="57"/>
      <c r="D53" s="57"/>
      <c r="E53" s="57"/>
      <c r="F53" s="58"/>
      <c r="G53" s="54"/>
      <c r="H53" s="54"/>
      <c r="I53" s="33"/>
      <c r="J53" s="33"/>
      <c r="K53" s="33"/>
      <c r="L53" s="33"/>
      <c r="M53" s="33"/>
      <c r="N53" s="33"/>
      <c r="O53" s="33"/>
      <c r="P53" s="33"/>
      <c r="Q53" s="16" t="s">
        <v>74</v>
      </c>
      <c r="R53" s="70"/>
      <c r="S53" s="70"/>
    </row>
    <row r="54" spans="1:19" ht="21" customHeight="1" x14ac:dyDescent="0.25">
      <c r="A54" s="4"/>
      <c r="B54" s="29" t="s">
        <v>55</v>
      </c>
      <c r="C54" s="16" t="s">
        <v>16</v>
      </c>
      <c r="D54" s="5">
        <v>3</v>
      </c>
      <c r="E54" s="29">
        <v>4985</v>
      </c>
      <c r="F54" s="29">
        <v>2650</v>
      </c>
      <c r="G54" s="15">
        <v>4925</v>
      </c>
      <c r="H54" s="15">
        <v>2530</v>
      </c>
      <c r="I54" s="18">
        <v>39.631</v>
      </c>
      <c r="J54" s="18">
        <v>37.381</v>
      </c>
      <c r="K54" s="19">
        <v>194878.31</v>
      </c>
      <c r="L54" s="20">
        <v>23200.99</v>
      </c>
      <c r="M54" s="21">
        <f t="shared" ref="M54:M61" si="16">K54+L54</f>
        <v>218079.3</v>
      </c>
      <c r="N54" s="21">
        <f t="shared" ref="N54:N61" si="17">ROUND(K54*D54,2)</f>
        <v>584634.93000000005</v>
      </c>
      <c r="O54" s="21">
        <f t="shared" ref="O54:O61" si="18">ROUND(L54*D54,2)</f>
        <v>69602.97</v>
      </c>
      <c r="P54" s="21">
        <f t="shared" ref="P54:P61" si="19">SUM(N54:O54)</f>
        <v>654237.9</v>
      </c>
      <c r="Q54" s="16" t="s">
        <v>74</v>
      </c>
      <c r="R54" s="70"/>
      <c r="S54" s="70"/>
    </row>
    <row r="55" spans="1:19" ht="21" customHeight="1" x14ac:dyDescent="0.25">
      <c r="A55" s="3"/>
      <c r="B55" s="29" t="s">
        <v>56</v>
      </c>
      <c r="C55" s="16" t="s">
        <v>16</v>
      </c>
      <c r="D55" s="5">
        <v>3</v>
      </c>
      <c r="E55" s="29">
        <v>4985</v>
      </c>
      <c r="F55" s="29">
        <v>2650</v>
      </c>
      <c r="G55" s="15">
        <v>4925</v>
      </c>
      <c r="H55" s="15">
        <v>2530</v>
      </c>
      <c r="I55" s="18">
        <v>39.631</v>
      </c>
      <c r="J55" s="18">
        <v>37.381</v>
      </c>
      <c r="K55" s="19">
        <v>194878.31</v>
      </c>
      <c r="L55" s="20">
        <v>23200.99</v>
      </c>
      <c r="M55" s="21">
        <f t="shared" si="16"/>
        <v>218079.3</v>
      </c>
      <c r="N55" s="21">
        <f t="shared" si="17"/>
        <v>584634.93000000005</v>
      </c>
      <c r="O55" s="21">
        <f t="shared" si="18"/>
        <v>69602.97</v>
      </c>
      <c r="P55" s="21">
        <f t="shared" si="19"/>
        <v>654237.9</v>
      </c>
      <c r="Q55" s="16" t="s">
        <v>74</v>
      </c>
      <c r="R55" s="70"/>
      <c r="S55" s="70"/>
    </row>
    <row r="56" spans="1:19" ht="21" customHeight="1" x14ac:dyDescent="0.25">
      <c r="A56" s="3"/>
      <c r="B56" s="29" t="s">
        <v>52</v>
      </c>
      <c r="C56" s="16" t="s">
        <v>16</v>
      </c>
      <c r="D56" s="5">
        <v>3</v>
      </c>
      <c r="E56" s="15">
        <v>2350</v>
      </c>
      <c r="F56" s="15">
        <v>2650</v>
      </c>
      <c r="G56" s="15">
        <v>2290</v>
      </c>
      <c r="H56" s="15">
        <v>2530</v>
      </c>
      <c r="I56" s="18">
        <v>18.683</v>
      </c>
      <c r="J56" s="18">
        <v>17.381</v>
      </c>
      <c r="K56" s="19">
        <v>90613.47</v>
      </c>
      <c r="L56" s="20">
        <v>10787.87</v>
      </c>
      <c r="M56" s="21">
        <f t="shared" si="16"/>
        <v>101401.34</v>
      </c>
      <c r="N56" s="21">
        <f t="shared" si="17"/>
        <v>271840.40999999997</v>
      </c>
      <c r="O56" s="21">
        <f t="shared" si="18"/>
        <v>32363.61</v>
      </c>
      <c r="P56" s="21">
        <f t="shared" si="19"/>
        <v>304204.01999999996</v>
      </c>
      <c r="Q56" s="16" t="s">
        <v>74</v>
      </c>
      <c r="R56" s="70"/>
      <c r="S56" s="70"/>
    </row>
    <row r="57" spans="1:19" ht="21" customHeight="1" x14ac:dyDescent="0.25">
      <c r="A57" s="3"/>
      <c r="B57" s="29" t="s">
        <v>53</v>
      </c>
      <c r="C57" s="16" t="s">
        <v>16</v>
      </c>
      <c r="D57" s="5">
        <v>2</v>
      </c>
      <c r="E57" s="15">
        <v>2350</v>
      </c>
      <c r="F57" s="15">
        <v>2650</v>
      </c>
      <c r="G57" s="15">
        <v>2290</v>
      </c>
      <c r="H57" s="15">
        <v>2530</v>
      </c>
      <c r="I57" s="18">
        <v>12.455</v>
      </c>
      <c r="J57" s="18">
        <v>11.587</v>
      </c>
      <c r="K57" s="19">
        <v>90613.47</v>
      </c>
      <c r="L57" s="20">
        <v>10787.87</v>
      </c>
      <c r="M57" s="21">
        <f t="shared" si="16"/>
        <v>101401.34</v>
      </c>
      <c r="N57" s="21">
        <f t="shared" si="17"/>
        <v>181226.94</v>
      </c>
      <c r="O57" s="21">
        <f t="shared" si="18"/>
        <v>21575.74</v>
      </c>
      <c r="P57" s="21">
        <f t="shared" si="19"/>
        <v>202802.68</v>
      </c>
      <c r="Q57" s="16" t="s">
        <v>74</v>
      </c>
      <c r="R57" s="70"/>
      <c r="S57" s="70"/>
    </row>
    <row r="58" spans="1:19" ht="21" customHeight="1" x14ac:dyDescent="0.25">
      <c r="A58" s="3"/>
      <c r="B58" s="29" t="s">
        <v>54</v>
      </c>
      <c r="C58" s="16" t="s">
        <v>16</v>
      </c>
      <c r="D58" s="5">
        <v>1</v>
      </c>
      <c r="E58" s="15">
        <v>2350</v>
      </c>
      <c r="F58" s="15">
        <v>2650</v>
      </c>
      <c r="G58" s="15">
        <v>2290</v>
      </c>
      <c r="H58" s="15">
        <v>2530</v>
      </c>
      <c r="I58" s="18">
        <v>6.2279999999999998</v>
      </c>
      <c r="J58" s="18">
        <v>5.7939999999999996</v>
      </c>
      <c r="K58" s="19">
        <v>90613.47</v>
      </c>
      <c r="L58" s="20">
        <v>10787.87</v>
      </c>
      <c r="M58" s="21">
        <f t="shared" si="16"/>
        <v>101401.34</v>
      </c>
      <c r="N58" s="21">
        <f t="shared" si="17"/>
        <v>90613.47</v>
      </c>
      <c r="O58" s="21">
        <f t="shared" si="18"/>
        <v>10787.87</v>
      </c>
      <c r="P58" s="21">
        <f t="shared" si="19"/>
        <v>101401.34</v>
      </c>
      <c r="Q58" s="16" t="s">
        <v>74</v>
      </c>
      <c r="R58" s="70"/>
      <c r="S58" s="70"/>
    </row>
    <row r="59" spans="1:19" ht="21" customHeight="1" x14ac:dyDescent="0.25">
      <c r="A59" s="4"/>
      <c r="B59" s="15" t="s">
        <v>57</v>
      </c>
      <c r="C59" s="16" t="s">
        <v>16</v>
      </c>
      <c r="D59" s="5">
        <v>6</v>
      </c>
      <c r="E59" s="15">
        <v>2500</v>
      </c>
      <c r="F59" s="15">
        <v>2650</v>
      </c>
      <c r="G59" s="15">
        <v>2440</v>
      </c>
      <c r="H59" s="15">
        <v>2530</v>
      </c>
      <c r="I59" s="18">
        <v>39.75</v>
      </c>
      <c r="J59" s="18">
        <v>37.039000000000001</v>
      </c>
      <c r="K59" s="19">
        <v>96548.85</v>
      </c>
      <c r="L59" s="20">
        <v>11494.5</v>
      </c>
      <c r="M59" s="21">
        <f t="shared" si="16"/>
        <v>108043.35</v>
      </c>
      <c r="N59" s="21">
        <f t="shared" si="17"/>
        <v>579293.1</v>
      </c>
      <c r="O59" s="21">
        <f t="shared" si="18"/>
        <v>68967</v>
      </c>
      <c r="P59" s="21">
        <f t="shared" si="19"/>
        <v>648260.1</v>
      </c>
      <c r="Q59" s="16" t="s">
        <v>74</v>
      </c>
      <c r="R59" s="70"/>
      <c r="S59" s="70"/>
    </row>
    <row r="60" spans="1:19" ht="21" customHeight="1" x14ac:dyDescent="0.25">
      <c r="A60" s="4"/>
      <c r="B60" s="15" t="s">
        <v>58</v>
      </c>
      <c r="C60" s="16" t="s">
        <v>16</v>
      </c>
      <c r="D60" s="5">
        <v>4</v>
      </c>
      <c r="E60" s="15">
        <v>2500</v>
      </c>
      <c r="F60" s="15">
        <v>2650</v>
      </c>
      <c r="G60" s="15">
        <v>2440</v>
      </c>
      <c r="H60" s="15">
        <v>2530</v>
      </c>
      <c r="I60" s="18">
        <v>26.5</v>
      </c>
      <c r="J60" s="18">
        <v>24.693000000000001</v>
      </c>
      <c r="K60" s="19">
        <v>96548.85</v>
      </c>
      <c r="L60" s="20">
        <v>11494.5</v>
      </c>
      <c r="M60" s="21">
        <f t="shared" si="16"/>
        <v>108043.35</v>
      </c>
      <c r="N60" s="21">
        <f t="shared" si="17"/>
        <v>386195.4</v>
      </c>
      <c r="O60" s="21">
        <f t="shared" si="18"/>
        <v>45978</v>
      </c>
      <c r="P60" s="21">
        <f t="shared" si="19"/>
        <v>432173.4</v>
      </c>
      <c r="Q60" s="16" t="s">
        <v>74</v>
      </c>
      <c r="R60" s="70"/>
      <c r="S60" s="70"/>
    </row>
    <row r="61" spans="1:19" ht="21" customHeight="1" x14ac:dyDescent="0.25">
      <c r="A61" s="4"/>
      <c r="B61" s="15" t="s">
        <v>59</v>
      </c>
      <c r="C61" s="16" t="s">
        <v>16</v>
      </c>
      <c r="D61" s="5">
        <v>2</v>
      </c>
      <c r="E61" s="15">
        <v>2500</v>
      </c>
      <c r="F61" s="15">
        <v>2650</v>
      </c>
      <c r="G61" s="15">
        <v>2440</v>
      </c>
      <c r="H61" s="15">
        <v>2530</v>
      </c>
      <c r="I61" s="18">
        <v>13.25</v>
      </c>
      <c r="J61" s="18">
        <v>12.346</v>
      </c>
      <c r="K61" s="19">
        <v>96548.85</v>
      </c>
      <c r="L61" s="20">
        <v>11494.5</v>
      </c>
      <c r="M61" s="21">
        <f t="shared" si="16"/>
        <v>108043.35</v>
      </c>
      <c r="N61" s="21">
        <f t="shared" si="17"/>
        <v>193097.7</v>
      </c>
      <c r="O61" s="21">
        <f t="shared" si="18"/>
        <v>22989</v>
      </c>
      <c r="P61" s="21">
        <f t="shared" si="19"/>
        <v>216086.7</v>
      </c>
      <c r="Q61" s="16" t="s">
        <v>74</v>
      </c>
      <c r="R61" s="70"/>
      <c r="S61" s="70"/>
    </row>
    <row r="62" spans="1:19" ht="21" customHeight="1" x14ac:dyDescent="0.25">
      <c r="A62" s="6"/>
      <c r="B62" s="56" t="s">
        <v>15</v>
      </c>
      <c r="C62" s="57"/>
      <c r="D62" s="57"/>
      <c r="E62" s="57"/>
      <c r="F62" s="57"/>
      <c r="G62" s="34"/>
      <c r="H62" s="34"/>
      <c r="I62" s="33"/>
      <c r="J62" s="33"/>
      <c r="K62" s="33"/>
      <c r="L62" s="33"/>
      <c r="M62" s="33"/>
      <c r="N62" s="33"/>
      <c r="O62" s="33"/>
      <c r="P62" s="33"/>
      <c r="Q62" s="16" t="s">
        <v>74</v>
      </c>
      <c r="R62" s="70"/>
      <c r="S62" s="70"/>
    </row>
    <row r="63" spans="1:19" ht="21" customHeight="1" x14ac:dyDescent="0.25">
      <c r="A63" s="4"/>
      <c r="B63" s="29" t="s">
        <v>55</v>
      </c>
      <c r="C63" s="16" t="s">
        <v>16</v>
      </c>
      <c r="D63" s="5">
        <v>3</v>
      </c>
      <c r="E63" s="29">
        <v>4985</v>
      </c>
      <c r="F63" s="29">
        <v>2650</v>
      </c>
      <c r="G63" s="15">
        <v>4925</v>
      </c>
      <c r="H63" s="15">
        <v>2530</v>
      </c>
      <c r="I63" s="18">
        <v>39.631</v>
      </c>
      <c r="J63" s="18">
        <v>37.381</v>
      </c>
      <c r="K63" s="19">
        <v>194878.31</v>
      </c>
      <c r="L63" s="20">
        <v>23200.99</v>
      </c>
      <c r="M63" s="21">
        <f t="shared" ref="M63:M70" si="20">K63+L63</f>
        <v>218079.3</v>
      </c>
      <c r="N63" s="21">
        <f t="shared" ref="N63:N70" si="21">ROUND(K63*D63,2)</f>
        <v>584634.93000000005</v>
      </c>
      <c r="O63" s="21">
        <f t="shared" ref="O63:O70" si="22">ROUND(L63*D63,2)</f>
        <v>69602.97</v>
      </c>
      <c r="P63" s="21">
        <f t="shared" ref="P63:P70" si="23">SUM(N63:O63)</f>
        <v>654237.9</v>
      </c>
      <c r="Q63" s="16" t="s">
        <v>74</v>
      </c>
      <c r="R63" s="70"/>
      <c r="S63" s="70"/>
    </row>
    <row r="64" spans="1:19" ht="21" customHeight="1" x14ac:dyDescent="0.25">
      <c r="A64" s="3"/>
      <c r="B64" s="29" t="s">
        <v>56</v>
      </c>
      <c r="C64" s="16" t="s">
        <v>16</v>
      </c>
      <c r="D64" s="5">
        <v>3</v>
      </c>
      <c r="E64" s="29">
        <v>4985</v>
      </c>
      <c r="F64" s="29">
        <v>2650</v>
      </c>
      <c r="G64" s="15">
        <v>4925</v>
      </c>
      <c r="H64" s="15">
        <v>2530</v>
      </c>
      <c r="I64" s="18">
        <v>39.631</v>
      </c>
      <c r="J64" s="18">
        <v>37.381</v>
      </c>
      <c r="K64" s="19">
        <v>194878.31</v>
      </c>
      <c r="L64" s="20">
        <v>23200.99</v>
      </c>
      <c r="M64" s="21">
        <f t="shared" si="20"/>
        <v>218079.3</v>
      </c>
      <c r="N64" s="21">
        <f t="shared" si="21"/>
        <v>584634.93000000005</v>
      </c>
      <c r="O64" s="21">
        <f t="shared" si="22"/>
        <v>69602.97</v>
      </c>
      <c r="P64" s="21">
        <f t="shared" si="23"/>
        <v>654237.9</v>
      </c>
      <c r="Q64" s="16" t="s">
        <v>74</v>
      </c>
      <c r="R64" s="70"/>
      <c r="S64" s="70"/>
    </row>
    <row r="65" spans="1:19" ht="21" customHeight="1" x14ac:dyDescent="0.25">
      <c r="A65" s="3"/>
      <c r="B65" s="29" t="s">
        <v>52</v>
      </c>
      <c r="C65" s="16" t="s">
        <v>16</v>
      </c>
      <c r="D65" s="5">
        <v>3</v>
      </c>
      <c r="E65" s="15">
        <v>2350</v>
      </c>
      <c r="F65" s="15">
        <v>2650</v>
      </c>
      <c r="G65" s="15">
        <v>2290</v>
      </c>
      <c r="H65" s="15">
        <v>2530</v>
      </c>
      <c r="I65" s="18">
        <v>18.683</v>
      </c>
      <c r="J65" s="18">
        <v>17.381</v>
      </c>
      <c r="K65" s="19">
        <v>90613.47</v>
      </c>
      <c r="L65" s="20">
        <v>10787.87</v>
      </c>
      <c r="M65" s="21">
        <f t="shared" si="20"/>
        <v>101401.34</v>
      </c>
      <c r="N65" s="21">
        <f t="shared" si="21"/>
        <v>271840.40999999997</v>
      </c>
      <c r="O65" s="21">
        <f t="shared" si="22"/>
        <v>32363.61</v>
      </c>
      <c r="P65" s="21">
        <f t="shared" si="23"/>
        <v>304204.01999999996</v>
      </c>
      <c r="Q65" s="16" t="s">
        <v>74</v>
      </c>
      <c r="R65" s="70"/>
      <c r="S65" s="70"/>
    </row>
    <row r="66" spans="1:19" ht="21" customHeight="1" x14ac:dyDescent="0.25">
      <c r="A66" s="3"/>
      <c r="B66" s="29" t="s">
        <v>53</v>
      </c>
      <c r="C66" s="16" t="s">
        <v>16</v>
      </c>
      <c r="D66" s="5">
        <v>2</v>
      </c>
      <c r="E66" s="15">
        <v>2350</v>
      </c>
      <c r="F66" s="15">
        <v>2650</v>
      </c>
      <c r="G66" s="15">
        <v>2290</v>
      </c>
      <c r="H66" s="15">
        <v>2530</v>
      </c>
      <c r="I66" s="18">
        <v>12.455</v>
      </c>
      <c r="J66" s="18">
        <v>11.587</v>
      </c>
      <c r="K66" s="19">
        <v>90613.47</v>
      </c>
      <c r="L66" s="20">
        <v>10787.87</v>
      </c>
      <c r="M66" s="21">
        <f t="shared" si="20"/>
        <v>101401.34</v>
      </c>
      <c r="N66" s="21">
        <f t="shared" si="21"/>
        <v>181226.94</v>
      </c>
      <c r="O66" s="21">
        <f t="shared" si="22"/>
        <v>21575.74</v>
      </c>
      <c r="P66" s="21">
        <f t="shared" si="23"/>
        <v>202802.68</v>
      </c>
      <c r="Q66" s="16" t="s">
        <v>74</v>
      </c>
      <c r="R66" s="70"/>
      <c r="S66" s="70"/>
    </row>
    <row r="67" spans="1:19" ht="21" customHeight="1" x14ac:dyDescent="0.25">
      <c r="A67" s="3"/>
      <c r="B67" s="29" t="s">
        <v>54</v>
      </c>
      <c r="C67" s="16" t="s">
        <v>16</v>
      </c>
      <c r="D67" s="5">
        <v>1</v>
      </c>
      <c r="E67" s="15">
        <v>2350</v>
      </c>
      <c r="F67" s="15">
        <v>2650</v>
      </c>
      <c r="G67" s="15">
        <v>2290</v>
      </c>
      <c r="H67" s="15">
        <v>2530</v>
      </c>
      <c r="I67" s="18">
        <v>6.2279999999999998</v>
      </c>
      <c r="J67" s="18">
        <v>5.7939999999999996</v>
      </c>
      <c r="K67" s="19">
        <v>90613.47</v>
      </c>
      <c r="L67" s="20">
        <v>10787.87</v>
      </c>
      <c r="M67" s="21">
        <f t="shared" si="20"/>
        <v>101401.34</v>
      </c>
      <c r="N67" s="21">
        <f t="shared" si="21"/>
        <v>90613.47</v>
      </c>
      <c r="O67" s="21">
        <f t="shared" si="22"/>
        <v>10787.87</v>
      </c>
      <c r="P67" s="21">
        <f t="shared" si="23"/>
        <v>101401.34</v>
      </c>
      <c r="Q67" s="16" t="s">
        <v>74</v>
      </c>
      <c r="R67" s="70"/>
      <c r="S67" s="70"/>
    </row>
    <row r="68" spans="1:19" ht="21" customHeight="1" x14ac:dyDescent="0.25">
      <c r="A68" s="4"/>
      <c r="B68" s="15" t="s">
        <v>57</v>
      </c>
      <c r="C68" s="16" t="s">
        <v>16</v>
      </c>
      <c r="D68" s="5">
        <v>6</v>
      </c>
      <c r="E68" s="15">
        <v>2500</v>
      </c>
      <c r="F68" s="15">
        <v>2650</v>
      </c>
      <c r="G68" s="15">
        <v>2440</v>
      </c>
      <c r="H68" s="15">
        <v>2530</v>
      </c>
      <c r="I68" s="18">
        <v>39.75</v>
      </c>
      <c r="J68" s="18">
        <v>37.039000000000001</v>
      </c>
      <c r="K68" s="19">
        <v>96548.85</v>
      </c>
      <c r="L68" s="20">
        <v>11494.5</v>
      </c>
      <c r="M68" s="21">
        <f t="shared" si="20"/>
        <v>108043.35</v>
      </c>
      <c r="N68" s="21">
        <f t="shared" si="21"/>
        <v>579293.1</v>
      </c>
      <c r="O68" s="21">
        <f t="shared" si="22"/>
        <v>68967</v>
      </c>
      <c r="P68" s="21">
        <f t="shared" si="23"/>
        <v>648260.1</v>
      </c>
      <c r="Q68" s="16" t="s">
        <v>74</v>
      </c>
      <c r="R68" s="70"/>
      <c r="S68" s="70"/>
    </row>
    <row r="69" spans="1:19" ht="21" customHeight="1" x14ac:dyDescent="0.25">
      <c r="A69" s="4"/>
      <c r="B69" s="15" t="s">
        <v>58</v>
      </c>
      <c r="C69" s="16" t="s">
        <v>16</v>
      </c>
      <c r="D69" s="5">
        <v>4</v>
      </c>
      <c r="E69" s="15">
        <v>2500</v>
      </c>
      <c r="F69" s="15">
        <v>2650</v>
      </c>
      <c r="G69" s="15">
        <v>2440</v>
      </c>
      <c r="H69" s="15">
        <v>2530</v>
      </c>
      <c r="I69" s="18">
        <v>26.5</v>
      </c>
      <c r="J69" s="18">
        <v>24.693000000000001</v>
      </c>
      <c r="K69" s="19">
        <v>96548.85</v>
      </c>
      <c r="L69" s="20">
        <v>11494.5</v>
      </c>
      <c r="M69" s="21">
        <f t="shared" si="20"/>
        <v>108043.35</v>
      </c>
      <c r="N69" s="21">
        <f t="shared" si="21"/>
        <v>386195.4</v>
      </c>
      <c r="O69" s="21">
        <f t="shared" si="22"/>
        <v>45978</v>
      </c>
      <c r="P69" s="21">
        <f t="shared" si="23"/>
        <v>432173.4</v>
      </c>
      <c r="Q69" s="16" t="s">
        <v>74</v>
      </c>
      <c r="R69" s="70"/>
      <c r="S69" s="70"/>
    </row>
    <row r="70" spans="1:19" ht="21" customHeight="1" x14ac:dyDescent="0.25">
      <c r="A70" s="4"/>
      <c r="B70" s="15" t="s">
        <v>59</v>
      </c>
      <c r="C70" s="16" t="s">
        <v>16</v>
      </c>
      <c r="D70" s="5">
        <v>2</v>
      </c>
      <c r="E70" s="15">
        <v>2500</v>
      </c>
      <c r="F70" s="15">
        <v>2650</v>
      </c>
      <c r="G70" s="15">
        <v>2440</v>
      </c>
      <c r="H70" s="15">
        <v>2530</v>
      </c>
      <c r="I70" s="18">
        <v>13.25</v>
      </c>
      <c r="J70" s="18">
        <v>12.346</v>
      </c>
      <c r="K70" s="19">
        <v>96548.85</v>
      </c>
      <c r="L70" s="20">
        <v>11494.5</v>
      </c>
      <c r="M70" s="21">
        <f t="shared" si="20"/>
        <v>108043.35</v>
      </c>
      <c r="N70" s="21">
        <f t="shared" si="21"/>
        <v>193097.7</v>
      </c>
      <c r="O70" s="21">
        <f t="shared" si="22"/>
        <v>22989</v>
      </c>
      <c r="P70" s="21">
        <f t="shared" si="23"/>
        <v>216086.7</v>
      </c>
      <c r="Q70" s="16" t="s">
        <v>74</v>
      </c>
      <c r="R70" s="70"/>
      <c r="S70" s="70"/>
    </row>
    <row r="71" spans="1:19" ht="21" customHeight="1" x14ac:dyDescent="0.25">
      <c r="A71" s="6"/>
      <c r="B71" s="56" t="s">
        <v>21</v>
      </c>
      <c r="C71" s="57"/>
      <c r="D71" s="57"/>
      <c r="E71" s="57"/>
      <c r="F71" s="57"/>
      <c r="G71" s="34"/>
      <c r="H71" s="34"/>
      <c r="I71" s="33"/>
      <c r="J71" s="33"/>
      <c r="K71" s="33"/>
      <c r="L71" s="33"/>
      <c r="M71" s="33"/>
      <c r="N71" s="33"/>
      <c r="O71" s="33"/>
      <c r="P71" s="33"/>
      <c r="Q71" s="16" t="s">
        <v>74</v>
      </c>
      <c r="R71" s="70"/>
      <c r="S71" s="70"/>
    </row>
    <row r="72" spans="1:19" ht="21" customHeight="1" x14ac:dyDescent="0.25">
      <c r="A72" s="4"/>
      <c r="B72" s="15" t="str">
        <f>B63</f>
        <v>ОДБ-3.1</v>
      </c>
      <c r="C72" s="16" t="s">
        <v>16</v>
      </c>
      <c r="D72" s="5">
        <v>3</v>
      </c>
      <c r="E72" s="29">
        <v>4985</v>
      </c>
      <c r="F72" s="29">
        <v>2650</v>
      </c>
      <c r="G72" s="15">
        <v>4925</v>
      </c>
      <c r="H72" s="15">
        <v>2530</v>
      </c>
      <c r="I72" s="18">
        <v>39.631</v>
      </c>
      <c r="J72" s="18">
        <v>37.381</v>
      </c>
      <c r="K72" s="19">
        <v>194878.31</v>
      </c>
      <c r="L72" s="20">
        <v>23200.99</v>
      </c>
      <c r="M72" s="21">
        <f t="shared" ref="M72:M79" si="24">K72+L72</f>
        <v>218079.3</v>
      </c>
      <c r="N72" s="21">
        <f t="shared" ref="N72:N79" si="25">ROUND(K72*D72,2)</f>
        <v>584634.93000000005</v>
      </c>
      <c r="O72" s="21">
        <f t="shared" ref="O72:O79" si="26">ROUND(L72*D72,2)</f>
        <v>69602.97</v>
      </c>
      <c r="P72" s="21">
        <f t="shared" ref="P72:P79" si="27">SUM(N72:O72)</f>
        <v>654237.9</v>
      </c>
      <c r="Q72" s="16" t="s">
        <v>74</v>
      </c>
      <c r="R72" s="70"/>
      <c r="S72" s="70"/>
    </row>
    <row r="73" spans="1:19" ht="21" customHeight="1" x14ac:dyDescent="0.25">
      <c r="A73" s="3"/>
      <c r="B73" s="15" t="str">
        <f>B64</f>
        <v>ОДБ-3.1л</v>
      </c>
      <c r="C73" s="16" t="s">
        <v>16</v>
      </c>
      <c r="D73" s="5">
        <v>3</v>
      </c>
      <c r="E73" s="29">
        <v>4985</v>
      </c>
      <c r="F73" s="29">
        <v>2650</v>
      </c>
      <c r="G73" s="15">
        <v>4925</v>
      </c>
      <c r="H73" s="15">
        <v>2530</v>
      </c>
      <c r="I73" s="18">
        <v>39.631</v>
      </c>
      <c r="J73" s="18">
        <v>37.381</v>
      </c>
      <c r="K73" s="19">
        <v>194878.31</v>
      </c>
      <c r="L73" s="20">
        <v>23200.99</v>
      </c>
      <c r="M73" s="21">
        <f t="shared" si="24"/>
        <v>218079.3</v>
      </c>
      <c r="N73" s="21">
        <f t="shared" si="25"/>
        <v>584634.93000000005</v>
      </c>
      <c r="O73" s="21">
        <f t="shared" si="26"/>
        <v>69602.97</v>
      </c>
      <c r="P73" s="21">
        <f t="shared" si="27"/>
        <v>654237.9</v>
      </c>
      <c r="Q73" s="16" t="s">
        <v>74</v>
      </c>
      <c r="R73" s="70"/>
      <c r="S73" s="70"/>
    </row>
    <row r="74" spans="1:19" ht="21" customHeight="1" x14ac:dyDescent="0.25">
      <c r="A74" s="3"/>
      <c r="B74" s="29" t="s">
        <v>53</v>
      </c>
      <c r="C74" s="16" t="s">
        <v>16</v>
      </c>
      <c r="D74" s="5">
        <v>3</v>
      </c>
      <c r="E74" s="15">
        <v>2350</v>
      </c>
      <c r="F74" s="15">
        <v>2650</v>
      </c>
      <c r="G74" s="15">
        <v>2290</v>
      </c>
      <c r="H74" s="15">
        <v>2530</v>
      </c>
      <c r="I74" s="18">
        <v>18.683</v>
      </c>
      <c r="J74" s="18">
        <v>17.381</v>
      </c>
      <c r="K74" s="19">
        <v>90613.47</v>
      </c>
      <c r="L74" s="20">
        <v>10787.87</v>
      </c>
      <c r="M74" s="21">
        <f t="shared" si="24"/>
        <v>101401.34</v>
      </c>
      <c r="N74" s="21">
        <f t="shared" si="25"/>
        <v>271840.40999999997</v>
      </c>
      <c r="O74" s="21">
        <f t="shared" si="26"/>
        <v>32363.61</v>
      </c>
      <c r="P74" s="21">
        <f t="shared" si="27"/>
        <v>304204.01999999996</v>
      </c>
      <c r="Q74" s="16" t="s">
        <v>74</v>
      </c>
      <c r="R74" s="70"/>
      <c r="S74" s="70"/>
    </row>
    <row r="75" spans="1:19" ht="21" customHeight="1" x14ac:dyDescent="0.25">
      <c r="A75" s="3"/>
      <c r="B75" s="29" t="s">
        <v>52</v>
      </c>
      <c r="C75" s="16" t="s">
        <v>16</v>
      </c>
      <c r="D75" s="5">
        <v>2</v>
      </c>
      <c r="E75" s="15">
        <v>2350</v>
      </c>
      <c r="F75" s="15">
        <v>2650</v>
      </c>
      <c r="G75" s="15">
        <v>2290</v>
      </c>
      <c r="H75" s="15">
        <v>2530</v>
      </c>
      <c r="I75" s="18">
        <v>12.455</v>
      </c>
      <c r="J75" s="18">
        <v>11.587</v>
      </c>
      <c r="K75" s="19">
        <v>90613.47</v>
      </c>
      <c r="L75" s="20">
        <v>10787.87</v>
      </c>
      <c r="M75" s="21">
        <f t="shared" si="24"/>
        <v>101401.34</v>
      </c>
      <c r="N75" s="21">
        <f t="shared" si="25"/>
        <v>181226.94</v>
      </c>
      <c r="O75" s="21">
        <f t="shared" si="26"/>
        <v>21575.74</v>
      </c>
      <c r="P75" s="21">
        <f t="shared" si="27"/>
        <v>202802.68</v>
      </c>
      <c r="Q75" s="16" t="s">
        <v>74</v>
      </c>
      <c r="R75" s="70"/>
      <c r="S75" s="70"/>
    </row>
    <row r="76" spans="1:19" ht="21" customHeight="1" x14ac:dyDescent="0.25">
      <c r="A76" s="3"/>
      <c r="B76" s="29" t="s">
        <v>62</v>
      </c>
      <c r="C76" s="16" t="s">
        <v>16</v>
      </c>
      <c r="D76" s="5">
        <v>1</v>
      </c>
      <c r="E76" s="15">
        <v>2350</v>
      </c>
      <c r="F76" s="15">
        <v>2650</v>
      </c>
      <c r="G76" s="15">
        <v>2290</v>
      </c>
      <c r="H76" s="15">
        <v>2530</v>
      </c>
      <c r="I76" s="18">
        <v>6.2279999999999998</v>
      </c>
      <c r="J76" s="18">
        <v>5.7939999999999996</v>
      </c>
      <c r="K76" s="19">
        <v>90613.47</v>
      </c>
      <c r="L76" s="20">
        <v>10787.87</v>
      </c>
      <c r="M76" s="21">
        <f t="shared" si="24"/>
        <v>101401.34</v>
      </c>
      <c r="N76" s="21">
        <f t="shared" si="25"/>
        <v>90613.47</v>
      </c>
      <c r="O76" s="21">
        <f t="shared" si="26"/>
        <v>10787.87</v>
      </c>
      <c r="P76" s="21">
        <f t="shared" si="27"/>
        <v>101401.34</v>
      </c>
      <c r="Q76" s="16" t="s">
        <v>74</v>
      </c>
      <c r="R76" s="70"/>
      <c r="S76" s="70"/>
    </row>
    <row r="77" spans="1:19" ht="21" customHeight="1" x14ac:dyDescent="0.25">
      <c r="A77" s="4"/>
      <c r="B77" s="15" t="s">
        <v>63</v>
      </c>
      <c r="C77" s="16" t="s">
        <v>16</v>
      </c>
      <c r="D77" s="5">
        <v>2</v>
      </c>
      <c r="E77" s="15">
        <v>2500</v>
      </c>
      <c r="F77" s="15">
        <v>2650</v>
      </c>
      <c r="G77" s="15">
        <v>2440</v>
      </c>
      <c r="H77" s="15">
        <v>2530</v>
      </c>
      <c r="I77" s="18">
        <v>13.25</v>
      </c>
      <c r="J77" s="18">
        <v>12.346</v>
      </c>
      <c r="K77" s="19">
        <v>96548.85</v>
      </c>
      <c r="L77" s="20">
        <v>11494.5</v>
      </c>
      <c r="M77" s="21">
        <f t="shared" si="24"/>
        <v>108043.35</v>
      </c>
      <c r="N77" s="21">
        <f t="shared" si="25"/>
        <v>193097.7</v>
      </c>
      <c r="O77" s="21">
        <f t="shared" si="26"/>
        <v>22989</v>
      </c>
      <c r="P77" s="21">
        <f t="shared" si="27"/>
        <v>216086.7</v>
      </c>
      <c r="Q77" s="16" t="s">
        <v>74</v>
      </c>
      <c r="R77" s="70"/>
      <c r="S77" s="70"/>
    </row>
    <row r="78" spans="1:19" ht="21" customHeight="1" x14ac:dyDescent="0.25">
      <c r="A78" s="4"/>
      <c r="B78" s="15" t="s">
        <v>57</v>
      </c>
      <c r="C78" s="16" t="s">
        <v>16</v>
      </c>
      <c r="D78" s="5">
        <v>4</v>
      </c>
      <c r="E78" s="15">
        <v>2500</v>
      </c>
      <c r="F78" s="15">
        <v>2650</v>
      </c>
      <c r="G78" s="15">
        <v>2440</v>
      </c>
      <c r="H78" s="15">
        <v>2530</v>
      </c>
      <c r="I78" s="18">
        <v>26.5</v>
      </c>
      <c r="J78" s="18">
        <v>24.693000000000001</v>
      </c>
      <c r="K78" s="19">
        <v>96548.85</v>
      </c>
      <c r="L78" s="20">
        <v>11494.5</v>
      </c>
      <c r="M78" s="21">
        <f t="shared" si="24"/>
        <v>108043.35</v>
      </c>
      <c r="N78" s="21">
        <f t="shared" si="25"/>
        <v>386195.4</v>
      </c>
      <c r="O78" s="21">
        <f t="shared" si="26"/>
        <v>45978</v>
      </c>
      <c r="P78" s="21">
        <f t="shared" si="27"/>
        <v>432173.4</v>
      </c>
      <c r="Q78" s="16" t="s">
        <v>74</v>
      </c>
      <c r="R78" s="70"/>
      <c r="S78" s="70"/>
    </row>
    <row r="79" spans="1:19" ht="21" customHeight="1" x14ac:dyDescent="0.25">
      <c r="A79" s="4"/>
      <c r="B79" s="15" t="s">
        <v>58</v>
      </c>
      <c r="C79" s="16" t="s">
        <v>16</v>
      </c>
      <c r="D79" s="5">
        <v>6</v>
      </c>
      <c r="E79" s="15">
        <v>2500</v>
      </c>
      <c r="F79" s="15">
        <v>2650</v>
      </c>
      <c r="G79" s="15">
        <v>2440</v>
      </c>
      <c r="H79" s="15">
        <v>2530</v>
      </c>
      <c r="I79" s="18">
        <v>39.75</v>
      </c>
      <c r="J79" s="18">
        <v>37.039000000000001</v>
      </c>
      <c r="K79" s="19">
        <v>96548.85</v>
      </c>
      <c r="L79" s="20">
        <v>11494.5</v>
      </c>
      <c r="M79" s="21">
        <f t="shared" si="24"/>
        <v>108043.35</v>
      </c>
      <c r="N79" s="21">
        <f t="shared" si="25"/>
        <v>579293.1</v>
      </c>
      <c r="O79" s="21">
        <f t="shared" si="26"/>
        <v>68967</v>
      </c>
      <c r="P79" s="21">
        <f t="shared" si="27"/>
        <v>648260.1</v>
      </c>
      <c r="Q79" s="16" t="s">
        <v>74</v>
      </c>
      <c r="R79" s="70"/>
      <c r="S79" s="70"/>
    </row>
    <row r="80" spans="1:19" ht="21" customHeight="1" x14ac:dyDescent="0.25">
      <c r="A80" s="6"/>
      <c r="B80" s="56" t="s">
        <v>22</v>
      </c>
      <c r="C80" s="57"/>
      <c r="D80" s="57"/>
      <c r="E80" s="57"/>
      <c r="F80" s="57"/>
      <c r="G80" s="34"/>
      <c r="H80" s="34"/>
      <c r="I80" s="33"/>
      <c r="J80" s="33"/>
      <c r="K80" s="33"/>
      <c r="L80" s="33"/>
      <c r="M80" s="33"/>
      <c r="N80" s="33"/>
      <c r="O80" s="33"/>
      <c r="P80" s="33"/>
      <c r="Q80" s="16" t="s">
        <v>74</v>
      </c>
      <c r="R80" s="70"/>
      <c r="S80" s="70"/>
    </row>
    <row r="81" spans="1:19" ht="21" customHeight="1" x14ac:dyDescent="0.25">
      <c r="A81" s="4"/>
      <c r="B81" s="15" t="str">
        <f>B72</f>
        <v>ОДБ-3.1</v>
      </c>
      <c r="C81" s="16" t="s">
        <v>16</v>
      </c>
      <c r="D81" s="5">
        <v>3</v>
      </c>
      <c r="E81" s="29">
        <v>4985</v>
      </c>
      <c r="F81" s="29">
        <v>2650</v>
      </c>
      <c r="G81" s="15">
        <v>4925</v>
      </c>
      <c r="H81" s="15">
        <v>2530</v>
      </c>
      <c r="I81" s="18">
        <v>39.631</v>
      </c>
      <c r="J81" s="18">
        <v>37.381</v>
      </c>
      <c r="K81" s="19">
        <v>194878.31</v>
      </c>
      <c r="L81" s="20">
        <v>23200.99</v>
      </c>
      <c r="M81" s="21">
        <f t="shared" ref="M81:M88" si="28">K81+L81</f>
        <v>218079.3</v>
      </c>
      <c r="N81" s="21">
        <f t="shared" ref="N81:N88" si="29">ROUND(K81*D81,2)</f>
        <v>584634.93000000005</v>
      </c>
      <c r="O81" s="21">
        <f t="shared" ref="O81:O88" si="30">ROUND(L81*D81,2)</f>
        <v>69602.97</v>
      </c>
      <c r="P81" s="21">
        <f t="shared" ref="P81:P88" si="31">SUM(N81:O81)</f>
        <v>654237.9</v>
      </c>
      <c r="Q81" s="16" t="s">
        <v>74</v>
      </c>
      <c r="R81" s="70"/>
      <c r="S81" s="70"/>
    </row>
    <row r="82" spans="1:19" ht="21" customHeight="1" x14ac:dyDescent="0.25">
      <c r="A82" s="3"/>
      <c r="B82" s="15" t="str">
        <f>B73</f>
        <v>ОДБ-3.1л</v>
      </c>
      <c r="C82" s="16" t="s">
        <v>16</v>
      </c>
      <c r="D82" s="5">
        <v>3</v>
      </c>
      <c r="E82" s="29">
        <v>4985</v>
      </c>
      <c r="F82" s="29">
        <v>2650</v>
      </c>
      <c r="G82" s="15">
        <v>4925</v>
      </c>
      <c r="H82" s="15">
        <v>2530</v>
      </c>
      <c r="I82" s="18">
        <v>39.631</v>
      </c>
      <c r="J82" s="18">
        <v>37.381</v>
      </c>
      <c r="K82" s="19">
        <v>194878.31</v>
      </c>
      <c r="L82" s="20">
        <v>23200.99</v>
      </c>
      <c r="M82" s="21">
        <f t="shared" si="28"/>
        <v>218079.3</v>
      </c>
      <c r="N82" s="21">
        <f t="shared" si="29"/>
        <v>584634.93000000005</v>
      </c>
      <c r="O82" s="21">
        <f t="shared" si="30"/>
        <v>69602.97</v>
      </c>
      <c r="P82" s="21">
        <f t="shared" si="31"/>
        <v>654237.9</v>
      </c>
      <c r="Q82" s="16" t="s">
        <v>74</v>
      </c>
      <c r="R82" s="70"/>
      <c r="S82" s="70"/>
    </row>
    <row r="83" spans="1:19" ht="21" customHeight="1" x14ac:dyDescent="0.25">
      <c r="A83" s="3"/>
      <c r="B83" s="29" t="s">
        <v>53</v>
      </c>
      <c r="C83" s="16" t="s">
        <v>16</v>
      </c>
      <c r="D83" s="5">
        <v>3</v>
      </c>
      <c r="E83" s="15">
        <v>2350</v>
      </c>
      <c r="F83" s="15">
        <v>2650</v>
      </c>
      <c r="G83" s="15">
        <v>2290</v>
      </c>
      <c r="H83" s="15">
        <v>2530</v>
      </c>
      <c r="I83" s="18">
        <v>18.683</v>
      </c>
      <c r="J83" s="18">
        <v>17.381</v>
      </c>
      <c r="K83" s="19">
        <v>90613.47</v>
      </c>
      <c r="L83" s="20">
        <v>10787.87</v>
      </c>
      <c r="M83" s="21">
        <f t="shared" si="28"/>
        <v>101401.34</v>
      </c>
      <c r="N83" s="21">
        <f t="shared" si="29"/>
        <v>271840.40999999997</v>
      </c>
      <c r="O83" s="21">
        <f t="shared" si="30"/>
        <v>32363.61</v>
      </c>
      <c r="P83" s="21">
        <f t="shared" si="31"/>
        <v>304204.01999999996</v>
      </c>
      <c r="Q83" s="16" t="s">
        <v>74</v>
      </c>
      <c r="R83" s="70"/>
      <c r="S83" s="70"/>
    </row>
    <row r="84" spans="1:19" ht="21" customHeight="1" x14ac:dyDescent="0.25">
      <c r="A84" s="3"/>
      <c r="B84" s="29" t="s">
        <v>52</v>
      </c>
      <c r="C84" s="16" t="s">
        <v>16</v>
      </c>
      <c r="D84" s="5">
        <v>2</v>
      </c>
      <c r="E84" s="15">
        <v>2350</v>
      </c>
      <c r="F84" s="15">
        <v>2650</v>
      </c>
      <c r="G84" s="15">
        <v>2290</v>
      </c>
      <c r="H84" s="15">
        <v>2530</v>
      </c>
      <c r="I84" s="18">
        <v>12.455</v>
      </c>
      <c r="J84" s="18">
        <v>11.587</v>
      </c>
      <c r="K84" s="19">
        <v>90613.47</v>
      </c>
      <c r="L84" s="20">
        <v>10787.87</v>
      </c>
      <c r="M84" s="21">
        <f t="shared" si="28"/>
        <v>101401.34</v>
      </c>
      <c r="N84" s="21">
        <f t="shared" si="29"/>
        <v>181226.94</v>
      </c>
      <c r="O84" s="21">
        <f t="shared" si="30"/>
        <v>21575.74</v>
      </c>
      <c r="P84" s="21">
        <f t="shared" si="31"/>
        <v>202802.68</v>
      </c>
      <c r="Q84" s="16" t="s">
        <v>74</v>
      </c>
      <c r="R84" s="70"/>
      <c r="S84" s="70"/>
    </row>
    <row r="85" spans="1:19" ht="21" customHeight="1" x14ac:dyDescent="0.25">
      <c r="A85" s="3"/>
      <c r="B85" s="29" t="s">
        <v>62</v>
      </c>
      <c r="C85" s="16" t="s">
        <v>16</v>
      </c>
      <c r="D85" s="5">
        <v>1</v>
      </c>
      <c r="E85" s="15">
        <v>2350</v>
      </c>
      <c r="F85" s="15">
        <v>2650</v>
      </c>
      <c r="G85" s="15">
        <v>2290</v>
      </c>
      <c r="H85" s="15">
        <v>2530</v>
      </c>
      <c r="I85" s="18">
        <v>6.2279999999999998</v>
      </c>
      <c r="J85" s="18">
        <v>5.7939999999999996</v>
      </c>
      <c r="K85" s="19">
        <v>90613.47</v>
      </c>
      <c r="L85" s="20">
        <v>10787.87</v>
      </c>
      <c r="M85" s="21">
        <f t="shared" si="28"/>
        <v>101401.34</v>
      </c>
      <c r="N85" s="21">
        <f t="shared" si="29"/>
        <v>90613.47</v>
      </c>
      <c r="O85" s="21">
        <f t="shared" si="30"/>
        <v>10787.87</v>
      </c>
      <c r="P85" s="21">
        <f t="shared" si="31"/>
        <v>101401.34</v>
      </c>
      <c r="Q85" s="16" t="s">
        <v>74</v>
      </c>
      <c r="R85" s="70"/>
      <c r="S85" s="70"/>
    </row>
    <row r="86" spans="1:19" ht="21" customHeight="1" x14ac:dyDescent="0.25">
      <c r="A86" s="4"/>
      <c r="B86" s="15" t="s">
        <v>63</v>
      </c>
      <c r="C86" s="16" t="s">
        <v>16</v>
      </c>
      <c r="D86" s="5">
        <v>2</v>
      </c>
      <c r="E86" s="15">
        <v>2500</v>
      </c>
      <c r="F86" s="15">
        <v>2650</v>
      </c>
      <c r="G86" s="15">
        <v>2440</v>
      </c>
      <c r="H86" s="15">
        <v>2530</v>
      </c>
      <c r="I86" s="18">
        <v>13.25</v>
      </c>
      <c r="J86" s="18">
        <v>12.346</v>
      </c>
      <c r="K86" s="19">
        <v>96548.85</v>
      </c>
      <c r="L86" s="20">
        <v>11494.5</v>
      </c>
      <c r="M86" s="21">
        <f t="shared" si="28"/>
        <v>108043.35</v>
      </c>
      <c r="N86" s="21">
        <f t="shared" si="29"/>
        <v>193097.7</v>
      </c>
      <c r="O86" s="21">
        <f t="shared" si="30"/>
        <v>22989</v>
      </c>
      <c r="P86" s="21">
        <f t="shared" si="31"/>
        <v>216086.7</v>
      </c>
      <c r="Q86" s="16" t="s">
        <v>74</v>
      </c>
      <c r="R86" s="70"/>
      <c r="S86" s="70"/>
    </row>
    <row r="87" spans="1:19" ht="21" customHeight="1" x14ac:dyDescent="0.25">
      <c r="A87" s="4"/>
      <c r="B87" s="15" t="s">
        <v>57</v>
      </c>
      <c r="C87" s="16" t="s">
        <v>16</v>
      </c>
      <c r="D87" s="5">
        <v>4</v>
      </c>
      <c r="E87" s="15">
        <v>2500</v>
      </c>
      <c r="F87" s="15">
        <v>2650</v>
      </c>
      <c r="G87" s="15">
        <v>2440</v>
      </c>
      <c r="H87" s="15">
        <v>2530</v>
      </c>
      <c r="I87" s="18">
        <v>26.5</v>
      </c>
      <c r="J87" s="18">
        <v>24.693000000000001</v>
      </c>
      <c r="K87" s="19">
        <v>96548.85</v>
      </c>
      <c r="L87" s="20">
        <v>11494.5</v>
      </c>
      <c r="M87" s="21">
        <f t="shared" si="28"/>
        <v>108043.35</v>
      </c>
      <c r="N87" s="21">
        <f t="shared" si="29"/>
        <v>386195.4</v>
      </c>
      <c r="O87" s="21">
        <f t="shared" si="30"/>
        <v>45978</v>
      </c>
      <c r="P87" s="21">
        <f t="shared" si="31"/>
        <v>432173.4</v>
      </c>
      <c r="Q87" s="16" t="s">
        <v>74</v>
      </c>
      <c r="R87" s="70"/>
      <c r="S87" s="70"/>
    </row>
    <row r="88" spans="1:19" ht="21" customHeight="1" x14ac:dyDescent="0.25">
      <c r="A88" s="4"/>
      <c r="B88" s="15" t="s">
        <v>58</v>
      </c>
      <c r="C88" s="16" t="s">
        <v>16</v>
      </c>
      <c r="D88" s="5">
        <v>6</v>
      </c>
      <c r="E88" s="15">
        <v>2500</v>
      </c>
      <c r="F88" s="15">
        <v>2650</v>
      </c>
      <c r="G88" s="15">
        <v>2440</v>
      </c>
      <c r="H88" s="15">
        <v>2530</v>
      </c>
      <c r="I88" s="18">
        <v>39.75</v>
      </c>
      <c r="J88" s="18">
        <v>37.039000000000001</v>
      </c>
      <c r="K88" s="19">
        <v>96548.85</v>
      </c>
      <c r="L88" s="20">
        <v>11494.5</v>
      </c>
      <c r="M88" s="21">
        <f t="shared" si="28"/>
        <v>108043.35</v>
      </c>
      <c r="N88" s="21">
        <f t="shared" si="29"/>
        <v>579293.1</v>
      </c>
      <c r="O88" s="21">
        <f t="shared" si="30"/>
        <v>68967</v>
      </c>
      <c r="P88" s="21">
        <f t="shared" si="31"/>
        <v>648260.1</v>
      </c>
      <c r="Q88" s="16" t="s">
        <v>74</v>
      </c>
      <c r="R88" s="70"/>
      <c r="S88" s="70"/>
    </row>
    <row r="89" spans="1:19" ht="21" customHeight="1" x14ac:dyDescent="0.25">
      <c r="A89" s="6"/>
      <c r="B89" s="56" t="s">
        <v>23</v>
      </c>
      <c r="C89" s="57"/>
      <c r="D89" s="57"/>
      <c r="E89" s="57"/>
      <c r="F89" s="57"/>
      <c r="G89" s="34"/>
      <c r="H89" s="34"/>
      <c r="I89" s="33"/>
      <c r="J89" s="33"/>
      <c r="K89" s="33"/>
      <c r="L89" s="33"/>
      <c r="M89" s="33"/>
      <c r="N89" s="33"/>
      <c r="O89" s="33"/>
      <c r="P89" s="33"/>
      <c r="Q89" s="16" t="s">
        <v>74</v>
      </c>
      <c r="R89" s="70"/>
      <c r="S89" s="70"/>
    </row>
    <row r="90" spans="1:19" ht="21" customHeight="1" x14ac:dyDescent="0.25">
      <c r="A90" s="4"/>
      <c r="B90" s="15" t="str">
        <f>B81</f>
        <v>ОДБ-3.1</v>
      </c>
      <c r="C90" s="16" t="s">
        <v>16</v>
      </c>
      <c r="D90" s="5">
        <v>3</v>
      </c>
      <c r="E90" s="29">
        <v>4985</v>
      </c>
      <c r="F90" s="29">
        <v>2650</v>
      </c>
      <c r="G90" s="15">
        <v>4925</v>
      </c>
      <c r="H90" s="15">
        <v>2530</v>
      </c>
      <c r="I90" s="18">
        <v>39.631</v>
      </c>
      <c r="J90" s="18">
        <v>37.381</v>
      </c>
      <c r="K90" s="19">
        <v>194878.31</v>
      </c>
      <c r="L90" s="20">
        <v>23200.99</v>
      </c>
      <c r="M90" s="21">
        <f t="shared" ref="M90:M97" si="32">K90+L90</f>
        <v>218079.3</v>
      </c>
      <c r="N90" s="21">
        <f t="shared" ref="N90:N97" si="33">ROUND(K90*D90,2)</f>
        <v>584634.93000000005</v>
      </c>
      <c r="O90" s="21">
        <f t="shared" ref="O90:O97" si="34">ROUND(L90*D90,2)</f>
        <v>69602.97</v>
      </c>
      <c r="P90" s="21">
        <f t="shared" ref="P90:P97" si="35">SUM(N90:O90)</f>
        <v>654237.9</v>
      </c>
      <c r="Q90" s="16" t="s">
        <v>74</v>
      </c>
      <c r="R90" s="70"/>
      <c r="S90" s="70"/>
    </row>
    <row r="91" spans="1:19" ht="21" customHeight="1" x14ac:dyDescent="0.25">
      <c r="A91" s="3"/>
      <c r="B91" s="15" t="str">
        <f>B82</f>
        <v>ОДБ-3.1л</v>
      </c>
      <c r="C91" s="16" t="s">
        <v>16</v>
      </c>
      <c r="D91" s="5">
        <v>3</v>
      </c>
      <c r="E91" s="29">
        <v>4985</v>
      </c>
      <c r="F91" s="29">
        <v>2650</v>
      </c>
      <c r="G91" s="15">
        <v>4925</v>
      </c>
      <c r="H91" s="15">
        <v>2530</v>
      </c>
      <c r="I91" s="18">
        <v>39.631</v>
      </c>
      <c r="J91" s="18">
        <v>37.381</v>
      </c>
      <c r="K91" s="19">
        <v>194878.31</v>
      </c>
      <c r="L91" s="20">
        <v>23200.99</v>
      </c>
      <c r="M91" s="21">
        <f t="shared" si="32"/>
        <v>218079.3</v>
      </c>
      <c r="N91" s="21">
        <f t="shared" si="33"/>
        <v>584634.93000000005</v>
      </c>
      <c r="O91" s="21">
        <f t="shared" si="34"/>
        <v>69602.97</v>
      </c>
      <c r="P91" s="21">
        <f t="shared" si="35"/>
        <v>654237.9</v>
      </c>
      <c r="Q91" s="16" t="s">
        <v>74</v>
      </c>
      <c r="R91" s="70"/>
      <c r="S91" s="70"/>
    </row>
    <row r="92" spans="1:19" ht="21" customHeight="1" x14ac:dyDescent="0.25">
      <c r="A92" s="3"/>
      <c r="B92" s="29" t="s">
        <v>53</v>
      </c>
      <c r="C92" s="16" t="s">
        <v>16</v>
      </c>
      <c r="D92" s="5">
        <v>3</v>
      </c>
      <c r="E92" s="15">
        <v>2350</v>
      </c>
      <c r="F92" s="15">
        <v>2650</v>
      </c>
      <c r="G92" s="15">
        <v>2290</v>
      </c>
      <c r="H92" s="15">
        <v>2530</v>
      </c>
      <c r="I92" s="18">
        <v>18.683</v>
      </c>
      <c r="J92" s="18">
        <v>17.381</v>
      </c>
      <c r="K92" s="19">
        <v>90613.47</v>
      </c>
      <c r="L92" s="20">
        <v>10787.87</v>
      </c>
      <c r="M92" s="21">
        <f t="shared" si="32"/>
        <v>101401.34</v>
      </c>
      <c r="N92" s="21">
        <f t="shared" si="33"/>
        <v>271840.40999999997</v>
      </c>
      <c r="O92" s="21">
        <f t="shared" si="34"/>
        <v>32363.61</v>
      </c>
      <c r="P92" s="21">
        <f t="shared" si="35"/>
        <v>304204.01999999996</v>
      </c>
      <c r="Q92" s="16" t="s">
        <v>74</v>
      </c>
      <c r="R92" s="70"/>
      <c r="S92" s="70"/>
    </row>
    <row r="93" spans="1:19" ht="21" customHeight="1" x14ac:dyDescent="0.25">
      <c r="A93" s="3"/>
      <c r="B93" s="29" t="s">
        <v>52</v>
      </c>
      <c r="C93" s="16" t="s">
        <v>16</v>
      </c>
      <c r="D93" s="5">
        <v>2</v>
      </c>
      <c r="E93" s="15">
        <v>2350</v>
      </c>
      <c r="F93" s="15">
        <v>2650</v>
      </c>
      <c r="G93" s="15">
        <v>2290</v>
      </c>
      <c r="H93" s="15">
        <v>2530</v>
      </c>
      <c r="I93" s="18">
        <v>12.455</v>
      </c>
      <c r="J93" s="18">
        <v>11.587</v>
      </c>
      <c r="K93" s="19">
        <v>90613.47</v>
      </c>
      <c r="L93" s="20">
        <v>10787.87</v>
      </c>
      <c r="M93" s="21">
        <f t="shared" si="32"/>
        <v>101401.34</v>
      </c>
      <c r="N93" s="21">
        <f t="shared" si="33"/>
        <v>181226.94</v>
      </c>
      <c r="O93" s="21">
        <f t="shared" si="34"/>
        <v>21575.74</v>
      </c>
      <c r="P93" s="21">
        <f t="shared" si="35"/>
        <v>202802.68</v>
      </c>
      <c r="Q93" s="16" t="s">
        <v>74</v>
      </c>
      <c r="R93" s="70"/>
      <c r="S93" s="70"/>
    </row>
    <row r="94" spans="1:19" ht="21" customHeight="1" x14ac:dyDescent="0.25">
      <c r="A94" s="3"/>
      <c r="B94" s="29" t="s">
        <v>62</v>
      </c>
      <c r="C94" s="16" t="s">
        <v>16</v>
      </c>
      <c r="D94" s="5">
        <v>1</v>
      </c>
      <c r="E94" s="15">
        <v>2350</v>
      </c>
      <c r="F94" s="15">
        <v>2650</v>
      </c>
      <c r="G94" s="15">
        <v>2290</v>
      </c>
      <c r="H94" s="15">
        <v>2530</v>
      </c>
      <c r="I94" s="18">
        <v>6.2279999999999998</v>
      </c>
      <c r="J94" s="18">
        <v>5.7939999999999996</v>
      </c>
      <c r="K94" s="19">
        <v>90613.47</v>
      </c>
      <c r="L94" s="20">
        <v>10787.87</v>
      </c>
      <c r="M94" s="21">
        <f t="shared" si="32"/>
        <v>101401.34</v>
      </c>
      <c r="N94" s="21">
        <f t="shared" si="33"/>
        <v>90613.47</v>
      </c>
      <c r="O94" s="21">
        <f t="shared" si="34"/>
        <v>10787.87</v>
      </c>
      <c r="P94" s="21">
        <f t="shared" si="35"/>
        <v>101401.34</v>
      </c>
      <c r="Q94" s="16" t="s">
        <v>74</v>
      </c>
      <c r="R94" s="70"/>
      <c r="S94" s="70"/>
    </row>
    <row r="95" spans="1:19" ht="21" customHeight="1" x14ac:dyDescent="0.25">
      <c r="A95" s="4"/>
      <c r="B95" s="15" t="s">
        <v>63</v>
      </c>
      <c r="C95" s="16" t="s">
        <v>16</v>
      </c>
      <c r="D95" s="5">
        <v>2</v>
      </c>
      <c r="E95" s="15">
        <v>2500</v>
      </c>
      <c r="F95" s="15">
        <v>2650</v>
      </c>
      <c r="G95" s="15">
        <v>2440</v>
      </c>
      <c r="H95" s="15">
        <v>2530</v>
      </c>
      <c r="I95" s="18">
        <v>13.25</v>
      </c>
      <c r="J95" s="18">
        <v>12.346</v>
      </c>
      <c r="K95" s="19">
        <v>96548.85</v>
      </c>
      <c r="L95" s="20">
        <v>11494.5</v>
      </c>
      <c r="M95" s="21">
        <f t="shared" si="32"/>
        <v>108043.35</v>
      </c>
      <c r="N95" s="21">
        <f t="shared" si="33"/>
        <v>193097.7</v>
      </c>
      <c r="O95" s="21">
        <f t="shared" si="34"/>
        <v>22989</v>
      </c>
      <c r="P95" s="21">
        <f t="shared" si="35"/>
        <v>216086.7</v>
      </c>
      <c r="Q95" s="16" t="s">
        <v>74</v>
      </c>
      <c r="R95" s="70"/>
      <c r="S95" s="70"/>
    </row>
    <row r="96" spans="1:19" ht="21" customHeight="1" x14ac:dyDescent="0.25">
      <c r="A96" s="4"/>
      <c r="B96" s="15" t="s">
        <v>57</v>
      </c>
      <c r="C96" s="16" t="s">
        <v>16</v>
      </c>
      <c r="D96" s="5">
        <v>4</v>
      </c>
      <c r="E96" s="15">
        <v>2500</v>
      </c>
      <c r="F96" s="15">
        <v>2650</v>
      </c>
      <c r="G96" s="15">
        <v>2440</v>
      </c>
      <c r="H96" s="15">
        <v>2530</v>
      </c>
      <c r="I96" s="18">
        <v>26.5</v>
      </c>
      <c r="J96" s="18">
        <v>24.693000000000001</v>
      </c>
      <c r="K96" s="19">
        <v>96548.85</v>
      </c>
      <c r="L96" s="20">
        <v>11494.5</v>
      </c>
      <c r="M96" s="21">
        <f t="shared" si="32"/>
        <v>108043.35</v>
      </c>
      <c r="N96" s="21">
        <f t="shared" si="33"/>
        <v>386195.4</v>
      </c>
      <c r="O96" s="21">
        <f t="shared" si="34"/>
        <v>45978</v>
      </c>
      <c r="P96" s="21">
        <f t="shared" si="35"/>
        <v>432173.4</v>
      </c>
      <c r="Q96" s="16" t="s">
        <v>74</v>
      </c>
      <c r="R96" s="70"/>
      <c r="S96" s="70"/>
    </row>
    <row r="97" spans="1:19" ht="21" customHeight="1" x14ac:dyDescent="0.25">
      <c r="A97" s="4"/>
      <c r="B97" s="15" t="s">
        <v>58</v>
      </c>
      <c r="C97" s="16" t="s">
        <v>16</v>
      </c>
      <c r="D97" s="5">
        <v>6</v>
      </c>
      <c r="E97" s="15">
        <v>2500</v>
      </c>
      <c r="F97" s="15">
        <v>2650</v>
      </c>
      <c r="G97" s="15">
        <v>2440</v>
      </c>
      <c r="H97" s="15">
        <v>2530</v>
      </c>
      <c r="I97" s="18">
        <v>39.75</v>
      </c>
      <c r="J97" s="18">
        <v>37.039000000000001</v>
      </c>
      <c r="K97" s="19">
        <v>96548.85</v>
      </c>
      <c r="L97" s="20">
        <v>11494.5</v>
      </c>
      <c r="M97" s="21">
        <f t="shared" si="32"/>
        <v>108043.35</v>
      </c>
      <c r="N97" s="21">
        <f t="shared" si="33"/>
        <v>579293.1</v>
      </c>
      <c r="O97" s="21">
        <f t="shared" si="34"/>
        <v>68967</v>
      </c>
      <c r="P97" s="21">
        <f t="shared" si="35"/>
        <v>648260.1</v>
      </c>
      <c r="Q97" s="16" t="s">
        <v>74</v>
      </c>
      <c r="R97" s="70"/>
      <c r="S97" s="70"/>
    </row>
    <row r="98" spans="1:19" ht="21" customHeight="1" x14ac:dyDescent="0.25">
      <c r="A98" s="6"/>
      <c r="B98" s="56" t="s">
        <v>24</v>
      </c>
      <c r="C98" s="57"/>
      <c r="D98" s="57"/>
      <c r="E98" s="57"/>
      <c r="F98" s="58"/>
      <c r="G98" s="54"/>
      <c r="H98" s="54"/>
      <c r="I98" s="33"/>
      <c r="J98" s="33"/>
      <c r="K98" s="33"/>
      <c r="L98" s="33"/>
      <c r="M98" s="33"/>
      <c r="N98" s="33"/>
      <c r="O98" s="33"/>
      <c r="P98" s="33"/>
      <c r="Q98" s="16" t="s">
        <v>74</v>
      </c>
      <c r="R98" s="70"/>
      <c r="S98" s="70"/>
    </row>
    <row r="99" spans="1:19" ht="21" customHeight="1" x14ac:dyDescent="0.25">
      <c r="A99" s="4"/>
      <c r="B99" s="15" t="str">
        <f>B90</f>
        <v>ОДБ-3.1</v>
      </c>
      <c r="C99" s="16" t="s">
        <v>16</v>
      </c>
      <c r="D99" s="5">
        <v>3</v>
      </c>
      <c r="E99" s="29">
        <v>4985</v>
      </c>
      <c r="F99" s="29">
        <v>2650</v>
      </c>
      <c r="G99" s="15">
        <v>4925</v>
      </c>
      <c r="H99" s="15">
        <v>2530</v>
      </c>
      <c r="I99" s="18">
        <v>39.631</v>
      </c>
      <c r="J99" s="18">
        <v>37.381</v>
      </c>
      <c r="K99" s="19">
        <v>194878.31</v>
      </c>
      <c r="L99" s="20">
        <v>23200.99</v>
      </c>
      <c r="M99" s="21">
        <f t="shared" ref="M99:M106" si="36">K99+L99</f>
        <v>218079.3</v>
      </c>
      <c r="N99" s="21">
        <f t="shared" ref="N99:N106" si="37">ROUND(K99*D99,2)</f>
        <v>584634.93000000005</v>
      </c>
      <c r="O99" s="21">
        <f t="shared" ref="O99:O106" si="38">ROUND(L99*D99,2)</f>
        <v>69602.97</v>
      </c>
      <c r="P99" s="21">
        <f t="shared" ref="P99:P106" si="39">SUM(N99:O99)</f>
        <v>654237.9</v>
      </c>
      <c r="Q99" s="16" t="s">
        <v>74</v>
      </c>
      <c r="R99" s="70"/>
      <c r="S99" s="70"/>
    </row>
    <row r="100" spans="1:19" ht="21" customHeight="1" x14ac:dyDescent="0.25">
      <c r="A100" s="3"/>
      <c r="B100" s="15" t="str">
        <f>B91</f>
        <v>ОДБ-3.1л</v>
      </c>
      <c r="C100" s="16" t="s">
        <v>16</v>
      </c>
      <c r="D100" s="5">
        <v>3</v>
      </c>
      <c r="E100" s="29">
        <v>4985</v>
      </c>
      <c r="F100" s="29">
        <v>2650</v>
      </c>
      <c r="G100" s="15">
        <v>4925</v>
      </c>
      <c r="H100" s="15">
        <v>2530</v>
      </c>
      <c r="I100" s="18">
        <v>39.631</v>
      </c>
      <c r="J100" s="18">
        <v>37.381</v>
      </c>
      <c r="K100" s="19">
        <v>194878.31</v>
      </c>
      <c r="L100" s="20">
        <v>23200.99</v>
      </c>
      <c r="M100" s="21">
        <f t="shared" si="36"/>
        <v>218079.3</v>
      </c>
      <c r="N100" s="21">
        <f t="shared" si="37"/>
        <v>584634.93000000005</v>
      </c>
      <c r="O100" s="21">
        <f t="shared" si="38"/>
        <v>69602.97</v>
      </c>
      <c r="P100" s="21">
        <f t="shared" si="39"/>
        <v>654237.9</v>
      </c>
      <c r="Q100" s="16" t="s">
        <v>74</v>
      </c>
      <c r="R100" s="70"/>
      <c r="S100" s="70"/>
    </row>
    <row r="101" spans="1:19" ht="21" customHeight="1" x14ac:dyDescent="0.25">
      <c r="A101" s="3"/>
      <c r="B101" s="29" t="s">
        <v>53</v>
      </c>
      <c r="C101" s="16" t="s">
        <v>16</v>
      </c>
      <c r="D101" s="5">
        <v>3</v>
      </c>
      <c r="E101" s="15">
        <v>2350</v>
      </c>
      <c r="F101" s="15">
        <v>2650</v>
      </c>
      <c r="G101" s="15">
        <v>2290</v>
      </c>
      <c r="H101" s="15">
        <v>2530</v>
      </c>
      <c r="I101" s="18">
        <v>18.683</v>
      </c>
      <c r="J101" s="18">
        <v>17.381</v>
      </c>
      <c r="K101" s="19">
        <v>90613.47</v>
      </c>
      <c r="L101" s="20">
        <v>10787.87</v>
      </c>
      <c r="M101" s="21">
        <f t="shared" si="36"/>
        <v>101401.34</v>
      </c>
      <c r="N101" s="21">
        <f t="shared" si="37"/>
        <v>271840.40999999997</v>
      </c>
      <c r="O101" s="21">
        <f t="shared" si="38"/>
        <v>32363.61</v>
      </c>
      <c r="P101" s="21">
        <f t="shared" si="39"/>
        <v>304204.01999999996</v>
      </c>
      <c r="Q101" s="16" t="s">
        <v>74</v>
      </c>
      <c r="R101" s="70"/>
      <c r="S101" s="70"/>
    </row>
    <row r="102" spans="1:19" ht="21" customHeight="1" x14ac:dyDescent="0.25">
      <c r="A102" s="3"/>
      <c r="B102" s="29" t="s">
        <v>52</v>
      </c>
      <c r="C102" s="16" t="s">
        <v>16</v>
      </c>
      <c r="D102" s="5">
        <v>2</v>
      </c>
      <c r="E102" s="15">
        <v>2350</v>
      </c>
      <c r="F102" s="15">
        <v>2650</v>
      </c>
      <c r="G102" s="15">
        <v>2290</v>
      </c>
      <c r="H102" s="15">
        <v>2530</v>
      </c>
      <c r="I102" s="18">
        <v>12.455</v>
      </c>
      <c r="J102" s="18">
        <v>11.587</v>
      </c>
      <c r="K102" s="19">
        <v>90613.47</v>
      </c>
      <c r="L102" s="20">
        <v>10787.87</v>
      </c>
      <c r="M102" s="21">
        <f t="shared" si="36"/>
        <v>101401.34</v>
      </c>
      <c r="N102" s="21">
        <f t="shared" si="37"/>
        <v>181226.94</v>
      </c>
      <c r="O102" s="21">
        <f t="shared" si="38"/>
        <v>21575.74</v>
      </c>
      <c r="P102" s="21">
        <f t="shared" si="39"/>
        <v>202802.68</v>
      </c>
      <c r="Q102" s="16" t="s">
        <v>74</v>
      </c>
      <c r="R102" s="70"/>
      <c r="S102" s="70"/>
    </row>
    <row r="103" spans="1:19" ht="21" customHeight="1" x14ac:dyDescent="0.25">
      <c r="A103" s="3"/>
      <c r="B103" s="29" t="s">
        <v>62</v>
      </c>
      <c r="C103" s="16" t="s">
        <v>16</v>
      </c>
      <c r="D103" s="5">
        <v>1</v>
      </c>
      <c r="E103" s="15">
        <v>2350</v>
      </c>
      <c r="F103" s="15">
        <v>2650</v>
      </c>
      <c r="G103" s="15">
        <v>2290</v>
      </c>
      <c r="H103" s="15">
        <v>2530</v>
      </c>
      <c r="I103" s="18">
        <v>6.2279999999999998</v>
      </c>
      <c r="J103" s="18">
        <v>5.7939999999999996</v>
      </c>
      <c r="K103" s="19">
        <v>90613.47</v>
      </c>
      <c r="L103" s="20">
        <v>10787.87</v>
      </c>
      <c r="M103" s="21">
        <f t="shared" si="36"/>
        <v>101401.34</v>
      </c>
      <c r="N103" s="21">
        <f t="shared" si="37"/>
        <v>90613.47</v>
      </c>
      <c r="O103" s="21">
        <f t="shared" si="38"/>
        <v>10787.87</v>
      </c>
      <c r="P103" s="21">
        <f t="shared" si="39"/>
        <v>101401.34</v>
      </c>
      <c r="Q103" s="16" t="s">
        <v>74</v>
      </c>
      <c r="R103" s="70"/>
      <c r="S103" s="70"/>
    </row>
    <row r="104" spans="1:19" ht="21" customHeight="1" x14ac:dyDescent="0.25">
      <c r="A104" s="4"/>
      <c r="B104" s="15" t="s">
        <v>63</v>
      </c>
      <c r="C104" s="16" t="s">
        <v>16</v>
      </c>
      <c r="D104" s="5">
        <v>2</v>
      </c>
      <c r="E104" s="15">
        <v>2500</v>
      </c>
      <c r="F104" s="15">
        <v>2650</v>
      </c>
      <c r="G104" s="15">
        <v>2440</v>
      </c>
      <c r="H104" s="15">
        <v>2530</v>
      </c>
      <c r="I104" s="18">
        <v>13.25</v>
      </c>
      <c r="J104" s="18">
        <v>12.346</v>
      </c>
      <c r="K104" s="19">
        <v>96548.85</v>
      </c>
      <c r="L104" s="20">
        <v>11494.5</v>
      </c>
      <c r="M104" s="21">
        <f t="shared" si="36"/>
        <v>108043.35</v>
      </c>
      <c r="N104" s="21">
        <f t="shared" si="37"/>
        <v>193097.7</v>
      </c>
      <c r="O104" s="21">
        <f t="shared" si="38"/>
        <v>22989</v>
      </c>
      <c r="P104" s="21">
        <f t="shared" si="39"/>
        <v>216086.7</v>
      </c>
      <c r="Q104" s="16" t="s">
        <v>74</v>
      </c>
      <c r="R104" s="70"/>
      <c r="S104" s="70"/>
    </row>
    <row r="105" spans="1:19" ht="21" customHeight="1" x14ac:dyDescent="0.25">
      <c r="A105" s="4"/>
      <c r="B105" s="15" t="s">
        <v>57</v>
      </c>
      <c r="C105" s="16" t="s">
        <v>16</v>
      </c>
      <c r="D105" s="5">
        <v>4</v>
      </c>
      <c r="E105" s="15">
        <v>2500</v>
      </c>
      <c r="F105" s="15">
        <v>2650</v>
      </c>
      <c r="G105" s="15">
        <v>2440</v>
      </c>
      <c r="H105" s="15">
        <v>2530</v>
      </c>
      <c r="I105" s="18">
        <v>26.5</v>
      </c>
      <c r="J105" s="18">
        <v>24.693000000000001</v>
      </c>
      <c r="K105" s="19">
        <v>96548.85</v>
      </c>
      <c r="L105" s="20">
        <v>11494.5</v>
      </c>
      <c r="M105" s="21">
        <f t="shared" si="36"/>
        <v>108043.35</v>
      </c>
      <c r="N105" s="21">
        <f t="shared" si="37"/>
        <v>386195.4</v>
      </c>
      <c r="O105" s="21">
        <f t="shared" si="38"/>
        <v>45978</v>
      </c>
      <c r="P105" s="21">
        <f t="shared" si="39"/>
        <v>432173.4</v>
      </c>
      <c r="Q105" s="16" t="s">
        <v>74</v>
      </c>
      <c r="R105" s="70"/>
      <c r="S105" s="70"/>
    </row>
    <row r="106" spans="1:19" ht="21" customHeight="1" x14ac:dyDescent="0.25">
      <c r="A106" s="4"/>
      <c r="B106" s="15" t="s">
        <v>58</v>
      </c>
      <c r="C106" s="16" t="s">
        <v>16</v>
      </c>
      <c r="D106" s="5">
        <v>6</v>
      </c>
      <c r="E106" s="15">
        <v>2500</v>
      </c>
      <c r="F106" s="15">
        <v>2650</v>
      </c>
      <c r="G106" s="15">
        <v>2440</v>
      </c>
      <c r="H106" s="15">
        <v>2530</v>
      </c>
      <c r="I106" s="18">
        <v>39.75</v>
      </c>
      <c r="J106" s="18">
        <v>37.039000000000001</v>
      </c>
      <c r="K106" s="19">
        <v>96548.85</v>
      </c>
      <c r="L106" s="20">
        <v>11494.5</v>
      </c>
      <c r="M106" s="21">
        <f t="shared" si="36"/>
        <v>108043.35</v>
      </c>
      <c r="N106" s="21">
        <f t="shared" si="37"/>
        <v>579293.1</v>
      </c>
      <c r="O106" s="21">
        <f t="shared" si="38"/>
        <v>68967</v>
      </c>
      <c r="P106" s="21">
        <f t="shared" si="39"/>
        <v>648260.1</v>
      </c>
      <c r="Q106" s="16" t="s">
        <v>74</v>
      </c>
      <c r="R106" s="70"/>
      <c r="S106" s="70"/>
    </row>
    <row r="107" spans="1:19" ht="21" customHeight="1" x14ac:dyDescent="0.25">
      <c r="A107" s="6"/>
      <c r="B107" s="56" t="s">
        <v>25</v>
      </c>
      <c r="C107" s="57"/>
      <c r="D107" s="57"/>
      <c r="E107" s="57"/>
      <c r="F107" s="58"/>
      <c r="G107" s="54"/>
      <c r="H107" s="54"/>
      <c r="I107" s="33"/>
      <c r="J107" s="33"/>
      <c r="K107" s="33"/>
      <c r="L107" s="33"/>
      <c r="M107" s="33"/>
      <c r="N107" s="33"/>
      <c r="O107" s="33"/>
      <c r="P107" s="33"/>
      <c r="Q107" s="16" t="s">
        <v>74</v>
      </c>
      <c r="R107" s="70"/>
      <c r="S107" s="70"/>
    </row>
    <row r="108" spans="1:19" ht="21" customHeight="1" x14ac:dyDescent="0.25">
      <c r="A108" s="4"/>
      <c r="B108" s="15" t="str">
        <f>B99</f>
        <v>ОДБ-3.1</v>
      </c>
      <c r="C108" s="16" t="s">
        <v>16</v>
      </c>
      <c r="D108" s="5">
        <v>3</v>
      </c>
      <c r="E108" s="29">
        <v>4985</v>
      </c>
      <c r="F108" s="29">
        <v>2650</v>
      </c>
      <c r="G108" s="15">
        <v>4925</v>
      </c>
      <c r="H108" s="15">
        <v>2530</v>
      </c>
      <c r="I108" s="18">
        <v>39.631</v>
      </c>
      <c r="J108" s="18">
        <v>37.381</v>
      </c>
      <c r="K108" s="19">
        <v>194878.31</v>
      </c>
      <c r="L108" s="20">
        <v>23200.99</v>
      </c>
      <c r="M108" s="21">
        <f t="shared" ref="M108:M115" si="40">K108+L108</f>
        <v>218079.3</v>
      </c>
      <c r="N108" s="21">
        <f t="shared" ref="N108:N115" si="41">ROUND(K108*D108,2)</f>
        <v>584634.93000000005</v>
      </c>
      <c r="O108" s="21">
        <f t="shared" ref="O108:O115" si="42">ROUND(L108*D108,2)</f>
        <v>69602.97</v>
      </c>
      <c r="P108" s="21">
        <f t="shared" ref="P108:P115" si="43">SUM(N108:O108)</f>
        <v>654237.9</v>
      </c>
      <c r="Q108" s="16" t="s">
        <v>74</v>
      </c>
      <c r="R108" s="70"/>
      <c r="S108" s="70"/>
    </row>
    <row r="109" spans="1:19" ht="21" customHeight="1" x14ac:dyDescent="0.25">
      <c r="A109" s="3"/>
      <c r="B109" s="15" t="str">
        <f>B100</f>
        <v>ОДБ-3.1л</v>
      </c>
      <c r="C109" s="16" t="s">
        <v>16</v>
      </c>
      <c r="D109" s="5">
        <v>3</v>
      </c>
      <c r="E109" s="29">
        <v>4985</v>
      </c>
      <c r="F109" s="29">
        <v>2650</v>
      </c>
      <c r="G109" s="15">
        <v>4925</v>
      </c>
      <c r="H109" s="15">
        <v>2530</v>
      </c>
      <c r="I109" s="18">
        <v>39.631</v>
      </c>
      <c r="J109" s="18">
        <v>37.381</v>
      </c>
      <c r="K109" s="19">
        <v>194878.31</v>
      </c>
      <c r="L109" s="20">
        <v>23200.99</v>
      </c>
      <c r="M109" s="21">
        <f t="shared" si="40"/>
        <v>218079.3</v>
      </c>
      <c r="N109" s="21">
        <f t="shared" si="41"/>
        <v>584634.93000000005</v>
      </c>
      <c r="O109" s="21">
        <f t="shared" si="42"/>
        <v>69602.97</v>
      </c>
      <c r="P109" s="21">
        <f t="shared" si="43"/>
        <v>654237.9</v>
      </c>
      <c r="Q109" s="16" t="s">
        <v>74</v>
      </c>
      <c r="R109" s="70"/>
      <c r="S109" s="70"/>
    </row>
    <row r="110" spans="1:19" ht="21" customHeight="1" x14ac:dyDescent="0.25">
      <c r="A110" s="3"/>
      <c r="B110" s="29" t="s">
        <v>52</v>
      </c>
      <c r="C110" s="16" t="s">
        <v>16</v>
      </c>
      <c r="D110" s="5">
        <v>3</v>
      </c>
      <c r="E110" s="15">
        <v>2350</v>
      </c>
      <c r="F110" s="15">
        <v>2650</v>
      </c>
      <c r="G110" s="15">
        <v>2290</v>
      </c>
      <c r="H110" s="15">
        <v>2530</v>
      </c>
      <c r="I110" s="18">
        <v>18.683</v>
      </c>
      <c r="J110" s="18">
        <v>17.381</v>
      </c>
      <c r="K110" s="19">
        <v>90613.47</v>
      </c>
      <c r="L110" s="20">
        <v>10787.87</v>
      </c>
      <c r="M110" s="21">
        <f t="shared" si="40"/>
        <v>101401.34</v>
      </c>
      <c r="N110" s="21">
        <f t="shared" si="41"/>
        <v>271840.40999999997</v>
      </c>
      <c r="O110" s="21">
        <f t="shared" si="42"/>
        <v>32363.61</v>
      </c>
      <c r="P110" s="21">
        <f t="shared" si="43"/>
        <v>304204.01999999996</v>
      </c>
      <c r="Q110" s="16" t="s">
        <v>74</v>
      </c>
      <c r="R110" s="70"/>
      <c r="S110" s="70"/>
    </row>
    <row r="111" spans="1:19" ht="21" customHeight="1" x14ac:dyDescent="0.25">
      <c r="A111" s="3"/>
      <c r="B111" s="29" t="s">
        <v>53</v>
      </c>
      <c r="C111" s="16" t="s">
        <v>16</v>
      </c>
      <c r="D111" s="5">
        <v>2</v>
      </c>
      <c r="E111" s="15">
        <v>2350</v>
      </c>
      <c r="F111" s="15">
        <v>2650</v>
      </c>
      <c r="G111" s="15">
        <v>2290</v>
      </c>
      <c r="H111" s="15">
        <v>2530</v>
      </c>
      <c r="I111" s="18">
        <v>12.455</v>
      </c>
      <c r="J111" s="18">
        <v>11.587</v>
      </c>
      <c r="K111" s="19">
        <v>90613.47</v>
      </c>
      <c r="L111" s="20">
        <v>10787.87</v>
      </c>
      <c r="M111" s="21">
        <f t="shared" si="40"/>
        <v>101401.34</v>
      </c>
      <c r="N111" s="21">
        <f t="shared" si="41"/>
        <v>181226.94</v>
      </c>
      <c r="O111" s="21">
        <f t="shared" si="42"/>
        <v>21575.74</v>
      </c>
      <c r="P111" s="21">
        <f t="shared" si="43"/>
        <v>202802.68</v>
      </c>
      <c r="Q111" s="16" t="s">
        <v>74</v>
      </c>
      <c r="R111" s="70"/>
      <c r="S111" s="70"/>
    </row>
    <row r="112" spans="1:19" ht="21" customHeight="1" x14ac:dyDescent="0.25">
      <c r="A112" s="3"/>
      <c r="B112" s="29" t="s">
        <v>54</v>
      </c>
      <c r="C112" s="16" t="s">
        <v>16</v>
      </c>
      <c r="D112" s="5">
        <v>1</v>
      </c>
      <c r="E112" s="15">
        <v>2350</v>
      </c>
      <c r="F112" s="15">
        <v>2650</v>
      </c>
      <c r="G112" s="15">
        <v>2290</v>
      </c>
      <c r="H112" s="15">
        <v>2530</v>
      </c>
      <c r="I112" s="18">
        <v>6.2279999999999998</v>
      </c>
      <c r="J112" s="18">
        <v>5.7939999999999996</v>
      </c>
      <c r="K112" s="19">
        <v>90613.47</v>
      </c>
      <c r="L112" s="20">
        <v>10787.87</v>
      </c>
      <c r="M112" s="21">
        <f t="shared" si="40"/>
        <v>101401.34</v>
      </c>
      <c r="N112" s="21">
        <f t="shared" si="41"/>
        <v>90613.47</v>
      </c>
      <c r="O112" s="21">
        <f t="shared" si="42"/>
        <v>10787.87</v>
      </c>
      <c r="P112" s="21">
        <f t="shared" si="43"/>
        <v>101401.34</v>
      </c>
      <c r="Q112" s="16" t="s">
        <v>74</v>
      </c>
      <c r="R112" s="70"/>
      <c r="S112" s="70"/>
    </row>
    <row r="113" spans="1:19" ht="21" customHeight="1" x14ac:dyDescent="0.25">
      <c r="A113" s="4"/>
      <c r="B113" s="15" t="s">
        <v>57</v>
      </c>
      <c r="C113" s="16" t="s">
        <v>16</v>
      </c>
      <c r="D113" s="5">
        <v>6</v>
      </c>
      <c r="E113" s="15">
        <v>2500</v>
      </c>
      <c r="F113" s="15">
        <v>2650</v>
      </c>
      <c r="G113" s="15">
        <v>2440</v>
      </c>
      <c r="H113" s="15">
        <v>2530</v>
      </c>
      <c r="I113" s="18">
        <v>39.75</v>
      </c>
      <c r="J113" s="18">
        <v>37.039000000000001</v>
      </c>
      <c r="K113" s="19">
        <v>96548.85</v>
      </c>
      <c r="L113" s="20">
        <v>11494.5</v>
      </c>
      <c r="M113" s="21">
        <f t="shared" si="40"/>
        <v>108043.35</v>
      </c>
      <c r="N113" s="21">
        <f t="shared" si="41"/>
        <v>579293.1</v>
      </c>
      <c r="O113" s="21">
        <f t="shared" si="42"/>
        <v>68967</v>
      </c>
      <c r="P113" s="21">
        <f t="shared" si="43"/>
        <v>648260.1</v>
      </c>
      <c r="Q113" s="16" t="s">
        <v>74</v>
      </c>
      <c r="R113" s="70"/>
      <c r="S113" s="70"/>
    </row>
    <row r="114" spans="1:19" ht="21" customHeight="1" x14ac:dyDescent="0.25">
      <c r="A114" s="4"/>
      <c r="B114" s="15" t="s">
        <v>58</v>
      </c>
      <c r="C114" s="16" t="s">
        <v>16</v>
      </c>
      <c r="D114" s="5">
        <v>4</v>
      </c>
      <c r="E114" s="15">
        <v>2500</v>
      </c>
      <c r="F114" s="15">
        <v>2650</v>
      </c>
      <c r="G114" s="15">
        <v>2440</v>
      </c>
      <c r="H114" s="15">
        <v>2530</v>
      </c>
      <c r="I114" s="18">
        <v>26.5</v>
      </c>
      <c r="J114" s="18">
        <v>24.693000000000001</v>
      </c>
      <c r="K114" s="19">
        <v>96548.85</v>
      </c>
      <c r="L114" s="20">
        <v>11494.5</v>
      </c>
      <c r="M114" s="21">
        <f t="shared" si="40"/>
        <v>108043.35</v>
      </c>
      <c r="N114" s="21">
        <f t="shared" si="41"/>
        <v>386195.4</v>
      </c>
      <c r="O114" s="21">
        <f t="shared" si="42"/>
        <v>45978</v>
      </c>
      <c r="P114" s="21">
        <f t="shared" si="43"/>
        <v>432173.4</v>
      </c>
      <c r="Q114" s="16" t="s">
        <v>74</v>
      </c>
      <c r="R114" s="70"/>
      <c r="S114" s="70"/>
    </row>
    <row r="115" spans="1:19" ht="21" customHeight="1" x14ac:dyDescent="0.25">
      <c r="A115" s="4"/>
      <c r="B115" s="15" t="s">
        <v>59</v>
      </c>
      <c r="C115" s="16" t="s">
        <v>16</v>
      </c>
      <c r="D115" s="5">
        <v>2</v>
      </c>
      <c r="E115" s="15">
        <v>2500</v>
      </c>
      <c r="F115" s="15">
        <v>2650</v>
      </c>
      <c r="G115" s="15">
        <v>2440</v>
      </c>
      <c r="H115" s="15">
        <v>2530</v>
      </c>
      <c r="I115" s="18">
        <v>13.25</v>
      </c>
      <c r="J115" s="18">
        <v>12.346</v>
      </c>
      <c r="K115" s="19">
        <v>96548.85</v>
      </c>
      <c r="L115" s="20">
        <v>11494.5</v>
      </c>
      <c r="M115" s="21">
        <f t="shared" si="40"/>
        <v>108043.35</v>
      </c>
      <c r="N115" s="21">
        <f t="shared" si="41"/>
        <v>193097.7</v>
      </c>
      <c r="O115" s="21">
        <f t="shared" si="42"/>
        <v>22989</v>
      </c>
      <c r="P115" s="21">
        <f t="shared" si="43"/>
        <v>216086.7</v>
      </c>
      <c r="Q115" s="16" t="s">
        <v>74</v>
      </c>
      <c r="R115" s="70"/>
      <c r="S115" s="70"/>
    </row>
    <row r="116" spans="1:19" ht="21" customHeight="1" x14ac:dyDescent="0.25">
      <c r="A116" s="6"/>
      <c r="B116" s="56" t="s">
        <v>26</v>
      </c>
      <c r="C116" s="57"/>
      <c r="D116" s="57"/>
      <c r="E116" s="57"/>
      <c r="F116" s="58"/>
      <c r="G116" s="54"/>
      <c r="H116" s="54"/>
      <c r="I116" s="33"/>
      <c r="J116" s="33"/>
      <c r="K116" s="33"/>
      <c r="L116" s="33"/>
      <c r="M116" s="33"/>
      <c r="N116" s="33"/>
      <c r="O116" s="33"/>
      <c r="P116" s="33"/>
      <c r="Q116" s="16" t="s">
        <v>74</v>
      </c>
      <c r="R116" s="70"/>
      <c r="S116" s="70"/>
    </row>
    <row r="117" spans="1:19" ht="21" customHeight="1" x14ac:dyDescent="0.25">
      <c r="A117" s="4"/>
      <c r="B117" s="15" t="str">
        <f>B108</f>
        <v>ОДБ-3.1</v>
      </c>
      <c r="C117" s="16" t="s">
        <v>16</v>
      </c>
      <c r="D117" s="5">
        <v>3</v>
      </c>
      <c r="E117" s="29">
        <v>4985</v>
      </c>
      <c r="F117" s="29">
        <v>2650</v>
      </c>
      <c r="G117" s="15">
        <v>4925</v>
      </c>
      <c r="H117" s="15">
        <v>2530</v>
      </c>
      <c r="I117" s="18">
        <v>39.631</v>
      </c>
      <c r="J117" s="18">
        <v>37.381</v>
      </c>
      <c r="K117" s="19">
        <v>194878.31</v>
      </c>
      <c r="L117" s="20">
        <v>23200.99</v>
      </c>
      <c r="M117" s="21">
        <f t="shared" ref="M117:M124" si="44">K117+L117</f>
        <v>218079.3</v>
      </c>
      <c r="N117" s="21">
        <f t="shared" ref="N117:N124" si="45">ROUND(K117*D117,2)</f>
        <v>584634.93000000005</v>
      </c>
      <c r="O117" s="21">
        <f t="shared" ref="O117:O124" si="46">ROUND(L117*D117,2)</f>
        <v>69602.97</v>
      </c>
      <c r="P117" s="21">
        <f t="shared" ref="P117:P124" si="47">SUM(N117:O117)</f>
        <v>654237.9</v>
      </c>
      <c r="Q117" s="16" t="s">
        <v>74</v>
      </c>
      <c r="R117" s="70"/>
      <c r="S117" s="70"/>
    </row>
    <row r="118" spans="1:19" ht="21" customHeight="1" x14ac:dyDescent="0.25">
      <c r="A118" s="3"/>
      <c r="B118" s="15" t="str">
        <f>B109</f>
        <v>ОДБ-3.1л</v>
      </c>
      <c r="C118" s="16" t="s">
        <v>16</v>
      </c>
      <c r="D118" s="5">
        <v>3</v>
      </c>
      <c r="E118" s="29">
        <v>4985</v>
      </c>
      <c r="F118" s="29">
        <v>2650</v>
      </c>
      <c r="G118" s="15">
        <v>4925</v>
      </c>
      <c r="H118" s="15">
        <v>2530</v>
      </c>
      <c r="I118" s="18">
        <v>39.631</v>
      </c>
      <c r="J118" s="18">
        <v>37.381</v>
      </c>
      <c r="K118" s="19">
        <v>194878.31</v>
      </c>
      <c r="L118" s="20">
        <v>23200.99</v>
      </c>
      <c r="M118" s="21">
        <f t="shared" si="44"/>
        <v>218079.3</v>
      </c>
      <c r="N118" s="21">
        <f t="shared" si="45"/>
        <v>584634.93000000005</v>
      </c>
      <c r="O118" s="21">
        <f t="shared" si="46"/>
        <v>69602.97</v>
      </c>
      <c r="P118" s="21">
        <f t="shared" si="47"/>
        <v>654237.9</v>
      </c>
      <c r="Q118" s="16" t="s">
        <v>74</v>
      </c>
      <c r="R118" s="70"/>
      <c r="S118" s="70"/>
    </row>
    <row r="119" spans="1:19" ht="21" customHeight="1" x14ac:dyDescent="0.25">
      <c r="A119" s="3"/>
      <c r="B119" s="29" t="s">
        <v>52</v>
      </c>
      <c r="C119" s="16" t="s">
        <v>16</v>
      </c>
      <c r="D119" s="5">
        <v>3</v>
      </c>
      <c r="E119" s="15">
        <v>2350</v>
      </c>
      <c r="F119" s="15">
        <v>2650</v>
      </c>
      <c r="G119" s="15">
        <v>2290</v>
      </c>
      <c r="H119" s="15">
        <v>2530</v>
      </c>
      <c r="I119" s="18">
        <v>18.683</v>
      </c>
      <c r="J119" s="18">
        <v>17.381</v>
      </c>
      <c r="K119" s="19">
        <v>90613.47</v>
      </c>
      <c r="L119" s="20">
        <v>10787.87</v>
      </c>
      <c r="M119" s="21">
        <f t="shared" si="44"/>
        <v>101401.34</v>
      </c>
      <c r="N119" s="21">
        <f t="shared" si="45"/>
        <v>271840.40999999997</v>
      </c>
      <c r="O119" s="21">
        <f t="shared" si="46"/>
        <v>32363.61</v>
      </c>
      <c r="P119" s="21">
        <f t="shared" si="47"/>
        <v>304204.01999999996</v>
      </c>
      <c r="Q119" s="16" t="s">
        <v>74</v>
      </c>
      <c r="R119" s="70"/>
      <c r="S119" s="70"/>
    </row>
    <row r="120" spans="1:19" ht="21" customHeight="1" x14ac:dyDescent="0.25">
      <c r="A120" s="3"/>
      <c r="B120" s="29" t="s">
        <v>53</v>
      </c>
      <c r="C120" s="16" t="s">
        <v>16</v>
      </c>
      <c r="D120" s="5">
        <v>2</v>
      </c>
      <c r="E120" s="15">
        <v>2350</v>
      </c>
      <c r="F120" s="15">
        <v>2650</v>
      </c>
      <c r="G120" s="15">
        <v>2290</v>
      </c>
      <c r="H120" s="15">
        <v>2530</v>
      </c>
      <c r="I120" s="18">
        <v>12.455</v>
      </c>
      <c r="J120" s="18">
        <v>11.587</v>
      </c>
      <c r="K120" s="19">
        <v>90613.47</v>
      </c>
      <c r="L120" s="20">
        <v>10787.87</v>
      </c>
      <c r="M120" s="21">
        <f t="shared" si="44"/>
        <v>101401.34</v>
      </c>
      <c r="N120" s="21">
        <f t="shared" si="45"/>
        <v>181226.94</v>
      </c>
      <c r="O120" s="21">
        <f t="shared" si="46"/>
        <v>21575.74</v>
      </c>
      <c r="P120" s="21">
        <f t="shared" si="47"/>
        <v>202802.68</v>
      </c>
      <c r="Q120" s="16" t="s">
        <v>74</v>
      </c>
      <c r="R120" s="70"/>
      <c r="S120" s="70"/>
    </row>
    <row r="121" spans="1:19" ht="21" customHeight="1" x14ac:dyDescent="0.25">
      <c r="A121" s="3"/>
      <c r="B121" s="29" t="s">
        <v>54</v>
      </c>
      <c r="C121" s="16" t="s">
        <v>16</v>
      </c>
      <c r="D121" s="5">
        <v>1</v>
      </c>
      <c r="E121" s="15">
        <v>2350</v>
      </c>
      <c r="F121" s="15">
        <v>2650</v>
      </c>
      <c r="G121" s="15">
        <v>2290</v>
      </c>
      <c r="H121" s="15">
        <v>2530</v>
      </c>
      <c r="I121" s="18">
        <v>6.2279999999999998</v>
      </c>
      <c r="J121" s="18">
        <v>5.7939999999999996</v>
      </c>
      <c r="K121" s="19">
        <v>90613.47</v>
      </c>
      <c r="L121" s="20">
        <v>10787.87</v>
      </c>
      <c r="M121" s="21">
        <f t="shared" si="44"/>
        <v>101401.34</v>
      </c>
      <c r="N121" s="21">
        <f t="shared" si="45"/>
        <v>90613.47</v>
      </c>
      <c r="O121" s="21">
        <f t="shared" si="46"/>
        <v>10787.87</v>
      </c>
      <c r="P121" s="21">
        <f t="shared" si="47"/>
        <v>101401.34</v>
      </c>
      <c r="Q121" s="16" t="s">
        <v>74</v>
      </c>
      <c r="R121" s="70"/>
      <c r="S121" s="70"/>
    </row>
    <row r="122" spans="1:19" ht="21" customHeight="1" x14ac:dyDescent="0.25">
      <c r="A122" s="4"/>
      <c r="B122" s="15" t="s">
        <v>57</v>
      </c>
      <c r="C122" s="16" t="s">
        <v>16</v>
      </c>
      <c r="D122" s="5">
        <v>6</v>
      </c>
      <c r="E122" s="15">
        <v>2500</v>
      </c>
      <c r="F122" s="15">
        <v>2650</v>
      </c>
      <c r="G122" s="15">
        <v>2440</v>
      </c>
      <c r="H122" s="15">
        <v>2530</v>
      </c>
      <c r="I122" s="18">
        <v>39.75</v>
      </c>
      <c r="J122" s="18">
        <v>37.039000000000001</v>
      </c>
      <c r="K122" s="19">
        <v>96548.85</v>
      </c>
      <c r="L122" s="20">
        <v>11494.5</v>
      </c>
      <c r="M122" s="21">
        <f t="shared" si="44"/>
        <v>108043.35</v>
      </c>
      <c r="N122" s="21">
        <f t="shared" si="45"/>
        <v>579293.1</v>
      </c>
      <c r="O122" s="21">
        <f t="shared" si="46"/>
        <v>68967</v>
      </c>
      <c r="P122" s="21">
        <f t="shared" si="47"/>
        <v>648260.1</v>
      </c>
      <c r="Q122" s="16" t="s">
        <v>74</v>
      </c>
      <c r="R122" s="70"/>
      <c r="S122" s="70"/>
    </row>
    <row r="123" spans="1:19" ht="21" customHeight="1" x14ac:dyDescent="0.25">
      <c r="A123" s="4"/>
      <c r="B123" s="15" t="s">
        <v>58</v>
      </c>
      <c r="C123" s="16" t="s">
        <v>16</v>
      </c>
      <c r="D123" s="5">
        <v>4</v>
      </c>
      <c r="E123" s="15">
        <v>2500</v>
      </c>
      <c r="F123" s="15">
        <v>2650</v>
      </c>
      <c r="G123" s="15">
        <v>2440</v>
      </c>
      <c r="H123" s="15">
        <v>2530</v>
      </c>
      <c r="I123" s="18">
        <v>26.5</v>
      </c>
      <c r="J123" s="18">
        <v>24.693000000000001</v>
      </c>
      <c r="K123" s="19">
        <v>96548.85</v>
      </c>
      <c r="L123" s="20">
        <v>11494.5</v>
      </c>
      <c r="M123" s="21">
        <f t="shared" si="44"/>
        <v>108043.35</v>
      </c>
      <c r="N123" s="21">
        <f t="shared" si="45"/>
        <v>386195.4</v>
      </c>
      <c r="O123" s="21">
        <f t="shared" si="46"/>
        <v>45978</v>
      </c>
      <c r="P123" s="21">
        <f t="shared" si="47"/>
        <v>432173.4</v>
      </c>
      <c r="Q123" s="16" t="s">
        <v>74</v>
      </c>
      <c r="R123" s="70"/>
      <c r="S123" s="70"/>
    </row>
    <row r="124" spans="1:19" ht="21" customHeight="1" x14ac:dyDescent="0.25">
      <c r="A124" s="4"/>
      <c r="B124" s="15" t="s">
        <v>59</v>
      </c>
      <c r="C124" s="16" t="s">
        <v>16</v>
      </c>
      <c r="D124" s="5">
        <v>2</v>
      </c>
      <c r="E124" s="15">
        <v>2500</v>
      </c>
      <c r="F124" s="15">
        <v>2650</v>
      </c>
      <c r="G124" s="15">
        <v>2440</v>
      </c>
      <c r="H124" s="15">
        <v>2530</v>
      </c>
      <c r="I124" s="18">
        <v>13.25</v>
      </c>
      <c r="J124" s="18">
        <v>12.346</v>
      </c>
      <c r="K124" s="19">
        <v>96548.85</v>
      </c>
      <c r="L124" s="20">
        <v>11494.5</v>
      </c>
      <c r="M124" s="21">
        <f t="shared" si="44"/>
        <v>108043.35</v>
      </c>
      <c r="N124" s="21">
        <f t="shared" si="45"/>
        <v>193097.7</v>
      </c>
      <c r="O124" s="21">
        <f t="shared" si="46"/>
        <v>22989</v>
      </c>
      <c r="P124" s="21">
        <f t="shared" si="47"/>
        <v>216086.7</v>
      </c>
      <c r="Q124" s="16" t="s">
        <v>74</v>
      </c>
      <c r="R124" s="70"/>
      <c r="S124" s="70"/>
    </row>
    <row r="125" spans="1:19" ht="21" customHeight="1" x14ac:dyDescent="0.25">
      <c r="A125" s="6"/>
      <c r="B125" s="56" t="s">
        <v>27</v>
      </c>
      <c r="C125" s="57"/>
      <c r="D125" s="57"/>
      <c r="E125" s="57"/>
      <c r="F125" s="58"/>
      <c r="G125" s="54"/>
      <c r="H125" s="54"/>
      <c r="I125" s="33"/>
      <c r="J125" s="33"/>
      <c r="K125" s="33"/>
      <c r="L125" s="33"/>
      <c r="M125" s="33"/>
      <c r="N125" s="33"/>
      <c r="O125" s="33"/>
      <c r="P125" s="33"/>
      <c r="Q125" s="16" t="s">
        <v>74</v>
      </c>
      <c r="R125" s="70"/>
      <c r="S125" s="70"/>
    </row>
    <row r="126" spans="1:19" ht="21" customHeight="1" x14ac:dyDescent="0.25">
      <c r="A126" s="4"/>
      <c r="B126" s="15" t="str">
        <f>B117</f>
        <v>ОДБ-3.1</v>
      </c>
      <c r="C126" s="16" t="s">
        <v>16</v>
      </c>
      <c r="D126" s="5">
        <v>3</v>
      </c>
      <c r="E126" s="29">
        <v>4985</v>
      </c>
      <c r="F126" s="29">
        <v>2650</v>
      </c>
      <c r="G126" s="15">
        <v>4925</v>
      </c>
      <c r="H126" s="15">
        <v>2530</v>
      </c>
      <c r="I126" s="18">
        <v>39.631</v>
      </c>
      <c r="J126" s="18">
        <v>37.381</v>
      </c>
      <c r="K126" s="19">
        <v>194878.31</v>
      </c>
      <c r="L126" s="20">
        <v>23200.99</v>
      </c>
      <c r="M126" s="21">
        <f t="shared" ref="M126:M133" si="48">K126+L126</f>
        <v>218079.3</v>
      </c>
      <c r="N126" s="21">
        <f t="shared" ref="N126:N133" si="49">ROUND(K126*D126,2)</f>
        <v>584634.93000000005</v>
      </c>
      <c r="O126" s="21">
        <f t="shared" ref="O126:O133" si="50">ROUND(L126*D126,2)</f>
        <v>69602.97</v>
      </c>
      <c r="P126" s="21">
        <f t="shared" ref="P126:P133" si="51">SUM(N126:O126)</f>
        <v>654237.9</v>
      </c>
      <c r="Q126" s="16" t="s">
        <v>74</v>
      </c>
      <c r="R126" s="70"/>
      <c r="S126" s="70"/>
    </row>
    <row r="127" spans="1:19" ht="21" customHeight="1" x14ac:dyDescent="0.25">
      <c r="A127" s="3"/>
      <c r="B127" s="15" t="str">
        <f>B118</f>
        <v>ОДБ-3.1л</v>
      </c>
      <c r="C127" s="16" t="s">
        <v>16</v>
      </c>
      <c r="D127" s="5">
        <v>3</v>
      </c>
      <c r="E127" s="29">
        <v>4985</v>
      </c>
      <c r="F127" s="29">
        <v>2650</v>
      </c>
      <c r="G127" s="15">
        <v>4925</v>
      </c>
      <c r="H127" s="15">
        <v>2530</v>
      </c>
      <c r="I127" s="18">
        <v>39.631</v>
      </c>
      <c r="J127" s="18">
        <v>37.381</v>
      </c>
      <c r="K127" s="19">
        <v>194878.31</v>
      </c>
      <c r="L127" s="20">
        <v>23200.99</v>
      </c>
      <c r="M127" s="21">
        <f t="shared" si="48"/>
        <v>218079.3</v>
      </c>
      <c r="N127" s="21">
        <f t="shared" si="49"/>
        <v>584634.93000000005</v>
      </c>
      <c r="O127" s="21">
        <f t="shared" si="50"/>
        <v>69602.97</v>
      </c>
      <c r="P127" s="21">
        <f t="shared" si="51"/>
        <v>654237.9</v>
      </c>
      <c r="Q127" s="16" t="s">
        <v>74</v>
      </c>
      <c r="R127" s="70"/>
      <c r="S127" s="70"/>
    </row>
    <row r="128" spans="1:19" ht="21" customHeight="1" x14ac:dyDescent="0.25">
      <c r="A128" s="3"/>
      <c r="B128" s="29" t="s">
        <v>52</v>
      </c>
      <c r="C128" s="16" t="s">
        <v>16</v>
      </c>
      <c r="D128" s="5">
        <v>3</v>
      </c>
      <c r="E128" s="15">
        <v>2350</v>
      </c>
      <c r="F128" s="15">
        <v>2650</v>
      </c>
      <c r="G128" s="15">
        <v>2290</v>
      </c>
      <c r="H128" s="15">
        <v>2530</v>
      </c>
      <c r="I128" s="18">
        <v>18.683</v>
      </c>
      <c r="J128" s="18">
        <v>17.381</v>
      </c>
      <c r="K128" s="19">
        <v>90613.47</v>
      </c>
      <c r="L128" s="20">
        <v>10787.87</v>
      </c>
      <c r="M128" s="21">
        <f t="shared" si="48"/>
        <v>101401.34</v>
      </c>
      <c r="N128" s="21">
        <f t="shared" si="49"/>
        <v>271840.40999999997</v>
      </c>
      <c r="O128" s="21">
        <f t="shared" si="50"/>
        <v>32363.61</v>
      </c>
      <c r="P128" s="21">
        <f t="shared" si="51"/>
        <v>304204.01999999996</v>
      </c>
      <c r="Q128" s="16" t="s">
        <v>74</v>
      </c>
      <c r="R128" s="70"/>
      <c r="S128" s="70"/>
    </row>
    <row r="129" spans="1:19" ht="21" customHeight="1" x14ac:dyDescent="0.25">
      <c r="A129" s="3"/>
      <c r="B129" s="29" t="s">
        <v>53</v>
      </c>
      <c r="C129" s="16" t="s">
        <v>16</v>
      </c>
      <c r="D129" s="5">
        <v>2</v>
      </c>
      <c r="E129" s="15">
        <v>2350</v>
      </c>
      <c r="F129" s="15">
        <v>2650</v>
      </c>
      <c r="G129" s="15">
        <v>2290</v>
      </c>
      <c r="H129" s="15">
        <v>2530</v>
      </c>
      <c r="I129" s="18">
        <v>12.455</v>
      </c>
      <c r="J129" s="18">
        <v>11.587</v>
      </c>
      <c r="K129" s="19">
        <v>90613.47</v>
      </c>
      <c r="L129" s="20">
        <v>10787.87</v>
      </c>
      <c r="M129" s="21">
        <f t="shared" si="48"/>
        <v>101401.34</v>
      </c>
      <c r="N129" s="21">
        <f t="shared" si="49"/>
        <v>181226.94</v>
      </c>
      <c r="O129" s="21">
        <f t="shared" si="50"/>
        <v>21575.74</v>
      </c>
      <c r="P129" s="21">
        <f t="shared" si="51"/>
        <v>202802.68</v>
      </c>
      <c r="Q129" s="16" t="s">
        <v>74</v>
      </c>
      <c r="R129" s="70"/>
      <c r="S129" s="70"/>
    </row>
    <row r="130" spans="1:19" ht="21" customHeight="1" x14ac:dyDescent="0.25">
      <c r="A130" s="3"/>
      <c r="B130" s="29" t="s">
        <v>54</v>
      </c>
      <c r="C130" s="16" t="s">
        <v>16</v>
      </c>
      <c r="D130" s="5">
        <v>1</v>
      </c>
      <c r="E130" s="15">
        <v>2350</v>
      </c>
      <c r="F130" s="15">
        <v>2650</v>
      </c>
      <c r="G130" s="15">
        <v>2290</v>
      </c>
      <c r="H130" s="15">
        <v>2530</v>
      </c>
      <c r="I130" s="18">
        <v>6.2279999999999998</v>
      </c>
      <c r="J130" s="18">
        <v>5.7939999999999996</v>
      </c>
      <c r="K130" s="19">
        <v>90613.47</v>
      </c>
      <c r="L130" s="20">
        <v>10787.87</v>
      </c>
      <c r="M130" s="21">
        <f t="shared" si="48"/>
        <v>101401.34</v>
      </c>
      <c r="N130" s="21">
        <f t="shared" si="49"/>
        <v>90613.47</v>
      </c>
      <c r="O130" s="21">
        <f t="shared" si="50"/>
        <v>10787.87</v>
      </c>
      <c r="P130" s="21">
        <f t="shared" si="51"/>
        <v>101401.34</v>
      </c>
      <c r="Q130" s="16" t="s">
        <v>74</v>
      </c>
      <c r="R130" s="70"/>
      <c r="S130" s="70"/>
    </row>
    <row r="131" spans="1:19" ht="21" customHeight="1" x14ac:dyDescent="0.25">
      <c r="A131" s="4"/>
      <c r="B131" s="15" t="s">
        <v>57</v>
      </c>
      <c r="C131" s="16" t="s">
        <v>16</v>
      </c>
      <c r="D131" s="5">
        <v>6</v>
      </c>
      <c r="E131" s="15">
        <v>2500</v>
      </c>
      <c r="F131" s="15">
        <v>2650</v>
      </c>
      <c r="G131" s="15">
        <v>2440</v>
      </c>
      <c r="H131" s="15">
        <v>2530</v>
      </c>
      <c r="I131" s="18">
        <v>39.75</v>
      </c>
      <c r="J131" s="18">
        <v>37.039000000000001</v>
      </c>
      <c r="K131" s="19">
        <v>96548.85</v>
      </c>
      <c r="L131" s="20">
        <v>11494.5</v>
      </c>
      <c r="M131" s="21">
        <f t="shared" si="48"/>
        <v>108043.35</v>
      </c>
      <c r="N131" s="21">
        <f t="shared" si="49"/>
        <v>579293.1</v>
      </c>
      <c r="O131" s="21">
        <f t="shared" si="50"/>
        <v>68967</v>
      </c>
      <c r="P131" s="21">
        <f t="shared" si="51"/>
        <v>648260.1</v>
      </c>
      <c r="Q131" s="16" t="s">
        <v>74</v>
      </c>
      <c r="R131" s="70"/>
      <c r="S131" s="70"/>
    </row>
    <row r="132" spans="1:19" ht="21" customHeight="1" x14ac:dyDescent="0.25">
      <c r="A132" s="4"/>
      <c r="B132" s="15" t="s">
        <v>58</v>
      </c>
      <c r="C132" s="16" t="s">
        <v>16</v>
      </c>
      <c r="D132" s="5">
        <v>4</v>
      </c>
      <c r="E132" s="15">
        <v>2500</v>
      </c>
      <c r="F132" s="15">
        <v>2650</v>
      </c>
      <c r="G132" s="15">
        <v>2440</v>
      </c>
      <c r="H132" s="15">
        <v>2530</v>
      </c>
      <c r="I132" s="18">
        <v>26.5</v>
      </c>
      <c r="J132" s="18">
        <v>24.693000000000001</v>
      </c>
      <c r="K132" s="19">
        <v>96548.85</v>
      </c>
      <c r="L132" s="20">
        <v>11494.5</v>
      </c>
      <c r="M132" s="21">
        <f t="shared" si="48"/>
        <v>108043.35</v>
      </c>
      <c r="N132" s="21">
        <f t="shared" si="49"/>
        <v>386195.4</v>
      </c>
      <c r="O132" s="21">
        <f t="shared" si="50"/>
        <v>45978</v>
      </c>
      <c r="P132" s="21">
        <f t="shared" si="51"/>
        <v>432173.4</v>
      </c>
      <c r="Q132" s="16" t="s">
        <v>74</v>
      </c>
      <c r="R132" s="70"/>
      <c r="S132" s="70"/>
    </row>
    <row r="133" spans="1:19" ht="21" customHeight="1" x14ac:dyDescent="0.25">
      <c r="A133" s="4"/>
      <c r="B133" s="15" t="s">
        <v>59</v>
      </c>
      <c r="C133" s="16" t="s">
        <v>16</v>
      </c>
      <c r="D133" s="5">
        <v>2</v>
      </c>
      <c r="E133" s="15">
        <v>2500</v>
      </c>
      <c r="F133" s="15">
        <v>2650</v>
      </c>
      <c r="G133" s="15">
        <v>2440</v>
      </c>
      <c r="H133" s="15">
        <v>2530</v>
      </c>
      <c r="I133" s="18">
        <v>13.25</v>
      </c>
      <c r="J133" s="18">
        <v>12.346</v>
      </c>
      <c r="K133" s="19">
        <v>96548.85</v>
      </c>
      <c r="L133" s="20">
        <v>11494.5</v>
      </c>
      <c r="M133" s="21">
        <f t="shared" si="48"/>
        <v>108043.35</v>
      </c>
      <c r="N133" s="21">
        <f t="shared" si="49"/>
        <v>193097.7</v>
      </c>
      <c r="O133" s="21">
        <f t="shared" si="50"/>
        <v>22989</v>
      </c>
      <c r="P133" s="21">
        <f t="shared" si="51"/>
        <v>216086.7</v>
      </c>
      <c r="Q133" s="16" t="s">
        <v>74</v>
      </c>
      <c r="R133" s="70"/>
      <c r="S133" s="70"/>
    </row>
    <row r="134" spans="1:19" ht="21" customHeight="1" x14ac:dyDescent="0.25">
      <c r="A134" s="6"/>
      <c r="B134" s="56" t="s">
        <v>28</v>
      </c>
      <c r="C134" s="57"/>
      <c r="D134" s="57"/>
      <c r="E134" s="57"/>
      <c r="F134" s="58"/>
      <c r="G134" s="54"/>
      <c r="H134" s="54"/>
      <c r="I134" s="33"/>
      <c r="J134" s="33"/>
      <c r="K134" s="33"/>
      <c r="L134" s="33"/>
      <c r="M134" s="33"/>
      <c r="N134" s="33"/>
      <c r="O134" s="33"/>
      <c r="P134" s="33"/>
      <c r="Q134" s="16" t="s">
        <v>74</v>
      </c>
      <c r="R134" s="70"/>
      <c r="S134" s="70"/>
    </row>
    <row r="135" spans="1:19" ht="21" customHeight="1" x14ac:dyDescent="0.25">
      <c r="A135" s="4"/>
      <c r="B135" s="15" t="str">
        <f>B126</f>
        <v>ОДБ-3.1</v>
      </c>
      <c r="C135" s="16" t="s">
        <v>16</v>
      </c>
      <c r="D135" s="5">
        <v>3</v>
      </c>
      <c r="E135" s="29">
        <v>4985</v>
      </c>
      <c r="F135" s="29">
        <v>2650</v>
      </c>
      <c r="G135" s="15">
        <v>4925</v>
      </c>
      <c r="H135" s="15">
        <v>2530</v>
      </c>
      <c r="I135" s="18">
        <v>39.631</v>
      </c>
      <c r="J135" s="18">
        <v>37.381</v>
      </c>
      <c r="K135" s="19">
        <v>194878.31</v>
      </c>
      <c r="L135" s="20">
        <v>23200.99</v>
      </c>
      <c r="M135" s="21">
        <f t="shared" ref="M135:M142" si="52">K135+L135</f>
        <v>218079.3</v>
      </c>
      <c r="N135" s="21">
        <f t="shared" ref="N135:N142" si="53">ROUND(K135*D135,2)</f>
        <v>584634.93000000005</v>
      </c>
      <c r="O135" s="21">
        <f t="shared" ref="O135:O142" si="54">ROUND(L135*D135,2)</f>
        <v>69602.97</v>
      </c>
      <c r="P135" s="21">
        <f t="shared" ref="P135:P142" si="55">SUM(N135:O135)</f>
        <v>654237.9</v>
      </c>
      <c r="Q135" s="16" t="s">
        <v>74</v>
      </c>
      <c r="R135" s="70"/>
      <c r="S135" s="70"/>
    </row>
    <row r="136" spans="1:19" ht="21" customHeight="1" x14ac:dyDescent="0.25">
      <c r="A136" s="3"/>
      <c r="B136" s="15" t="str">
        <f>B127</f>
        <v>ОДБ-3.1л</v>
      </c>
      <c r="C136" s="16" t="s">
        <v>16</v>
      </c>
      <c r="D136" s="5">
        <v>3</v>
      </c>
      <c r="E136" s="29">
        <v>4985</v>
      </c>
      <c r="F136" s="29">
        <v>2650</v>
      </c>
      <c r="G136" s="15">
        <v>4925</v>
      </c>
      <c r="H136" s="15">
        <v>2530</v>
      </c>
      <c r="I136" s="18">
        <v>39.631</v>
      </c>
      <c r="J136" s="18">
        <v>37.381</v>
      </c>
      <c r="K136" s="19">
        <v>194878.31</v>
      </c>
      <c r="L136" s="20">
        <v>23200.99</v>
      </c>
      <c r="M136" s="21">
        <f t="shared" si="52"/>
        <v>218079.3</v>
      </c>
      <c r="N136" s="21">
        <f t="shared" si="53"/>
        <v>584634.93000000005</v>
      </c>
      <c r="O136" s="21">
        <f t="shared" si="54"/>
        <v>69602.97</v>
      </c>
      <c r="P136" s="21">
        <f t="shared" si="55"/>
        <v>654237.9</v>
      </c>
      <c r="Q136" s="16" t="s">
        <v>74</v>
      </c>
      <c r="R136" s="70"/>
      <c r="S136" s="70"/>
    </row>
    <row r="137" spans="1:19" ht="21" customHeight="1" x14ac:dyDescent="0.25">
      <c r="A137" s="3"/>
      <c r="B137" s="29" t="s">
        <v>52</v>
      </c>
      <c r="C137" s="16" t="s">
        <v>16</v>
      </c>
      <c r="D137" s="5">
        <v>3</v>
      </c>
      <c r="E137" s="15">
        <v>2350</v>
      </c>
      <c r="F137" s="15">
        <v>2650</v>
      </c>
      <c r="G137" s="15">
        <v>2290</v>
      </c>
      <c r="H137" s="15">
        <v>2530</v>
      </c>
      <c r="I137" s="18">
        <v>18.683</v>
      </c>
      <c r="J137" s="18">
        <v>17.381</v>
      </c>
      <c r="K137" s="19">
        <v>90613.47</v>
      </c>
      <c r="L137" s="20">
        <v>10787.87</v>
      </c>
      <c r="M137" s="21">
        <f t="shared" si="52"/>
        <v>101401.34</v>
      </c>
      <c r="N137" s="21">
        <f t="shared" si="53"/>
        <v>271840.40999999997</v>
      </c>
      <c r="O137" s="21">
        <f t="shared" si="54"/>
        <v>32363.61</v>
      </c>
      <c r="P137" s="21">
        <f t="shared" si="55"/>
        <v>304204.01999999996</v>
      </c>
      <c r="Q137" s="16" t="s">
        <v>74</v>
      </c>
      <c r="R137" s="70"/>
      <c r="S137" s="70"/>
    </row>
    <row r="138" spans="1:19" ht="21" customHeight="1" x14ac:dyDescent="0.25">
      <c r="A138" s="3"/>
      <c r="B138" s="29" t="s">
        <v>53</v>
      </c>
      <c r="C138" s="16" t="s">
        <v>16</v>
      </c>
      <c r="D138" s="5">
        <v>2</v>
      </c>
      <c r="E138" s="15">
        <v>2350</v>
      </c>
      <c r="F138" s="15">
        <v>2650</v>
      </c>
      <c r="G138" s="15">
        <v>2290</v>
      </c>
      <c r="H138" s="15">
        <v>2530</v>
      </c>
      <c r="I138" s="18">
        <v>12.455</v>
      </c>
      <c r="J138" s="18">
        <v>11.587</v>
      </c>
      <c r="K138" s="19">
        <v>90613.47</v>
      </c>
      <c r="L138" s="20">
        <v>10787.87</v>
      </c>
      <c r="M138" s="21">
        <f t="shared" si="52"/>
        <v>101401.34</v>
      </c>
      <c r="N138" s="21">
        <f t="shared" si="53"/>
        <v>181226.94</v>
      </c>
      <c r="O138" s="21">
        <f t="shared" si="54"/>
        <v>21575.74</v>
      </c>
      <c r="P138" s="21">
        <f t="shared" si="55"/>
        <v>202802.68</v>
      </c>
      <c r="Q138" s="16" t="s">
        <v>74</v>
      </c>
      <c r="R138" s="70"/>
      <c r="S138" s="70"/>
    </row>
    <row r="139" spans="1:19" ht="21" customHeight="1" x14ac:dyDescent="0.25">
      <c r="A139" s="3"/>
      <c r="B139" s="29" t="s">
        <v>54</v>
      </c>
      <c r="C139" s="16" t="s">
        <v>16</v>
      </c>
      <c r="D139" s="5">
        <v>1</v>
      </c>
      <c r="E139" s="15">
        <v>2350</v>
      </c>
      <c r="F139" s="15">
        <v>2650</v>
      </c>
      <c r="G139" s="15">
        <v>2290</v>
      </c>
      <c r="H139" s="15">
        <v>2530</v>
      </c>
      <c r="I139" s="18">
        <v>6.2279999999999998</v>
      </c>
      <c r="J139" s="18">
        <v>5.7939999999999996</v>
      </c>
      <c r="K139" s="19">
        <v>90613.47</v>
      </c>
      <c r="L139" s="20">
        <v>10787.87</v>
      </c>
      <c r="M139" s="21">
        <f t="shared" si="52"/>
        <v>101401.34</v>
      </c>
      <c r="N139" s="21">
        <f t="shared" si="53"/>
        <v>90613.47</v>
      </c>
      <c r="O139" s="21">
        <f t="shared" si="54"/>
        <v>10787.87</v>
      </c>
      <c r="P139" s="21">
        <f t="shared" si="55"/>
        <v>101401.34</v>
      </c>
      <c r="Q139" s="16" t="s">
        <v>74</v>
      </c>
      <c r="R139" s="70"/>
      <c r="S139" s="70"/>
    </row>
    <row r="140" spans="1:19" ht="21" customHeight="1" x14ac:dyDescent="0.25">
      <c r="A140" s="4"/>
      <c r="B140" s="15" t="s">
        <v>57</v>
      </c>
      <c r="C140" s="16" t="s">
        <v>16</v>
      </c>
      <c r="D140" s="5">
        <v>6</v>
      </c>
      <c r="E140" s="15">
        <v>2500</v>
      </c>
      <c r="F140" s="15">
        <v>2650</v>
      </c>
      <c r="G140" s="15">
        <v>2440</v>
      </c>
      <c r="H140" s="15">
        <v>2530</v>
      </c>
      <c r="I140" s="18">
        <v>39.75</v>
      </c>
      <c r="J140" s="18">
        <v>37.039000000000001</v>
      </c>
      <c r="K140" s="19">
        <v>96548.85</v>
      </c>
      <c r="L140" s="20">
        <v>11494.5</v>
      </c>
      <c r="M140" s="21">
        <f t="shared" si="52"/>
        <v>108043.35</v>
      </c>
      <c r="N140" s="21">
        <f t="shared" si="53"/>
        <v>579293.1</v>
      </c>
      <c r="O140" s="21">
        <f t="shared" si="54"/>
        <v>68967</v>
      </c>
      <c r="P140" s="21">
        <f t="shared" si="55"/>
        <v>648260.1</v>
      </c>
      <c r="Q140" s="16" t="s">
        <v>74</v>
      </c>
      <c r="R140" s="70"/>
      <c r="S140" s="70"/>
    </row>
    <row r="141" spans="1:19" ht="21" customHeight="1" x14ac:dyDescent="0.25">
      <c r="A141" s="4"/>
      <c r="B141" s="15" t="s">
        <v>58</v>
      </c>
      <c r="C141" s="16" t="s">
        <v>16</v>
      </c>
      <c r="D141" s="5">
        <v>4</v>
      </c>
      <c r="E141" s="15">
        <v>2500</v>
      </c>
      <c r="F141" s="15">
        <v>2650</v>
      </c>
      <c r="G141" s="15">
        <v>2440</v>
      </c>
      <c r="H141" s="15">
        <v>2530</v>
      </c>
      <c r="I141" s="18">
        <v>26.5</v>
      </c>
      <c r="J141" s="18">
        <v>24.693000000000001</v>
      </c>
      <c r="K141" s="19">
        <v>96548.85</v>
      </c>
      <c r="L141" s="20">
        <v>11494.5</v>
      </c>
      <c r="M141" s="21">
        <f t="shared" si="52"/>
        <v>108043.35</v>
      </c>
      <c r="N141" s="21">
        <f t="shared" si="53"/>
        <v>386195.4</v>
      </c>
      <c r="O141" s="21">
        <f t="shared" si="54"/>
        <v>45978</v>
      </c>
      <c r="P141" s="21">
        <f t="shared" si="55"/>
        <v>432173.4</v>
      </c>
      <c r="Q141" s="16" t="s">
        <v>74</v>
      </c>
      <c r="R141" s="70"/>
      <c r="S141" s="70"/>
    </row>
    <row r="142" spans="1:19" ht="21" customHeight="1" x14ac:dyDescent="0.25">
      <c r="A142" s="4"/>
      <c r="B142" s="15" t="s">
        <v>59</v>
      </c>
      <c r="C142" s="16" t="s">
        <v>16</v>
      </c>
      <c r="D142" s="5">
        <v>2</v>
      </c>
      <c r="E142" s="15">
        <v>2500</v>
      </c>
      <c r="F142" s="15">
        <v>2650</v>
      </c>
      <c r="G142" s="15">
        <v>2440</v>
      </c>
      <c r="H142" s="15">
        <v>2530</v>
      </c>
      <c r="I142" s="18">
        <v>13.25</v>
      </c>
      <c r="J142" s="18">
        <v>12.346</v>
      </c>
      <c r="K142" s="19">
        <v>96548.85</v>
      </c>
      <c r="L142" s="20">
        <v>11494.5</v>
      </c>
      <c r="M142" s="21">
        <f t="shared" si="52"/>
        <v>108043.35</v>
      </c>
      <c r="N142" s="21">
        <f t="shared" si="53"/>
        <v>193097.7</v>
      </c>
      <c r="O142" s="21">
        <f t="shared" si="54"/>
        <v>22989</v>
      </c>
      <c r="P142" s="21">
        <f t="shared" si="55"/>
        <v>216086.7</v>
      </c>
      <c r="Q142" s="16" t="s">
        <v>74</v>
      </c>
      <c r="R142" s="70"/>
      <c r="S142" s="70"/>
    </row>
    <row r="143" spans="1:19" ht="21" customHeight="1" x14ac:dyDescent="0.25">
      <c r="A143" s="6"/>
      <c r="B143" s="56" t="s">
        <v>29</v>
      </c>
      <c r="C143" s="57"/>
      <c r="D143" s="57"/>
      <c r="E143" s="57"/>
      <c r="F143" s="58"/>
      <c r="G143" s="54"/>
      <c r="H143" s="54"/>
      <c r="I143" s="33"/>
      <c r="J143" s="33"/>
      <c r="K143" s="33"/>
      <c r="L143" s="33"/>
      <c r="M143" s="33"/>
      <c r="N143" s="33"/>
      <c r="O143" s="33"/>
      <c r="P143" s="33"/>
      <c r="Q143" s="16" t="s">
        <v>74</v>
      </c>
      <c r="R143" s="70"/>
      <c r="S143" s="70"/>
    </row>
    <row r="144" spans="1:19" ht="21" customHeight="1" x14ac:dyDescent="0.25">
      <c r="A144" s="4"/>
      <c r="B144" s="15" t="str">
        <f>B135</f>
        <v>ОДБ-3.1</v>
      </c>
      <c r="C144" s="16" t="s">
        <v>16</v>
      </c>
      <c r="D144" s="5">
        <v>3</v>
      </c>
      <c r="E144" s="29">
        <v>4985</v>
      </c>
      <c r="F144" s="29">
        <v>2650</v>
      </c>
      <c r="G144" s="15">
        <v>4925</v>
      </c>
      <c r="H144" s="15">
        <v>2530</v>
      </c>
      <c r="I144" s="18">
        <v>39.631</v>
      </c>
      <c r="J144" s="18">
        <v>37.381</v>
      </c>
      <c r="K144" s="19">
        <v>194878.31</v>
      </c>
      <c r="L144" s="20">
        <v>23200.99</v>
      </c>
      <c r="M144" s="21">
        <f t="shared" ref="M144:M151" si="56">K144+L144</f>
        <v>218079.3</v>
      </c>
      <c r="N144" s="21">
        <f t="shared" ref="N144:N151" si="57">ROUND(K144*D144,2)</f>
        <v>584634.93000000005</v>
      </c>
      <c r="O144" s="21">
        <f t="shared" ref="O144:O151" si="58">ROUND(L144*D144,2)</f>
        <v>69602.97</v>
      </c>
      <c r="P144" s="21">
        <f t="shared" ref="P144:P151" si="59">SUM(N144:O144)</f>
        <v>654237.9</v>
      </c>
      <c r="Q144" s="16" t="s">
        <v>74</v>
      </c>
      <c r="R144" s="70"/>
      <c r="S144" s="70"/>
    </row>
    <row r="145" spans="1:19" ht="21" customHeight="1" x14ac:dyDescent="0.25">
      <c r="A145" s="3"/>
      <c r="B145" s="15" t="str">
        <f>B136</f>
        <v>ОДБ-3.1л</v>
      </c>
      <c r="C145" s="16" t="s">
        <v>16</v>
      </c>
      <c r="D145" s="5">
        <v>3</v>
      </c>
      <c r="E145" s="29">
        <v>4985</v>
      </c>
      <c r="F145" s="29">
        <v>2650</v>
      </c>
      <c r="G145" s="15">
        <v>4925</v>
      </c>
      <c r="H145" s="15">
        <v>2530</v>
      </c>
      <c r="I145" s="18">
        <v>39.631</v>
      </c>
      <c r="J145" s="18">
        <v>37.381</v>
      </c>
      <c r="K145" s="19">
        <v>194878.31</v>
      </c>
      <c r="L145" s="20">
        <v>23200.99</v>
      </c>
      <c r="M145" s="21">
        <f t="shared" si="56"/>
        <v>218079.3</v>
      </c>
      <c r="N145" s="21">
        <f t="shared" si="57"/>
        <v>584634.93000000005</v>
      </c>
      <c r="O145" s="21">
        <f t="shared" si="58"/>
        <v>69602.97</v>
      </c>
      <c r="P145" s="21">
        <f t="shared" si="59"/>
        <v>654237.9</v>
      </c>
      <c r="Q145" s="16" t="s">
        <v>74</v>
      </c>
      <c r="R145" s="70"/>
      <c r="S145" s="70"/>
    </row>
    <row r="146" spans="1:19" ht="21" customHeight="1" x14ac:dyDescent="0.25">
      <c r="A146" s="3"/>
      <c r="B146" s="29" t="s">
        <v>52</v>
      </c>
      <c r="C146" s="16" t="s">
        <v>16</v>
      </c>
      <c r="D146" s="5">
        <v>3</v>
      </c>
      <c r="E146" s="15">
        <v>2350</v>
      </c>
      <c r="F146" s="15">
        <v>2650</v>
      </c>
      <c r="G146" s="15">
        <v>2290</v>
      </c>
      <c r="H146" s="15">
        <v>2530</v>
      </c>
      <c r="I146" s="18">
        <v>18.683</v>
      </c>
      <c r="J146" s="18">
        <v>17.381</v>
      </c>
      <c r="K146" s="19">
        <v>90613.47</v>
      </c>
      <c r="L146" s="20">
        <v>10787.87</v>
      </c>
      <c r="M146" s="21">
        <f t="shared" si="56"/>
        <v>101401.34</v>
      </c>
      <c r="N146" s="21">
        <f t="shared" si="57"/>
        <v>271840.40999999997</v>
      </c>
      <c r="O146" s="21">
        <f t="shared" si="58"/>
        <v>32363.61</v>
      </c>
      <c r="P146" s="21">
        <f t="shared" si="59"/>
        <v>304204.01999999996</v>
      </c>
      <c r="Q146" s="16" t="s">
        <v>74</v>
      </c>
      <c r="R146" s="70"/>
      <c r="S146" s="70"/>
    </row>
    <row r="147" spans="1:19" ht="21" customHeight="1" x14ac:dyDescent="0.25">
      <c r="A147" s="3"/>
      <c r="B147" s="29" t="s">
        <v>53</v>
      </c>
      <c r="C147" s="16" t="s">
        <v>16</v>
      </c>
      <c r="D147" s="5">
        <v>2</v>
      </c>
      <c r="E147" s="15">
        <v>2350</v>
      </c>
      <c r="F147" s="15">
        <v>2650</v>
      </c>
      <c r="G147" s="15">
        <v>2290</v>
      </c>
      <c r="H147" s="15">
        <v>2530</v>
      </c>
      <c r="I147" s="18">
        <v>12.455</v>
      </c>
      <c r="J147" s="18">
        <v>11.587</v>
      </c>
      <c r="K147" s="19">
        <v>90613.47</v>
      </c>
      <c r="L147" s="20">
        <v>10787.87</v>
      </c>
      <c r="M147" s="21">
        <f t="shared" si="56"/>
        <v>101401.34</v>
      </c>
      <c r="N147" s="21">
        <f t="shared" si="57"/>
        <v>181226.94</v>
      </c>
      <c r="O147" s="21">
        <f t="shared" si="58"/>
        <v>21575.74</v>
      </c>
      <c r="P147" s="21">
        <f t="shared" si="59"/>
        <v>202802.68</v>
      </c>
      <c r="Q147" s="16" t="s">
        <v>74</v>
      </c>
      <c r="R147" s="70"/>
      <c r="S147" s="70"/>
    </row>
    <row r="148" spans="1:19" ht="21" customHeight="1" x14ac:dyDescent="0.25">
      <c r="A148" s="3"/>
      <c r="B148" s="29" t="s">
        <v>54</v>
      </c>
      <c r="C148" s="16" t="s">
        <v>16</v>
      </c>
      <c r="D148" s="5">
        <v>1</v>
      </c>
      <c r="E148" s="15">
        <v>2350</v>
      </c>
      <c r="F148" s="15">
        <v>2650</v>
      </c>
      <c r="G148" s="15">
        <v>2290</v>
      </c>
      <c r="H148" s="15">
        <v>2530</v>
      </c>
      <c r="I148" s="18">
        <v>6.2279999999999998</v>
      </c>
      <c r="J148" s="18">
        <v>5.7939999999999996</v>
      </c>
      <c r="K148" s="19">
        <v>90613.47</v>
      </c>
      <c r="L148" s="20">
        <v>10787.87</v>
      </c>
      <c r="M148" s="21">
        <f t="shared" si="56"/>
        <v>101401.34</v>
      </c>
      <c r="N148" s="21">
        <f t="shared" si="57"/>
        <v>90613.47</v>
      </c>
      <c r="O148" s="21">
        <f t="shared" si="58"/>
        <v>10787.87</v>
      </c>
      <c r="P148" s="21">
        <f t="shared" si="59"/>
        <v>101401.34</v>
      </c>
      <c r="Q148" s="16" t="s">
        <v>74</v>
      </c>
      <c r="R148" s="70"/>
      <c r="S148" s="70"/>
    </row>
    <row r="149" spans="1:19" ht="21" customHeight="1" x14ac:dyDescent="0.25">
      <c r="A149" s="4"/>
      <c r="B149" s="15" t="s">
        <v>57</v>
      </c>
      <c r="C149" s="16" t="s">
        <v>16</v>
      </c>
      <c r="D149" s="5">
        <v>6</v>
      </c>
      <c r="E149" s="15">
        <v>2500</v>
      </c>
      <c r="F149" s="15">
        <v>2650</v>
      </c>
      <c r="G149" s="15">
        <v>2440</v>
      </c>
      <c r="H149" s="15">
        <v>2530</v>
      </c>
      <c r="I149" s="18">
        <v>39.75</v>
      </c>
      <c r="J149" s="18">
        <v>37.039000000000001</v>
      </c>
      <c r="K149" s="19">
        <v>96548.85</v>
      </c>
      <c r="L149" s="20">
        <v>11494.5</v>
      </c>
      <c r="M149" s="21">
        <f t="shared" si="56"/>
        <v>108043.35</v>
      </c>
      <c r="N149" s="21">
        <f t="shared" si="57"/>
        <v>579293.1</v>
      </c>
      <c r="O149" s="21">
        <f t="shared" si="58"/>
        <v>68967</v>
      </c>
      <c r="P149" s="21">
        <f t="shared" si="59"/>
        <v>648260.1</v>
      </c>
      <c r="Q149" s="16" t="s">
        <v>74</v>
      </c>
      <c r="R149" s="70"/>
      <c r="S149" s="70"/>
    </row>
    <row r="150" spans="1:19" ht="21" customHeight="1" x14ac:dyDescent="0.25">
      <c r="A150" s="4"/>
      <c r="B150" s="15" t="s">
        <v>58</v>
      </c>
      <c r="C150" s="16" t="s">
        <v>16</v>
      </c>
      <c r="D150" s="5">
        <v>4</v>
      </c>
      <c r="E150" s="15">
        <v>2500</v>
      </c>
      <c r="F150" s="15">
        <v>2650</v>
      </c>
      <c r="G150" s="15">
        <v>2440</v>
      </c>
      <c r="H150" s="15">
        <v>2530</v>
      </c>
      <c r="I150" s="18">
        <v>26.5</v>
      </c>
      <c r="J150" s="18">
        <v>24.693000000000001</v>
      </c>
      <c r="K150" s="19">
        <v>96548.85</v>
      </c>
      <c r="L150" s="20">
        <v>11494.5</v>
      </c>
      <c r="M150" s="21">
        <f t="shared" si="56"/>
        <v>108043.35</v>
      </c>
      <c r="N150" s="21">
        <f t="shared" si="57"/>
        <v>386195.4</v>
      </c>
      <c r="O150" s="21">
        <f t="shared" si="58"/>
        <v>45978</v>
      </c>
      <c r="P150" s="21">
        <f t="shared" si="59"/>
        <v>432173.4</v>
      </c>
      <c r="Q150" s="16" t="s">
        <v>74</v>
      </c>
      <c r="R150" s="70"/>
      <c r="S150" s="70"/>
    </row>
    <row r="151" spans="1:19" ht="21" customHeight="1" x14ac:dyDescent="0.25">
      <c r="A151" s="4"/>
      <c r="B151" s="15" t="s">
        <v>59</v>
      </c>
      <c r="C151" s="16" t="s">
        <v>16</v>
      </c>
      <c r="D151" s="5">
        <v>2</v>
      </c>
      <c r="E151" s="15">
        <v>2500</v>
      </c>
      <c r="F151" s="15">
        <v>2650</v>
      </c>
      <c r="G151" s="15">
        <v>2440</v>
      </c>
      <c r="H151" s="15">
        <v>2530</v>
      </c>
      <c r="I151" s="18">
        <v>13.25</v>
      </c>
      <c r="J151" s="18">
        <v>12.346</v>
      </c>
      <c r="K151" s="19">
        <v>96548.85</v>
      </c>
      <c r="L151" s="20">
        <v>11494.5</v>
      </c>
      <c r="M151" s="21">
        <f t="shared" si="56"/>
        <v>108043.35</v>
      </c>
      <c r="N151" s="21">
        <f t="shared" si="57"/>
        <v>193097.7</v>
      </c>
      <c r="O151" s="21">
        <f t="shared" si="58"/>
        <v>22989</v>
      </c>
      <c r="P151" s="21">
        <f t="shared" si="59"/>
        <v>216086.7</v>
      </c>
      <c r="Q151" s="16" t="s">
        <v>74</v>
      </c>
      <c r="R151" s="70"/>
      <c r="S151" s="70"/>
    </row>
    <row r="152" spans="1:19" ht="21" customHeight="1" x14ac:dyDescent="0.25">
      <c r="A152" s="6"/>
      <c r="B152" s="56" t="s">
        <v>31</v>
      </c>
      <c r="C152" s="57"/>
      <c r="D152" s="57"/>
      <c r="E152" s="57"/>
      <c r="F152" s="58"/>
      <c r="G152" s="54"/>
      <c r="H152" s="54"/>
      <c r="I152" s="33"/>
      <c r="J152" s="33"/>
      <c r="K152" s="33"/>
      <c r="L152" s="33"/>
      <c r="M152" s="33"/>
      <c r="N152" s="33"/>
      <c r="O152" s="33"/>
      <c r="P152" s="33"/>
      <c r="Q152" s="16" t="s">
        <v>74</v>
      </c>
      <c r="R152" s="70"/>
      <c r="S152" s="70"/>
    </row>
    <row r="153" spans="1:19" ht="21" customHeight="1" x14ac:dyDescent="0.25">
      <c r="A153" s="4"/>
      <c r="B153" s="15" t="str">
        <f>B144</f>
        <v>ОДБ-3.1</v>
      </c>
      <c r="C153" s="16" t="s">
        <v>16</v>
      </c>
      <c r="D153" s="5">
        <v>3</v>
      </c>
      <c r="E153" s="29">
        <v>4985</v>
      </c>
      <c r="F153" s="29">
        <v>2650</v>
      </c>
      <c r="G153" s="15">
        <v>4925</v>
      </c>
      <c r="H153" s="15">
        <v>2530</v>
      </c>
      <c r="I153" s="18">
        <v>39.631</v>
      </c>
      <c r="J153" s="18">
        <v>37.381</v>
      </c>
      <c r="K153" s="19">
        <v>194878.31</v>
      </c>
      <c r="L153" s="20">
        <v>23200.99</v>
      </c>
      <c r="M153" s="21">
        <f t="shared" ref="M153:M160" si="60">K153+L153</f>
        <v>218079.3</v>
      </c>
      <c r="N153" s="21">
        <f t="shared" ref="N153:N160" si="61">ROUND(K153*D153,2)</f>
        <v>584634.93000000005</v>
      </c>
      <c r="O153" s="21">
        <f t="shared" ref="O153:O160" si="62">ROUND(L153*D153,2)</f>
        <v>69602.97</v>
      </c>
      <c r="P153" s="21">
        <f t="shared" ref="P153:P160" si="63">SUM(N153:O153)</f>
        <v>654237.9</v>
      </c>
      <c r="Q153" s="16" t="s">
        <v>74</v>
      </c>
      <c r="R153" s="70"/>
      <c r="S153" s="70"/>
    </row>
    <row r="154" spans="1:19" ht="21" customHeight="1" x14ac:dyDescent="0.25">
      <c r="A154" s="3"/>
      <c r="B154" s="15" t="str">
        <f>B145</f>
        <v>ОДБ-3.1л</v>
      </c>
      <c r="C154" s="16" t="s">
        <v>16</v>
      </c>
      <c r="D154" s="5">
        <v>3</v>
      </c>
      <c r="E154" s="29">
        <v>4985</v>
      </c>
      <c r="F154" s="29">
        <v>2650</v>
      </c>
      <c r="G154" s="15">
        <v>4925</v>
      </c>
      <c r="H154" s="15">
        <v>2530</v>
      </c>
      <c r="I154" s="18">
        <v>39.631</v>
      </c>
      <c r="J154" s="18">
        <v>37.381</v>
      </c>
      <c r="K154" s="19">
        <v>194878.31</v>
      </c>
      <c r="L154" s="20">
        <v>23200.99</v>
      </c>
      <c r="M154" s="21">
        <f t="shared" si="60"/>
        <v>218079.3</v>
      </c>
      <c r="N154" s="21">
        <f t="shared" si="61"/>
        <v>584634.93000000005</v>
      </c>
      <c r="O154" s="21">
        <f t="shared" si="62"/>
        <v>69602.97</v>
      </c>
      <c r="P154" s="21">
        <f t="shared" si="63"/>
        <v>654237.9</v>
      </c>
      <c r="Q154" s="16" t="s">
        <v>74</v>
      </c>
      <c r="R154" s="70"/>
      <c r="S154" s="70"/>
    </row>
    <row r="155" spans="1:19" ht="21" customHeight="1" x14ac:dyDescent="0.25">
      <c r="A155" s="3"/>
      <c r="B155" s="29" t="s">
        <v>53</v>
      </c>
      <c r="C155" s="16" t="s">
        <v>16</v>
      </c>
      <c r="D155" s="5">
        <v>3</v>
      </c>
      <c r="E155" s="15">
        <v>2350</v>
      </c>
      <c r="F155" s="15">
        <v>2650</v>
      </c>
      <c r="G155" s="15">
        <v>2290</v>
      </c>
      <c r="H155" s="15">
        <v>2530</v>
      </c>
      <c r="I155" s="18">
        <v>18.683</v>
      </c>
      <c r="J155" s="18">
        <v>17.381</v>
      </c>
      <c r="K155" s="19">
        <v>90613.47</v>
      </c>
      <c r="L155" s="20">
        <v>10787.87</v>
      </c>
      <c r="M155" s="21">
        <f t="shared" si="60"/>
        <v>101401.34</v>
      </c>
      <c r="N155" s="21">
        <f t="shared" si="61"/>
        <v>271840.40999999997</v>
      </c>
      <c r="O155" s="21">
        <f t="shared" si="62"/>
        <v>32363.61</v>
      </c>
      <c r="P155" s="21">
        <f t="shared" si="63"/>
        <v>304204.01999999996</v>
      </c>
      <c r="Q155" s="16" t="s">
        <v>74</v>
      </c>
      <c r="R155" s="70"/>
      <c r="S155" s="70"/>
    </row>
    <row r="156" spans="1:19" ht="21" customHeight="1" x14ac:dyDescent="0.25">
      <c r="A156" s="3"/>
      <c r="B156" s="29" t="s">
        <v>52</v>
      </c>
      <c r="C156" s="16" t="s">
        <v>16</v>
      </c>
      <c r="D156" s="5">
        <v>2</v>
      </c>
      <c r="E156" s="15">
        <v>2350</v>
      </c>
      <c r="F156" s="15">
        <v>2650</v>
      </c>
      <c r="G156" s="15">
        <v>2290</v>
      </c>
      <c r="H156" s="15">
        <v>2530</v>
      </c>
      <c r="I156" s="18">
        <v>12.455</v>
      </c>
      <c r="J156" s="18">
        <v>11.587</v>
      </c>
      <c r="K156" s="19">
        <v>90613.47</v>
      </c>
      <c r="L156" s="20">
        <v>10787.87</v>
      </c>
      <c r="M156" s="21">
        <f t="shared" si="60"/>
        <v>101401.34</v>
      </c>
      <c r="N156" s="21">
        <f t="shared" si="61"/>
        <v>181226.94</v>
      </c>
      <c r="O156" s="21">
        <f t="shared" si="62"/>
        <v>21575.74</v>
      </c>
      <c r="P156" s="21">
        <f t="shared" si="63"/>
        <v>202802.68</v>
      </c>
      <c r="Q156" s="16" t="s">
        <v>74</v>
      </c>
      <c r="R156" s="70"/>
      <c r="S156" s="70"/>
    </row>
    <row r="157" spans="1:19" ht="21" customHeight="1" x14ac:dyDescent="0.25">
      <c r="A157" s="3"/>
      <c r="B157" s="29" t="s">
        <v>62</v>
      </c>
      <c r="C157" s="16" t="s">
        <v>16</v>
      </c>
      <c r="D157" s="5">
        <v>1</v>
      </c>
      <c r="E157" s="15">
        <v>2350</v>
      </c>
      <c r="F157" s="15">
        <v>2650</v>
      </c>
      <c r="G157" s="15">
        <v>2290</v>
      </c>
      <c r="H157" s="15">
        <v>2530</v>
      </c>
      <c r="I157" s="18">
        <v>6.2279999999999998</v>
      </c>
      <c r="J157" s="18">
        <v>5.7939999999999996</v>
      </c>
      <c r="K157" s="19">
        <v>90613.47</v>
      </c>
      <c r="L157" s="20">
        <v>10787.87</v>
      </c>
      <c r="M157" s="21">
        <f t="shared" si="60"/>
        <v>101401.34</v>
      </c>
      <c r="N157" s="21">
        <f t="shared" si="61"/>
        <v>90613.47</v>
      </c>
      <c r="O157" s="21">
        <f t="shared" si="62"/>
        <v>10787.87</v>
      </c>
      <c r="P157" s="21">
        <f t="shared" si="63"/>
        <v>101401.34</v>
      </c>
      <c r="Q157" s="16" t="s">
        <v>74</v>
      </c>
      <c r="R157" s="70"/>
      <c r="S157" s="70"/>
    </row>
    <row r="158" spans="1:19" ht="21" customHeight="1" x14ac:dyDescent="0.25">
      <c r="A158" s="4"/>
      <c r="B158" s="15" t="s">
        <v>63</v>
      </c>
      <c r="C158" s="16" t="s">
        <v>16</v>
      </c>
      <c r="D158" s="5">
        <v>2</v>
      </c>
      <c r="E158" s="15">
        <v>2500</v>
      </c>
      <c r="F158" s="15">
        <v>2650</v>
      </c>
      <c r="G158" s="15">
        <v>2440</v>
      </c>
      <c r="H158" s="15">
        <v>2530</v>
      </c>
      <c r="I158" s="18">
        <v>13.25</v>
      </c>
      <c r="J158" s="18">
        <v>12.346</v>
      </c>
      <c r="K158" s="19">
        <v>96548.85</v>
      </c>
      <c r="L158" s="20">
        <v>11494.5</v>
      </c>
      <c r="M158" s="21">
        <f t="shared" si="60"/>
        <v>108043.35</v>
      </c>
      <c r="N158" s="21">
        <f t="shared" si="61"/>
        <v>193097.7</v>
      </c>
      <c r="O158" s="21">
        <f t="shared" si="62"/>
        <v>22989</v>
      </c>
      <c r="P158" s="21">
        <f t="shared" si="63"/>
        <v>216086.7</v>
      </c>
      <c r="Q158" s="16" t="s">
        <v>74</v>
      </c>
      <c r="R158" s="70"/>
      <c r="S158" s="70"/>
    </row>
    <row r="159" spans="1:19" ht="21" customHeight="1" x14ac:dyDescent="0.25">
      <c r="A159" s="4"/>
      <c r="B159" s="15" t="s">
        <v>57</v>
      </c>
      <c r="C159" s="16" t="s">
        <v>16</v>
      </c>
      <c r="D159" s="5">
        <v>4</v>
      </c>
      <c r="E159" s="15">
        <v>2500</v>
      </c>
      <c r="F159" s="15">
        <v>2650</v>
      </c>
      <c r="G159" s="15">
        <v>2440</v>
      </c>
      <c r="H159" s="15">
        <v>2530</v>
      </c>
      <c r="I159" s="18">
        <v>26.5</v>
      </c>
      <c r="J159" s="18">
        <v>24.693000000000001</v>
      </c>
      <c r="K159" s="19">
        <v>96548.85</v>
      </c>
      <c r="L159" s="20">
        <v>11494.5</v>
      </c>
      <c r="M159" s="21">
        <f t="shared" si="60"/>
        <v>108043.35</v>
      </c>
      <c r="N159" s="21">
        <f t="shared" si="61"/>
        <v>386195.4</v>
      </c>
      <c r="O159" s="21">
        <f t="shared" si="62"/>
        <v>45978</v>
      </c>
      <c r="P159" s="21">
        <f t="shared" si="63"/>
        <v>432173.4</v>
      </c>
      <c r="Q159" s="16" t="s">
        <v>74</v>
      </c>
      <c r="R159" s="70"/>
      <c r="S159" s="70"/>
    </row>
    <row r="160" spans="1:19" ht="21" customHeight="1" x14ac:dyDescent="0.25">
      <c r="A160" s="4"/>
      <c r="B160" s="15" t="s">
        <v>58</v>
      </c>
      <c r="C160" s="16" t="s">
        <v>16</v>
      </c>
      <c r="D160" s="5">
        <v>6</v>
      </c>
      <c r="E160" s="15">
        <v>2500</v>
      </c>
      <c r="F160" s="15">
        <v>2650</v>
      </c>
      <c r="G160" s="15">
        <v>2440</v>
      </c>
      <c r="H160" s="15">
        <v>2530</v>
      </c>
      <c r="I160" s="18">
        <v>39.75</v>
      </c>
      <c r="J160" s="18">
        <v>37.039000000000001</v>
      </c>
      <c r="K160" s="19">
        <v>96548.85</v>
      </c>
      <c r="L160" s="20">
        <v>11494.5</v>
      </c>
      <c r="M160" s="21">
        <f t="shared" si="60"/>
        <v>108043.35</v>
      </c>
      <c r="N160" s="21">
        <f t="shared" si="61"/>
        <v>579293.1</v>
      </c>
      <c r="O160" s="21">
        <f t="shared" si="62"/>
        <v>68967</v>
      </c>
      <c r="P160" s="21">
        <f t="shared" si="63"/>
        <v>648260.1</v>
      </c>
      <c r="Q160" s="16" t="s">
        <v>74</v>
      </c>
      <c r="R160" s="70"/>
      <c r="S160" s="70"/>
    </row>
    <row r="161" spans="1:19" ht="21" customHeight="1" x14ac:dyDescent="0.25">
      <c r="A161" s="6"/>
      <c r="B161" s="56" t="s">
        <v>32</v>
      </c>
      <c r="C161" s="57"/>
      <c r="D161" s="57"/>
      <c r="E161" s="57"/>
      <c r="F161" s="58"/>
      <c r="G161" s="54"/>
      <c r="H161" s="54"/>
      <c r="I161" s="33"/>
      <c r="J161" s="33"/>
      <c r="K161" s="33"/>
      <c r="L161" s="33"/>
      <c r="M161" s="33"/>
      <c r="N161" s="33"/>
      <c r="O161" s="33"/>
      <c r="P161" s="33"/>
      <c r="Q161" s="16" t="s">
        <v>74</v>
      </c>
      <c r="R161" s="70"/>
      <c r="S161" s="70"/>
    </row>
    <row r="162" spans="1:19" ht="21" customHeight="1" x14ac:dyDescent="0.25">
      <c r="A162" s="4"/>
      <c r="B162" s="15" t="s">
        <v>55</v>
      </c>
      <c r="C162" s="16" t="s">
        <v>16</v>
      </c>
      <c r="D162" s="5">
        <v>3</v>
      </c>
      <c r="E162" s="29">
        <v>4985</v>
      </c>
      <c r="F162" s="29">
        <v>2650</v>
      </c>
      <c r="G162" s="15">
        <v>4925</v>
      </c>
      <c r="H162" s="15">
        <v>2530</v>
      </c>
      <c r="I162" s="18">
        <v>39.631</v>
      </c>
      <c r="J162" s="18">
        <v>37.381</v>
      </c>
      <c r="K162" s="19">
        <v>194878.31</v>
      </c>
      <c r="L162" s="20">
        <v>23200.99</v>
      </c>
      <c r="M162" s="21">
        <f t="shared" ref="M162:M169" si="64">K162+L162</f>
        <v>218079.3</v>
      </c>
      <c r="N162" s="21">
        <f t="shared" ref="N162:N169" si="65">ROUND(K162*D162,2)</f>
        <v>584634.93000000005</v>
      </c>
      <c r="O162" s="21">
        <f t="shared" ref="O162:O169" si="66">ROUND(L162*D162,2)</f>
        <v>69602.97</v>
      </c>
      <c r="P162" s="21">
        <f t="shared" ref="P162:P169" si="67">SUM(N162:O162)</f>
        <v>654237.9</v>
      </c>
      <c r="Q162" s="16" t="s">
        <v>74</v>
      </c>
      <c r="R162" s="70"/>
      <c r="S162" s="70"/>
    </row>
    <row r="163" spans="1:19" ht="21" customHeight="1" x14ac:dyDescent="0.25">
      <c r="A163" s="3"/>
      <c r="B163" s="15" t="s">
        <v>56</v>
      </c>
      <c r="C163" s="16" t="s">
        <v>16</v>
      </c>
      <c r="D163" s="5">
        <v>3</v>
      </c>
      <c r="E163" s="29">
        <v>4985</v>
      </c>
      <c r="F163" s="29">
        <v>2650</v>
      </c>
      <c r="G163" s="15">
        <v>4925</v>
      </c>
      <c r="H163" s="15">
        <v>2530</v>
      </c>
      <c r="I163" s="18">
        <v>39.631</v>
      </c>
      <c r="J163" s="18">
        <v>37.381</v>
      </c>
      <c r="K163" s="19">
        <v>194878.31</v>
      </c>
      <c r="L163" s="20">
        <v>23200.99</v>
      </c>
      <c r="M163" s="21">
        <f t="shared" si="64"/>
        <v>218079.3</v>
      </c>
      <c r="N163" s="21">
        <f t="shared" si="65"/>
        <v>584634.93000000005</v>
      </c>
      <c r="O163" s="21">
        <f t="shared" si="66"/>
        <v>69602.97</v>
      </c>
      <c r="P163" s="21">
        <f t="shared" si="67"/>
        <v>654237.9</v>
      </c>
      <c r="Q163" s="16" t="s">
        <v>74</v>
      </c>
      <c r="R163" s="70"/>
      <c r="S163" s="70"/>
    </row>
    <row r="164" spans="1:19" ht="21" customHeight="1" x14ac:dyDescent="0.25">
      <c r="A164" s="3"/>
      <c r="B164" s="29" t="s">
        <v>53</v>
      </c>
      <c r="C164" s="16" t="s">
        <v>16</v>
      </c>
      <c r="D164" s="5">
        <v>3</v>
      </c>
      <c r="E164" s="15">
        <v>2350</v>
      </c>
      <c r="F164" s="15">
        <v>2650</v>
      </c>
      <c r="G164" s="15">
        <v>2290</v>
      </c>
      <c r="H164" s="15">
        <v>2530</v>
      </c>
      <c r="I164" s="18">
        <v>18.683</v>
      </c>
      <c r="J164" s="18">
        <v>17.381</v>
      </c>
      <c r="K164" s="19">
        <v>90613.47</v>
      </c>
      <c r="L164" s="20">
        <v>10787.87</v>
      </c>
      <c r="M164" s="21">
        <f t="shared" si="64"/>
        <v>101401.34</v>
      </c>
      <c r="N164" s="21">
        <f t="shared" si="65"/>
        <v>271840.40999999997</v>
      </c>
      <c r="O164" s="21">
        <f t="shared" si="66"/>
        <v>32363.61</v>
      </c>
      <c r="P164" s="21">
        <f t="shared" si="67"/>
        <v>304204.01999999996</v>
      </c>
      <c r="Q164" s="16" t="s">
        <v>74</v>
      </c>
      <c r="R164" s="70"/>
      <c r="S164" s="70"/>
    </row>
    <row r="165" spans="1:19" ht="21" customHeight="1" x14ac:dyDescent="0.25">
      <c r="A165" s="3"/>
      <c r="B165" s="29" t="s">
        <v>52</v>
      </c>
      <c r="C165" s="16" t="s">
        <v>16</v>
      </c>
      <c r="D165" s="5">
        <v>2</v>
      </c>
      <c r="E165" s="15">
        <v>2350</v>
      </c>
      <c r="F165" s="15">
        <v>2650</v>
      </c>
      <c r="G165" s="15">
        <v>2290</v>
      </c>
      <c r="H165" s="15">
        <v>2530</v>
      </c>
      <c r="I165" s="18">
        <v>12.455</v>
      </c>
      <c r="J165" s="18">
        <v>11.587</v>
      </c>
      <c r="K165" s="19">
        <v>90613.47</v>
      </c>
      <c r="L165" s="20">
        <v>10787.87</v>
      </c>
      <c r="M165" s="21">
        <f t="shared" si="64"/>
        <v>101401.34</v>
      </c>
      <c r="N165" s="21">
        <f t="shared" si="65"/>
        <v>181226.94</v>
      </c>
      <c r="O165" s="21">
        <f t="shared" si="66"/>
        <v>21575.74</v>
      </c>
      <c r="P165" s="21">
        <f t="shared" si="67"/>
        <v>202802.68</v>
      </c>
      <c r="Q165" s="16" t="s">
        <v>74</v>
      </c>
      <c r="R165" s="70"/>
      <c r="S165" s="70"/>
    </row>
    <row r="166" spans="1:19" ht="21" customHeight="1" x14ac:dyDescent="0.25">
      <c r="A166" s="3"/>
      <c r="B166" s="29" t="s">
        <v>62</v>
      </c>
      <c r="C166" s="16" t="s">
        <v>16</v>
      </c>
      <c r="D166" s="5">
        <v>1</v>
      </c>
      <c r="E166" s="15">
        <v>2350</v>
      </c>
      <c r="F166" s="15">
        <v>2650</v>
      </c>
      <c r="G166" s="15">
        <v>2290</v>
      </c>
      <c r="H166" s="15">
        <v>2530</v>
      </c>
      <c r="I166" s="18">
        <v>6.2279999999999998</v>
      </c>
      <c r="J166" s="18">
        <v>5.7939999999999996</v>
      </c>
      <c r="K166" s="19">
        <v>90613.47</v>
      </c>
      <c r="L166" s="20">
        <v>10787.87</v>
      </c>
      <c r="M166" s="21">
        <f t="shared" si="64"/>
        <v>101401.34</v>
      </c>
      <c r="N166" s="21">
        <f t="shared" si="65"/>
        <v>90613.47</v>
      </c>
      <c r="O166" s="21">
        <f t="shared" si="66"/>
        <v>10787.87</v>
      </c>
      <c r="P166" s="21">
        <f t="shared" si="67"/>
        <v>101401.34</v>
      </c>
      <c r="Q166" s="16" t="s">
        <v>74</v>
      </c>
      <c r="R166" s="70"/>
      <c r="S166" s="70"/>
    </row>
    <row r="167" spans="1:19" ht="21" customHeight="1" x14ac:dyDescent="0.25">
      <c r="A167" s="4"/>
      <c r="B167" s="15" t="s">
        <v>63</v>
      </c>
      <c r="C167" s="16" t="s">
        <v>16</v>
      </c>
      <c r="D167" s="5">
        <v>2</v>
      </c>
      <c r="E167" s="15">
        <v>2500</v>
      </c>
      <c r="F167" s="15">
        <v>2650</v>
      </c>
      <c r="G167" s="15">
        <v>2440</v>
      </c>
      <c r="H167" s="15">
        <v>2530</v>
      </c>
      <c r="I167" s="18">
        <v>13.25</v>
      </c>
      <c r="J167" s="18">
        <v>12.346</v>
      </c>
      <c r="K167" s="19">
        <v>96548.85</v>
      </c>
      <c r="L167" s="20">
        <v>11494.5</v>
      </c>
      <c r="M167" s="21">
        <f t="shared" si="64"/>
        <v>108043.35</v>
      </c>
      <c r="N167" s="21">
        <f t="shared" si="65"/>
        <v>193097.7</v>
      </c>
      <c r="O167" s="21">
        <f t="shared" si="66"/>
        <v>22989</v>
      </c>
      <c r="P167" s="21">
        <f t="shared" si="67"/>
        <v>216086.7</v>
      </c>
      <c r="Q167" s="16" t="s">
        <v>74</v>
      </c>
      <c r="R167" s="70"/>
      <c r="S167" s="70"/>
    </row>
    <row r="168" spans="1:19" ht="21" customHeight="1" x14ac:dyDescent="0.25">
      <c r="A168" s="4"/>
      <c r="B168" s="15" t="s">
        <v>57</v>
      </c>
      <c r="C168" s="16" t="s">
        <v>16</v>
      </c>
      <c r="D168" s="5">
        <v>4</v>
      </c>
      <c r="E168" s="15">
        <v>2500</v>
      </c>
      <c r="F168" s="15">
        <v>2650</v>
      </c>
      <c r="G168" s="15">
        <v>2440</v>
      </c>
      <c r="H168" s="15">
        <v>2530</v>
      </c>
      <c r="I168" s="18">
        <v>26.5</v>
      </c>
      <c r="J168" s="18">
        <v>24.693000000000001</v>
      </c>
      <c r="K168" s="19">
        <v>96548.85</v>
      </c>
      <c r="L168" s="20">
        <v>11494.5</v>
      </c>
      <c r="M168" s="21">
        <f t="shared" si="64"/>
        <v>108043.35</v>
      </c>
      <c r="N168" s="21">
        <f t="shared" si="65"/>
        <v>386195.4</v>
      </c>
      <c r="O168" s="21">
        <f t="shared" si="66"/>
        <v>45978</v>
      </c>
      <c r="P168" s="21">
        <f t="shared" si="67"/>
        <v>432173.4</v>
      </c>
      <c r="Q168" s="16" t="s">
        <v>74</v>
      </c>
      <c r="R168" s="70"/>
      <c r="S168" s="70"/>
    </row>
    <row r="169" spans="1:19" ht="21" customHeight="1" x14ac:dyDescent="0.25">
      <c r="A169" s="4"/>
      <c r="B169" s="15" t="s">
        <v>58</v>
      </c>
      <c r="C169" s="16" t="s">
        <v>16</v>
      </c>
      <c r="D169" s="5">
        <v>6</v>
      </c>
      <c r="E169" s="15">
        <v>2500</v>
      </c>
      <c r="F169" s="15">
        <v>2650</v>
      </c>
      <c r="G169" s="15">
        <v>2440</v>
      </c>
      <c r="H169" s="15">
        <v>2530</v>
      </c>
      <c r="I169" s="18">
        <v>39.75</v>
      </c>
      <c r="J169" s="18">
        <v>37.039000000000001</v>
      </c>
      <c r="K169" s="19">
        <v>96548.85</v>
      </c>
      <c r="L169" s="20">
        <v>11494.5</v>
      </c>
      <c r="M169" s="21">
        <f t="shared" si="64"/>
        <v>108043.35</v>
      </c>
      <c r="N169" s="21">
        <f t="shared" si="65"/>
        <v>579293.1</v>
      </c>
      <c r="O169" s="21">
        <f t="shared" si="66"/>
        <v>68967</v>
      </c>
      <c r="P169" s="21">
        <f t="shared" si="67"/>
        <v>648260.1</v>
      </c>
      <c r="Q169" s="16" t="s">
        <v>74</v>
      </c>
      <c r="R169" s="70"/>
      <c r="S169" s="70"/>
    </row>
    <row r="170" spans="1:19" ht="21" customHeight="1" x14ac:dyDescent="0.25">
      <c r="A170" s="6"/>
      <c r="B170" s="56" t="s">
        <v>33</v>
      </c>
      <c r="C170" s="57"/>
      <c r="D170" s="57"/>
      <c r="E170" s="57"/>
      <c r="F170" s="58"/>
      <c r="G170" s="54"/>
      <c r="H170" s="54"/>
      <c r="I170" s="33"/>
      <c r="J170" s="33"/>
      <c r="K170" s="33"/>
      <c r="L170" s="33"/>
      <c r="M170" s="33"/>
      <c r="N170" s="33"/>
      <c r="O170" s="33"/>
      <c r="P170" s="33"/>
      <c r="Q170" s="16" t="s">
        <v>74</v>
      </c>
      <c r="R170" s="70"/>
      <c r="S170" s="70"/>
    </row>
    <row r="171" spans="1:19" ht="21" customHeight="1" x14ac:dyDescent="0.25">
      <c r="A171" s="4"/>
      <c r="B171" s="15" t="s">
        <v>55</v>
      </c>
      <c r="C171" s="16" t="s">
        <v>16</v>
      </c>
      <c r="D171" s="5">
        <v>3</v>
      </c>
      <c r="E171" s="29">
        <v>4985</v>
      </c>
      <c r="F171" s="29">
        <v>2650</v>
      </c>
      <c r="G171" s="15">
        <v>4925</v>
      </c>
      <c r="H171" s="15">
        <v>2530</v>
      </c>
      <c r="I171" s="18">
        <v>39.631</v>
      </c>
      <c r="J171" s="18">
        <v>37.381</v>
      </c>
      <c r="K171" s="19">
        <v>194878.31</v>
      </c>
      <c r="L171" s="20">
        <v>23200.99</v>
      </c>
      <c r="M171" s="21">
        <f t="shared" ref="M171:M178" si="68">K171+L171</f>
        <v>218079.3</v>
      </c>
      <c r="N171" s="21">
        <f t="shared" ref="N171:N178" si="69">ROUND(K171*D171,2)</f>
        <v>584634.93000000005</v>
      </c>
      <c r="O171" s="21">
        <f t="shared" ref="O171:O178" si="70">ROUND(L171*D171,2)</f>
        <v>69602.97</v>
      </c>
      <c r="P171" s="21">
        <f t="shared" ref="P171:P178" si="71">SUM(N171:O171)</f>
        <v>654237.9</v>
      </c>
      <c r="Q171" s="16" t="s">
        <v>74</v>
      </c>
      <c r="R171" s="70"/>
      <c r="S171" s="70"/>
    </row>
    <row r="172" spans="1:19" ht="21" customHeight="1" x14ac:dyDescent="0.25">
      <c r="A172" s="3"/>
      <c r="B172" s="15" t="s">
        <v>56</v>
      </c>
      <c r="C172" s="16" t="s">
        <v>16</v>
      </c>
      <c r="D172" s="5">
        <v>3</v>
      </c>
      <c r="E172" s="29">
        <v>4985</v>
      </c>
      <c r="F172" s="29">
        <v>2650</v>
      </c>
      <c r="G172" s="15">
        <v>4925</v>
      </c>
      <c r="H172" s="15">
        <v>2530</v>
      </c>
      <c r="I172" s="18">
        <v>39.631</v>
      </c>
      <c r="J172" s="18">
        <v>37.381</v>
      </c>
      <c r="K172" s="19">
        <v>194878.31</v>
      </c>
      <c r="L172" s="20">
        <v>23200.99</v>
      </c>
      <c r="M172" s="21">
        <f t="shared" si="68"/>
        <v>218079.3</v>
      </c>
      <c r="N172" s="21">
        <f t="shared" si="69"/>
        <v>584634.93000000005</v>
      </c>
      <c r="O172" s="21">
        <f t="shared" si="70"/>
        <v>69602.97</v>
      </c>
      <c r="P172" s="21">
        <f t="shared" si="71"/>
        <v>654237.9</v>
      </c>
      <c r="Q172" s="16" t="s">
        <v>74</v>
      </c>
      <c r="R172" s="70"/>
      <c r="S172" s="70"/>
    </row>
    <row r="173" spans="1:19" ht="21" customHeight="1" x14ac:dyDescent="0.25">
      <c r="A173" s="3"/>
      <c r="B173" s="29" t="s">
        <v>53</v>
      </c>
      <c r="C173" s="16" t="s">
        <v>16</v>
      </c>
      <c r="D173" s="5">
        <v>3</v>
      </c>
      <c r="E173" s="15">
        <v>2350</v>
      </c>
      <c r="F173" s="15">
        <v>2650</v>
      </c>
      <c r="G173" s="15">
        <v>2290</v>
      </c>
      <c r="H173" s="15">
        <v>2530</v>
      </c>
      <c r="I173" s="18">
        <v>18.683</v>
      </c>
      <c r="J173" s="18">
        <v>17.381</v>
      </c>
      <c r="K173" s="19">
        <v>90613.47</v>
      </c>
      <c r="L173" s="20">
        <v>10787.87</v>
      </c>
      <c r="M173" s="21">
        <f t="shared" si="68"/>
        <v>101401.34</v>
      </c>
      <c r="N173" s="21">
        <f t="shared" si="69"/>
        <v>271840.40999999997</v>
      </c>
      <c r="O173" s="21">
        <f t="shared" si="70"/>
        <v>32363.61</v>
      </c>
      <c r="P173" s="21">
        <f t="shared" si="71"/>
        <v>304204.01999999996</v>
      </c>
      <c r="Q173" s="16" t="s">
        <v>74</v>
      </c>
      <c r="R173" s="70"/>
      <c r="S173" s="70"/>
    </row>
    <row r="174" spans="1:19" ht="21" customHeight="1" x14ac:dyDescent="0.25">
      <c r="A174" s="3"/>
      <c r="B174" s="29" t="s">
        <v>52</v>
      </c>
      <c r="C174" s="16" t="s">
        <v>16</v>
      </c>
      <c r="D174" s="5">
        <v>2</v>
      </c>
      <c r="E174" s="15">
        <v>2350</v>
      </c>
      <c r="F174" s="15">
        <v>2650</v>
      </c>
      <c r="G174" s="15">
        <v>2290</v>
      </c>
      <c r="H174" s="15">
        <v>2530</v>
      </c>
      <c r="I174" s="18">
        <v>12.455</v>
      </c>
      <c r="J174" s="18">
        <v>11.587</v>
      </c>
      <c r="K174" s="19">
        <v>90613.47</v>
      </c>
      <c r="L174" s="20">
        <v>10787.87</v>
      </c>
      <c r="M174" s="21">
        <f t="shared" si="68"/>
        <v>101401.34</v>
      </c>
      <c r="N174" s="21">
        <f t="shared" si="69"/>
        <v>181226.94</v>
      </c>
      <c r="O174" s="21">
        <f t="shared" si="70"/>
        <v>21575.74</v>
      </c>
      <c r="P174" s="21">
        <f t="shared" si="71"/>
        <v>202802.68</v>
      </c>
      <c r="Q174" s="16" t="s">
        <v>74</v>
      </c>
      <c r="R174" s="70"/>
      <c r="S174" s="70"/>
    </row>
    <row r="175" spans="1:19" ht="21" customHeight="1" x14ac:dyDescent="0.25">
      <c r="A175" s="3"/>
      <c r="B175" s="29" t="s">
        <v>62</v>
      </c>
      <c r="C175" s="16" t="s">
        <v>16</v>
      </c>
      <c r="D175" s="5">
        <v>1</v>
      </c>
      <c r="E175" s="15">
        <v>2350</v>
      </c>
      <c r="F175" s="15">
        <v>2650</v>
      </c>
      <c r="G175" s="15">
        <v>2290</v>
      </c>
      <c r="H175" s="15">
        <v>2530</v>
      </c>
      <c r="I175" s="18">
        <v>6.2279999999999998</v>
      </c>
      <c r="J175" s="18">
        <v>5.7939999999999996</v>
      </c>
      <c r="K175" s="19">
        <v>90613.47</v>
      </c>
      <c r="L175" s="20">
        <v>10787.87</v>
      </c>
      <c r="M175" s="21">
        <f t="shared" si="68"/>
        <v>101401.34</v>
      </c>
      <c r="N175" s="21">
        <f t="shared" si="69"/>
        <v>90613.47</v>
      </c>
      <c r="O175" s="21">
        <f t="shared" si="70"/>
        <v>10787.87</v>
      </c>
      <c r="P175" s="21">
        <f t="shared" si="71"/>
        <v>101401.34</v>
      </c>
      <c r="Q175" s="16" t="s">
        <v>74</v>
      </c>
      <c r="R175" s="70"/>
      <c r="S175" s="70"/>
    </row>
    <row r="176" spans="1:19" ht="21" customHeight="1" x14ac:dyDescent="0.25">
      <c r="A176" s="4"/>
      <c r="B176" s="15" t="s">
        <v>63</v>
      </c>
      <c r="C176" s="16" t="s">
        <v>16</v>
      </c>
      <c r="D176" s="5">
        <v>2</v>
      </c>
      <c r="E176" s="15">
        <v>2500</v>
      </c>
      <c r="F176" s="15">
        <v>2650</v>
      </c>
      <c r="G176" s="15">
        <v>2440</v>
      </c>
      <c r="H176" s="15">
        <v>2530</v>
      </c>
      <c r="I176" s="18">
        <v>13.25</v>
      </c>
      <c r="J176" s="18">
        <v>12.346</v>
      </c>
      <c r="K176" s="19">
        <v>96548.85</v>
      </c>
      <c r="L176" s="20">
        <v>11494.5</v>
      </c>
      <c r="M176" s="21">
        <f t="shared" si="68"/>
        <v>108043.35</v>
      </c>
      <c r="N176" s="21">
        <f t="shared" si="69"/>
        <v>193097.7</v>
      </c>
      <c r="O176" s="21">
        <f t="shared" si="70"/>
        <v>22989</v>
      </c>
      <c r="P176" s="21">
        <f t="shared" si="71"/>
        <v>216086.7</v>
      </c>
      <c r="Q176" s="16" t="s">
        <v>74</v>
      </c>
      <c r="R176" s="70"/>
      <c r="S176" s="70"/>
    </row>
    <row r="177" spans="1:19" ht="21" customHeight="1" x14ac:dyDescent="0.25">
      <c r="A177" s="4"/>
      <c r="B177" s="15" t="s">
        <v>57</v>
      </c>
      <c r="C177" s="16" t="s">
        <v>16</v>
      </c>
      <c r="D177" s="5">
        <v>4</v>
      </c>
      <c r="E177" s="15">
        <v>2500</v>
      </c>
      <c r="F177" s="15">
        <v>2650</v>
      </c>
      <c r="G177" s="15">
        <v>2440</v>
      </c>
      <c r="H177" s="15">
        <v>2530</v>
      </c>
      <c r="I177" s="18">
        <v>26.5</v>
      </c>
      <c r="J177" s="18">
        <v>24.693000000000001</v>
      </c>
      <c r="K177" s="19">
        <v>96548.85</v>
      </c>
      <c r="L177" s="20">
        <v>11494.5</v>
      </c>
      <c r="M177" s="21">
        <f t="shared" si="68"/>
        <v>108043.35</v>
      </c>
      <c r="N177" s="21">
        <f t="shared" si="69"/>
        <v>386195.4</v>
      </c>
      <c r="O177" s="21">
        <f t="shared" si="70"/>
        <v>45978</v>
      </c>
      <c r="P177" s="21">
        <f t="shared" si="71"/>
        <v>432173.4</v>
      </c>
      <c r="Q177" s="16" t="s">
        <v>74</v>
      </c>
      <c r="R177" s="70"/>
      <c r="S177" s="70"/>
    </row>
    <row r="178" spans="1:19" ht="21" customHeight="1" x14ac:dyDescent="0.25">
      <c r="A178" s="4"/>
      <c r="B178" s="15" t="s">
        <v>58</v>
      </c>
      <c r="C178" s="16" t="s">
        <v>16</v>
      </c>
      <c r="D178" s="5">
        <v>6</v>
      </c>
      <c r="E178" s="15">
        <v>2500</v>
      </c>
      <c r="F178" s="15">
        <v>2650</v>
      </c>
      <c r="G178" s="15">
        <v>2440</v>
      </c>
      <c r="H178" s="15">
        <v>2530</v>
      </c>
      <c r="I178" s="18">
        <v>39.75</v>
      </c>
      <c r="J178" s="18">
        <v>37.039000000000001</v>
      </c>
      <c r="K178" s="19">
        <v>96548.85</v>
      </c>
      <c r="L178" s="20">
        <v>11494.5</v>
      </c>
      <c r="M178" s="21">
        <f t="shared" si="68"/>
        <v>108043.35</v>
      </c>
      <c r="N178" s="21">
        <f t="shared" si="69"/>
        <v>579293.1</v>
      </c>
      <c r="O178" s="21">
        <f t="shared" si="70"/>
        <v>68967</v>
      </c>
      <c r="P178" s="21">
        <f t="shared" si="71"/>
        <v>648260.1</v>
      </c>
      <c r="Q178" s="16" t="s">
        <v>74</v>
      </c>
      <c r="R178" s="70"/>
      <c r="S178" s="70"/>
    </row>
    <row r="179" spans="1:19" ht="21" customHeight="1" x14ac:dyDescent="0.25">
      <c r="A179" s="6"/>
      <c r="B179" s="56" t="s">
        <v>34</v>
      </c>
      <c r="C179" s="57"/>
      <c r="D179" s="57"/>
      <c r="E179" s="57"/>
      <c r="F179" s="58"/>
      <c r="G179" s="54"/>
      <c r="H179" s="54"/>
      <c r="I179" s="33"/>
      <c r="J179" s="33"/>
      <c r="K179" s="33"/>
      <c r="L179" s="33"/>
      <c r="M179" s="33"/>
      <c r="N179" s="33"/>
      <c r="O179" s="33"/>
      <c r="P179" s="33"/>
      <c r="Q179" s="16" t="s">
        <v>74</v>
      </c>
      <c r="R179" s="70"/>
      <c r="S179" s="70"/>
    </row>
    <row r="180" spans="1:19" ht="21" customHeight="1" x14ac:dyDescent="0.25">
      <c r="A180" s="4"/>
      <c r="B180" s="15" t="s">
        <v>64</v>
      </c>
      <c r="C180" s="16" t="s">
        <v>16</v>
      </c>
      <c r="D180" s="5">
        <v>3</v>
      </c>
      <c r="E180" s="15">
        <v>4985</v>
      </c>
      <c r="F180" s="15">
        <v>2800</v>
      </c>
      <c r="G180" s="15">
        <v>4925</v>
      </c>
      <c r="H180" s="15">
        <v>2680</v>
      </c>
      <c r="I180" s="18">
        <v>41.874000000000002</v>
      </c>
      <c r="J180" s="18">
        <v>39.597000000000001</v>
      </c>
      <c r="K180" s="19">
        <v>206432.36</v>
      </c>
      <c r="L180" s="20">
        <v>24576.54</v>
      </c>
      <c r="M180" s="21">
        <f t="shared" ref="M180:M187" si="72">K180+L180</f>
        <v>231008.9</v>
      </c>
      <c r="N180" s="21">
        <f t="shared" ref="N180:N187" si="73">ROUND(K180*D180,2)</f>
        <v>619297.07999999996</v>
      </c>
      <c r="O180" s="21">
        <f t="shared" ref="O180:O187" si="74">ROUND(L180*D180,2)</f>
        <v>73729.62</v>
      </c>
      <c r="P180" s="21">
        <f t="shared" ref="P180:P187" si="75">SUM(N180:O180)</f>
        <v>693026.7</v>
      </c>
      <c r="Q180" s="16" t="s">
        <v>74</v>
      </c>
      <c r="R180" s="70"/>
      <c r="S180" s="70"/>
    </row>
    <row r="181" spans="1:19" ht="21" customHeight="1" x14ac:dyDescent="0.25">
      <c r="A181" s="3"/>
      <c r="B181" s="15" t="s">
        <v>65</v>
      </c>
      <c r="C181" s="16" t="s">
        <v>16</v>
      </c>
      <c r="D181" s="5">
        <v>3</v>
      </c>
      <c r="E181" s="15">
        <v>4985</v>
      </c>
      <c r="F181" s="15">
        <v>2800</v>
      </c>
      <c r="G181" s="15">
        <v>4925</v>
      </c>
      <c r="H181" s="15">
        <v>2680</v>
      </c>
      <c r="I181" s="18">
        <v>41.874000000000002</v>
      </c>
      <c r="J181" s="18">
        <v>39.597000000000001</v>
      </c>
      <c r="K181" s="19">
        <v>206432.36</v>
      </c>
      <c r="L181" s="20">
        <v>24576.54</v>
      </c>
      <c r="M181" s="21">
        <f t="shared" si="72"/>
        <v>231008.9</v>
      </c>
      <c r="N181" s="21">
        <f t="shared" si="73"/>
        <v>619297.07999999996</v>
      </c>
      <c r="O181" s="21">
        <f t="shared" si="74"/>
        <v>73729.62</v>
      </c>
      <c r="P181" s="21">
        <f t="shared" si="75"/>
        <v>693026.7</v>
      </c>
      <c r="Q181" s="16" t="s">
        <v>74</v>
      </c>
      <c r="R181" s="70"/>
      <c r="S181" s="70"/>
    </row>
    <row r="182" spans="1:19" ht="21" customHeight="1" x14ac:dyDescent="0.25">
      <c r="A182" s="3"/>
      <c r="B182" s="29" t="s">
        <v>66</v>
      </c>
      <c r="C182" s="16" t="s">
        <v>16</v>
      </c>
      <c r="D182" s="5">
        <v>3</v>
      </c>
      <c r="E182" s="29">
        <v>2350</v>
      </c>
      <c r="F182" s="15">
        <v>2800</v>
      </c>
      <c r="G182" s="15">
        <v>2290</v>
      </c>
      <c r="H182" s="15">
        <v>2680</v>
      </c>
      <c r="I182" s="18">
        <v>19.739999999999998</v>
      </c>
      <c r="J182" s="18">
        <v>18.411999999999999</v>
      </c>
      <c r="K182" s="19">
        <v>95985.81</v>
      </c>
      <c r="L182" s="20">
        <v>11427.47</v>
      </c>
      <c r="M182" s="21">
        <f t="shared" si="72"/>
        <v>107413.28</v>
      </c>
      <c r="N182" s="21">
        <f t="shared" si="73"/>
        <v>287957.43</v>
      </c>
      <c r="O182" s="21">
        <f t="shared" si="74"/>
        <v>34282.410000000003</v>
      </c>
      <c r="P182" s="21">
        <f t="shared" si="75"/>
        <v>322239.83999999997</v>
      </c>
      <c r="Q182" s="16" t="s">
        <v>74</v>
      </c>
      <c r="R182" s="70"/>
      <c r="S182" s="70"/>
    </row>
    <row r="183" spans="1:19" ht="21" customHeight="1" x14ac:dyDescent="0.25">
      <c r="A183" s="3"/>
      <c r="B183" s="29" t="s">
        <v>67</v>
      </c>
      <c r="C183" s="16" t="s">
        <v>16</v>
      </c>
      <c r="D183" s="5">
        <v>2</v>
      </c>
      <c r="E183" s="29">
        <v>2350</v>
      </c>
      <c r="F183" s="15">
        <v>2800</v>
      </c>
      <c r="G183" s="15">
        <v>2290</v>
      </c>
      <c r="H183" s="15">
        <v>2680</v>
      </c>
      <c r="I183" s="18">
        <v>13.16</v>
      </c>
      <c r="J183" s="18">
        <v>12.273999999999999</v>
      </c>
      <c r="K183" s="19">
        <v>95985.81</v>
      </c>
      <c r="L183" s="20">
        <v>11427.47</v>
      </c>
      <c r="M183" s="21">
        <f t="shared" si="72"/>
        <v>107413.28</v>
      </c>
      <c r="N183" s="21">
        <f t="shared" si="73"/>
        <v>191971.62</v>
      </c>
      <c r="O183" s="21">
        <f t="shared" si="74"/>
        <v>22854.94</v>
      </c>
      <c r="P183" s="21">
        <f t="shared" si="75"/>
        <v>214826.56</v>
      </c>
      <c r="Q183" s="16" t="s">
        <v>74</v>
      </c>
      <c r="R183" s="70"/>
      <c r="S183" s="70"/>
    </row>
    <row r="184" spans="1:19" ht="21" customHeight="1" x14ac:dyDescent="0.25">
      <c r="A184" s="3"/>
      <c r="B184" s="29" t="s">
        <v>68</v>
      </c>
      <c r="C184" s="16" t="s">
        <v>16</v>
      </c>
      <c r="D184" s="5">
        <v>1</v>
      </c>
      <c r="E184" s="29">
        <v>2350</v>
      </c>
      <c r="F184" s="15">
        <v>2800</v>
      </c>
      <c r="G184" s="15">
        <v>2290</v>
      </c>
      <c r="H184" s="15">
        <v>2680</v>
      </c>
      <c r="I184" s="18">
        <v>6.58</v>
      </c>
      <c r="J184" s="18">
        <v>6.1369999999999996</v>
      </c>
      <c r="K184" s="19">
        <v>95985.81</v>
      </c>
      <c r="L184" s="20">
        <v>11427.47</v>
      </c>
      <c r="M184" s="21">
        <f t="shared" si="72"/>
        <v>107413.28</v>
      </c>
      <c r="N184" s="21">
        <f t="shared" si="73"/>
        <v>95985.81</v>
      </c>
      <c r="O184" s="21">
        <f t="shared" si="74"/>
        <v>11427.47</v>
      </c>
      <c r="P184" s="21">
        <f t="shared" si="75"/>
        <v>107413.28</v>
      </c>
      <c r="Q184" s="16" t="s">
        <v>74</v>
      </c>
      <c r="R184" s="70"/>
      <c r="S184" s="70"/>
    </row>
    <row r="185" spans="1:19" ht="21" customHeight="1" x14ac:dyDescent="0.25">
      <c r="A185" s="4"/>
      <c r="B185" s="15" t="s">
        <v>69</v>
      </c>
      <c r="C185" s="16" t="s">
        <v>16</v>
      </c>
      <c r="D185" s="5">
        <v>2</v>
      </c>
      <c r="E185" s="15">
        <v>2500</v>
      </c>
      <c r="F185" s="15">
        <v>2800</v>
      </c>
      <c r="G185" s="15">
        <v>2440</v>
      </c>
      <c r="H185" s="15">
        <v>2680</v>
      </c>
      <c r="I185" s="18">
        <v>14</v>
      </c>
      <c r="J185" s="18">
        <v>13.077999999999999</v>
      </c>
      <c r="K185" s="19">
        <v>102273.09</v>
      </c>
      <c r="L185" s="20">
        <v>12175.99</v>
      </c>
      <c r="M185" s="21">
        <f t="shared" si="72"/>
        <v>114449.08</v>
      </c>
      <c r="N185" s="21">
        <f t="shared" si="73"/>
        <v>204546.18</v>
      </c>
      <c r="O185" s="21">
        <f t="shared" si="74"/>
        <v>24351.98</v>
      </c>
      <c r="P185" s="21">
        <f t="shared" si="75"/>
        <v>228898.16</v>
      </c>
      <c r="Q185" s="16" t="s">
        <v>74</v>
      </c>
      <c r="R185" s="70"/>
      <c r="S185" s="70"/>
    </row>
    <row r="186" spans="1:19" ht="21" customHeight="1" x14ac:dyDescent="0.25">
      <c r="A186" s="4"/>
      <c r="B186" s="15" t="s">
        <v>70</v>
      </c>
      <c r="C186" s="16" t="s">
        <v>16</v>
      </c>
      <c r="D186" s="5">
        <v>4</v>
      </c>
      <c r="E186" s="15">
        <v>2500</v>
      </c>
      <c r="F186" s="15">
        <v>2800</v>
      </c>
      <c r="G186" s="15">
        <v>2440</v>
      </c>
      <c r="H186" s="15">
        <v>2680</v>
      </c>
      <c r="I186" s="18">
        <v>28</v>
      </c>
      <c r="J186" s="18">
        <v>26.157</v>
      </c>
      <c r="K186" s="19">
        <v>102273.09</v>
      </c>
      <c r="L186" s="20">
        <v>12175.99</v>
      </c>
      <c r="M186" s="21">
        <f t="shared" si="72"/>
        <v>114449.08</v>
      </c>
      <c r="N186" s="21">
        <f t="shared" si="73"/>
        <v>409092.36</v>
      </c>
      <c r="O186" s="21">
        <f t="shared" si="74"/>
        <v>48703.96</v>
      </c>
      <c r="P186" s="21">
        <f t="shared" si="75"/>
        <v>457796.32</v>
      </c>
      <c r="Q186" s="16" t="s">
        <v>74</v>
      </c>
      <c r="R186" s="70"/>
      <c r="S186" s="70"/>
    </row>
    <row r="187" spans="1:19" ht="21" customHeight="1" x14ac:dyDescent="0.25">
      <c r="A187" s="4"/>
      <c r="B187" s="15" t="s">
        <v>71</v>
      </c>
      <c r="C187" s="16" t="s">
        <v>16</v>
      </c>
      <c r="D187" s="5">
        <v>6</v>
      </c>
      <c r="E187" s="15">
        <v>2500</v>
      </c>
      <c r="F187" s="15">
        <v>2800</v>
      </c>
      <c r="G187" s="15">
        <v>2440</v>
      </c>
      <c r="H187" s="15">
        <v>2680</v>
      </c>
      <c r="I187" s="18">
        <v>42</v>
      </c>
      <c r="J187" s="18">
        <v>39.234999999999999</v>
      </c>
      <c r="K187" s="19">
        <v>102273.09</v>
      </c>
      <c r="L187" s="20">
        <v>12175.99</v>
      </c>
      <c r="M187" s="21">
        <f t="shared" si="72"/>
        <v>114449.08</v>
      </c>
      <c r="N187" s="21">
        <f t="shared" si="73"/>
        <v>613638.54</v>
      </c>
      <c r="O187" s="21">
        <f t="shared" si="74"/>
        <v>73055.94</v>
      </c>
      <c r="P187" s="21">
        <f t="shared" si="75"/>
        <v>686694.48</v>
      </c>
      <c r="Q187" s="16" t="s">
        <v>74</v>
      </c>
      <c r="R187" s="70"/>
      <c r="S187" s="70"/>
    </row>
    <row r="188" spans="1:19" ht="21" customHeight="1" x14ac:dyDescent="0.25">
      <c r="A188" s="6"/>
      <c r="B188" s="56" t="s">
        <v>35</v>
      </c>
      <c r="C188" s="57"/>
      <c r="D188" s="57"/>
      <c r="E188" s="57"/>
      <c r="F188" s="58"/>
      <c r="G188" s="54"/>
      <c r="H188" s="54"/>
      <c r="I188" s="33"/>
      <c r="J188" s="33"/>
      <c r="K188" s="33"/>
      <c r="L188" s="33"/>
      <c r="M188" s="33"/>
      <c r="N188" s="33"/>
      <c r="O188" s="33"/>
      <c r="P188" s="33"/>
      <c r="Q188" s="16" t="s">
        <v>74</v>
      </c>
      <c r="R188" s="70"/>
      <c r="S188" s="70"/>
    </row>
    <row r="189" spans="1:19" ht="21" customHeight="1" x14ac:dyDescent="0.25">
      <c r="A189" s="4"/>
      <c r="B189" s="15" t="s">
        <v>64</v>
      </c>
      <c r="C189" s="16" t="s">
        <v>16</v>
      </c>
      <c r="D189" s="5">
        <v>3</v>
      </c>
      <c r="E189" s="15">
        <v>4985</v>
      </c>
      <c r="F189" s="15">
        <v>2800</v>
      </c>
      <c r="G189" s="15">
        <v>4925</v>
      </c>
      <c r="H189" s="15">
        <v>2680</v>
      </c>
      <c r="I189" s="18">
        <v>41.874000000000002</v>
      </c>
      <c r="J189" s="18">
        <v>39.597000000000001</v>
      </c>
      <c r="K189" s="19">
        <v>206432.36</v>
      </c>
      <c r="L189" s="20">
        <v>24576.54</v>
      </c>
      <c r="M189" s="21">
        <f t="shared" ref="M189:M196" si="76">K189+L189</f>
        <v>231008.9</v>
      </c>
      <c r="N189" s="21">
        <f t="shared" ref="N189:N196" si="77">ROUND(K189*D189,2)</f>
        <v>619297.07999999996</v>
      </c>
      <c r="O189" s="21">
        <f t="shared" ref="O189:O196" si="78">ROUND(L189*D189,2)</f>
        <v>73729.62</v>
      </c>
      <c r="P189" s="21">
        <f t="shared" ref="P189:P196" si="79">SUM(N189:O189)</f>
        <v>693026.7</v>
      </c>
      <c r="Q189" s="16" t="s">
        <v>74</v>
      </c>
      <c r="R189" s="70"/>
      <c r="S189" s="70"/>
    </row>
    <row r="190" spans="1:19" ht="21" customHeight="1" x14ac:dyDescent="0.25">
      <c r="A190" s="3"/>
      <c r="B190" s="15" t="s">
        <v>65</v>
      </c>
      <c r="C190" s="16" t="s">
        <v>16</v>
      </c>
      <c r="D190" s="5">
        <v>3</v>
      </c>
      <c r="E190" s="15">
        <v>4985</v>
      </c>
      <c r="F190" s="15">
        <v>2800</v>
      </c>
      <c r="G190" s="15">
        <v>4925</v>
      </c>
      <c r="H190" s="15">
        <v>2680</v>
      </c>
      <c r="I190" s="18">
        <v>41.874000000000002</v>
      </c>
      <c r="J190" s="18">
        <v>39.597000000000001</v>
      </c>
      <c r="K190" s="19">
        <v>206432.36</v>
      </c>
      <c r="L190" s="20">
        <v>24576.54</v>
      </c>
      <c r="M190" s="21">
        <f t="shared" si="76"/>
        <v>231008.9</v>
      </c>
      <c r="N190" s="21">
        <f t="shared" si="77"/>
        <v>619297.07999999996</v>
      </c>
      <c r="O190" s="21">
        <f t="shared" si="78"/>
        <v>73729.62</v>
      </c>
      <c r="P190" s="21">
        <f t="shared" si="79"/>
        <v>693026.7</v>
      </c>
      <c r="Q190" s="16" t="s">
        <v>74</v>
      </c>
      <c r="R190" s="70"/>
      <c r="S190" s="70"/>
    </row>
    <row r="191" spans="1:19" ht="21" customHeight="1" x14ac:dyDescent="0.25">
      <c r="A191" s="3"/>
      <c r="B191" s="15" t="s">
        <v>66</v>
      </c>
      <c r="C191" s="16" t="s">
        <v>16</v>
      </c>
      <c r="D191" s="5">
        <v>3</v>
      </c>
      <c r="E191" s="29">
        <v>2350</v>
      </c>
      <c r="F191" s="15">
        <v>2800</v>
      </c>
      <c r="G191" s="15">
        <v>2290</v>
      </c>
      <c r="H191" s="15">
        <v>2680</v>
      </c>
      <c r="I191" s="18">
        <v>19.739999999999998</v>
      </c>
      <c r="J191" s="18">
        <v>18.411999999999999</v>
      </c>
      <c r="K191" s="19">
        <v>95985.81</v>
      </c>
      <c r="L191" s="20">
        <v>11427.47</v>
      </c>
      <c r="M191" s="21">
        <f t="shared" si="76"/>
        <v>107413.28</v>
      </c>
      <c r="N191" s="21">
        <f t="shared" si="77"/>
        <v>287957.43</v>
      </c>
      <c r="O191" s="21">
        <f t="shared" si="78"/>
        <v>34282.410000000003</v>
      </c>
      <c r="P191" s="21">
        <f t="shared" si="79"/>
        <v>322239.83999999997</v>
      </c>
      <c r="Q191" s="16" t="s">
        <v>74</v>
      </c>
      <c r="R191" s="70"/>
      <c r="S191" s="70"/>
    </row>
    <row r="192" spans="1:19" ht="21" customHeight="1" x14ac:dyDescent="0.25">
      <c r="A192" s="3"/>
      <c r="B192" s="15" t="s">
        <v>67</v>
      </c>
      <c r="C192" s="16" t="s">
        <v>16</v>
      </c>
      <c r="D192" s="5">
        <v>2</v>
      </c>
      <c r="E192" s="29">
        <v>2350</v>
      </c>
      <c r="F192" s="15">
        <v>2800</v>
      </c>
      <c r="G192" s="15">
        <v>2290</v>
      </c>
      <c r="H192" s="15">
        <v>2680</v>
      </c>
      <c r="I192" s="18">
        <v>13.16</v>
      </c>
      <c r="J192" s="18">
        <v>12.273999999999999</v>
      </c>
      <c r="K192" s="19">
        <v>95985.81</v>
      </c>
      <c r="L192" s="20">
        <v>11427.47</v>
      </c>
      <c r="M192" s="21">
        <f t="shared" si="76"/>
        <v>107413.28</v>
      </c>
      <c r="N192" s="21">
        <f t="shared" si="77"/>
        <v>191971.62</v>
      </c>
      <c r="O192" s="21">
        <f t="shared" si="78"/>
        <v>22854.94</v>
      </c>
      <c r="P192" s="21">
        <f t="shared" si="79"/>
        <v>214826.56</v>
      </c>
      <c r="Q192" s="16" t="s">
        <v>74</v>
      </c>
      <c r="R192" s="70"/>
      <c r="S192" s="70"/>
    </row>
    <row r="193" spans="1:19" ht="21" customHeight="1" x14ac:dyDescent="0.25">
      <c r="A193" s="3"/>
      <c r="B193" s="15" t="s">
        <v>68</v>
      </c>
      <c r="C193" s="16" t="s">
        <v>16</v>
      </c>
      <c r="D193" s="5">
        <v>1</v>
      </c>
      <c r="E193" s="29">
        <v>2350</v>
      </c>
      <c r="F193" s="15">
        <v>2800</v>
      </c>
      <c r="G193" s="15">
        <v>2290</v>
      </c>
      <c r="H193" s="15">
        <v>2680</v>
      </c>
      <c r="I193" s="18">
        <v>6.58</v>
      </c>
      <c r="J193" s="18">
        <v>6.1369999999999996</v>
      </c>
      <c r="K193" s="19">
        <v>95985.81</v>
      </c>
      <c r="L193" s="20">
        <v>11427.47</v>
      </c>
      <c r="M193" s="21">
        <f t="shared" si="76"/>
        <v>107413.28</v>
      </c>
      <c r="N193" s="21">
        <f t="shared" si="77"/>
        <v>95985.81</v>
      </c>
      <c r="O193" s="21">
        <f t="shared" si="78"/>
        <v>11427.47</v>
      </c>
      <c r="P193" s="21">
        <f t="shared" si="79"/>
        <v>107413.28</v>
      </c>
      <c r="Q193" s="16" t="s">
        <v>74</v>
      </c>
      <c r="R193" s="70"/>
      <c r="S193" s="70"/>
    </row>
    <row r="194" spans="1:19" ht="21" customHeight="1" x14ac:dyDescent="0.25">
      <c r="A194" s="4"/>
      <c r="B194" s="15" t="s">
        <v>69</v>
      </c>
      <c r="C194" s="16" t="s">
        <v>16</v>
      </c>
      <c r="D194" s="5">
        <v>2</v>
      </c>
      <c r="E194" s="15">
        <v>2500</v>
      </c>
      <c r="F194" s="15">
        <v>2800</v>
      </c>
      <c r="G194" s="15">
        <v>2440</v>
      </c>
      <c r="H194" s="15">
        <v>2680</v>
      </c>
      <c r="I194" s="18">
        <v>14</v>
      </c>
      <c r="J194" s="18">
        <v>13.077999999999999</v>
      </c>
      <c r="K194" s="19">
        <v>102273.09</v>
      </c>
      <c r="L194" s="20">
        <v>12175.99</v>
      </c>
      <c r="M194" s="21">
        <f t="shared" si="76"/>
        <v>114449.08</v>
      </c>
      <c r="N194" s="21">
        <f t="shared" si="77"/>
        <v>204546.18</v>
      </c>
      <c r="O194" s="21">
        <f t="shared" si="78"/>
        <v>24351.98</v>
      </c>
      <c r="P194" s="21">
        <f t="shared" si="79"/>
        <v>228898.16</v>
      </c>
      <c r="Q194" s="16" t="s">
        <v>74</v>
      </c>
      <c r="R194" s="70"/>
      <c r="S194" s="70"/>
    </row>
    <row r="195" spans="1:19" ht="21" customHeight="1" x14ac:dyDescent="0.25">
      <c r="A195" s="4"/>
      <c r="B195" s="15" t="s">
        <v>70</v>
      </c>
      <c r="C195" s="16" t="s">
        <v>16</v>
      </c>
      <c r="D195" s="5">
        <v>4</v>
      </c>
      <c r="E195" s="15">
        <v>2500</v>
      </c>
      <c r="F195" s="15">
        <v>2800</v>
      </c>
      <c r="G195" s="15">
        <v>2440</v>
      </c>
      <c r="H195" s="15">
        <v>2680</v>
      </c>
      <c r="I195" s="18">
        <v>28</v>
      </c>
      <c r="J195" s="18">
        <v>26.157</v>
      </c>
      <c r="K195" s="19">
        <v>102273.09</v>
      </c>
      <c r="L195" s="20">
        <v>12175.99</v>
      </c>
      <c r="M195" s="21">
        <f t="shared" si="76"/>
        <v>114449.08</v>
      </c>
      <c r="N195" s="21">
        <f t="shared" si="77"/>
        <v>409092.36</v>
      </c>
      <c r="O195" s="21">
        <f t="shared" si="78"/>
        <v>48703.96</v>
      </c>
      <c r="P195" s="21">
        <f t="shared" si="79"/>
        <v>457796.32</v>
      </c>
      <c r="Q195" s="16" t="s">
        <v>74</v>
      </c>
      <c r="R195" s="70"/>
      <c r="S195" s="70"/>
    </row>
    <row r="196" spans="1:19" ht="21" customHeight="1" x14ac:dyDescent="0.25">
      <c r="A196" s="4"/>
      <c r="B196" s="15" t="s">
        <v>71</v>
      </c>
      <c r="C196" s="16" t="s">
        <v>16</v>
      </c>
      <c r="D196" s="5">
        <v>6</v>
      </c>
      <c r="E196" s="15">
        <v>2500</v>
      </c>
      <c r="F196" s="15">
        <v>2800</v>
      </c>
      <c r="G196" s="15">
        <v>2440</v>
      </c>
      <c r="H196" s="15">
        <v>2680</v>
      </c>
      <c r="I196" s="18">
        <v>42</v>
      </c>
      <c r="J196" s="18">
        <v>39.234999999999999</v>
      </c>
      <c r="K196" s="19">
        <v>102273.09</v>
      </c>
      <c r="L196" s="20">
        <v>12175.99</v>
      </c>
      <c r="M196" s="21">
        <f t="shared" si="76"/>
        <v>114449.08</v>
      </c>
      <c r="N196" s="21">
        <f t="shared" si="77"/>
        <v>613638.54</v>
      </c>
      <c r="O196" s="21">
        <f t="shared" si="78"/>
        <v>73055.94</v>
      </c>
      <c r="P196" s="21">
        <f t="shared" si="79"/>
        <v>686694.48</v>
      </c>
      <c r="Q196" s="16" t="s">
        <v>74</v>
      </c>
      <c r="R196" s="70"/>
      <c r="S196" s="70"/>
    </row>
    <row r="197" spans="1:19" ht="21" customHeight="1" x14ac:dyDescent="0.25">
      <c r="A197" s="6"/>
      <c r="B197" s="56" t="s">
        <v>36</v>
      </c>
      <c r="C197" s="57"/>
      <c r="D197" s="57"/>
      <c r="E197" s="57"/>
      <c r="F197" s="58"/>
      <c r="G197" s="54"/>
      <c r="H197" s="54"/>
      <c r="I197" s="33"/>
      <c r="J197" s="33"/>
      <c r="K197" s="33"/>
      <c r="L197" s="33"/>
      <c r="M197" s="33"/>
      <c r="N197" s="33"/>
      <c r="O197" s="33"/>
      <c r="P197" s="33"/>
      <c r="Q197" s="16" t="s">
        <v>74</v>
      </c>
      <c r="R197" s="70"/>
      <c r="S197" s="70"/>
    </row>
    <row r="198" spans="1:19" ht="21" customHeight="1" x14ac:dyDescent="0.25">
      <c r="A198" s="4"/>
      <c r="B198" s="15" t="s">
        <v>72</v>
      </c>
      <c r="C198" s="16" t="s">
        <v>16</v>
      </c>
      <c r="D198" s="5">
        <v>2</v>
      </c>
      <c r="E198" s="15">
        <v>2600</v>
      </c>
      <c r="F198" s="15">
        <v>1800</v>
      </c>
      <c r="G198" s="15">
        <v>2540</v>
      </c>
      <c r="H198" s="15">
        <v>1720</v>
      </c>
      <c r="I198" s="18">
        <v>9.36</v>
      </c>
      <c r="J198" s="18">
        <v>8.7379999999999995</v>
      </c>
      <c r="K198" s="19">
        <v>52588.99</v>
      </c>
      <c r="L198" s="20">
        <v>8134.71</v>
      </c>
      <c r="M198" s="21">
        <f t="shared" ref="M198:M199" si="80">K198+L198</f>
        <v>60723.7</v>
      </c>
      <c r="N198" s="21">
        <f t="shared" ref="N198:N199" si="81">ROUND(K198*D198,2)</f>
        <v>105177.98</v>
      </c>
      <c r="O198" s="21">
        <f t="shared" ref="O198:O199" si="82">ROUND(L198*D198,2)</f>
        <v>16269.42</v>
      </c>
      <c r="P198" s="21">
        <f t="shared" ref="P198:P199" si="83">SUM(N198:O198)</f>
        <v>121447.4</v>
      </c>
      <c r="Q198" s="16" t="s">
        <v>74</v>
      </c>
      <c r="R198" s="70"/>
      <c r="S198" s="70"/>
    </row>
    <row r="199" spans="1:19" ht="21" customHeight="1" x14ac:dyDescent="0.25">
      <c r="A199" s="3"/>
      <c r="B199" s="15" t="s">
        <v>73</v>
      </c>
      <c r="C199" s="16" t="s">
        <v>16</v>
      </c>
      <c r="D199" s="5">
        <v>1</v>
      </c>
      <c r="E199" s="15">
        <v>1800</v>
      </c>
      <c r="F199" s="15">
        <v>1800</v>
      </c>
      <c r="G199" s="15">
        <v>1740</v>
      </c>
      <c r="H199" s="15">
        <v>1720</v>
      </c>
      <c r="I199" s="18">
        <v>3.24</v>
      </c>
      <c r="J199" s="18">
        <v>2.9929999999999999</v>
      </c>
      <c r="K199" s="19">
        <v>35448.550000000003</v>
      </c>
      <c r="L199" s="20">
        <v>5572.59</v>
      </c>
      <c r="M199" s="21">
        <f t="shared" si="80"/>
        <v>41021.14</v>
      </c>
      <c r="N199" s="21">
        <f t="shared" si="81"/>
        <v>35448.550000000003</v>
      </c>
      <c r="O199" s="21">
        <f t="shared" si="82"/>
        <v>5572.59</v>
      </c>
      <c r="P199" s="21">
        <f t="shared" si="83"/>
        <v>41021.14</v>
      </c>
      <c r="Q199" s="16" t="s">
        <v>74</v>
      </c>
      <c r="R199" s="70"/>
      <c r="S199" s="70"/>
    </row>
    <row r="200" spans="1:19" x14ac:dyDescent="0.25">
      <c r="A200" s="59" t="s">
        <v>38</v>
      </c>
      <c r="B200" s="59"/>
      <c r="C200" s="59"/>
      <c r="D200" s="59"/>
      <c r="E200" s="59"/>
      <c r="F200" s="59"/>
      <c r="G200" s="59"/>
      <c r="H200" s="59"/>
      <c r="I200" s="35">
        <f>SUM(I12:I199)</f>
        <v>3947.1009999999969</v>
      </c>
      <c r="J200" s="35">
        <f>SUM(J12:J199)</f>
        <v>3699.121000000001</v>
      </c>
      <c r="K200" s="36"/>
      <c r="L200" s="37"/>
      <c r="M200" s="37"/>
      <c r="N200" s="38">
        <f>SUM(N12:N199)</f>
        <v>58541698.279999942</v>
      </c>
      <c r="O200" s="38">
        <f t="shared" ref="O200:P200" si="84">SUM(O12:O199)</f>
        <v>7045061.0800000075</v>
      </c>
      <c r="P200" s="38">
        <f t="shared" si="84"/>
        <v>65586759.360000044</v>
      </c>
      <c r="Q200" s="39"/>
      <c r="R200" s="70"/>
      <c r="S200" s="70"/>
    </row>
    <row r="201" spans="1:19" x14ac:dyDescent="0.25">
      <c r="A201" s="59" t="s">
        <v>75</v>
      </c>
      <c r="B201" s="59"/>
      <c r="C201" s="59"/>
      <c r="D201" s="59"/>
      <c r="E201" s="59"/>
      <c r="F201" s="59"/>
      <c r="G201" s="59"/>
      <c r="H201" s="59"/>
      <c r="I201" s="35"/>
      <c r="J201" s="40"/>
      <c r="K201" s="41"/>
      <c r="L201" s="42"/>
      <c r="M201" s="42"/>
      <c r="N201" s="38">
        <f>N200/6</f>
        <v>9756949.7133333236</v>
      </c>
      <c r="O201" s="38">
        <f t="shared" ref="O201:P201" si="85">O200/6</f>
        <v>1174176.8466666678</v>
      </c>
      <c r="P201" s="38">
        <f t="shared" si="85"/>
        <v>10931126.560000008</v>
      </c>
      <c r="Q201" s="39"/>
      <c r="R201" s="70"/>
      <c r="S201" s="70"/>
    </row>
    <row r="202" spans="1:19" x14ac:dyDescent="0.25">
      <c r="N202" s="46"/>
      <c r="O202" s="46"/>
      <c r="P202" s="46"/>
    </row>
    <row r="203" spans="1:19" x14ac:dyDescent="0.25">
      <c r="N203" s="46"/>
      <c r="O203" s="46"/>
      <c r="P203" s="46"/>
    </row>
    <row r="204" spans="1:19" x14ac:dyDescent="0.25">
      <c r="B204" s="49" t="s">
        <v>81</v>
      </c>
      <c r="C204" s="50"/>
      <c r="D204" s="50"/>
      <c r="F204" s="7"/>
      <c r="G204" s="7"/>
      <c r="H204" s="49" t="s">
        <v>82</v>
      </c>
      <c r="I204" s="7"/>
      <c r="J204" s="7"/>
      <c r="K204" s="43"/>
      <c r="L204" s="46"/>
      <c r="Q204" s="7"/>
    </row>
    <row r="205" spans="1:19" x14ac:dyDescent="0.25">
      <c r="B205" s="49" t="s">
        <v>83</v>
      </c>
      <c r="C205" s="50"/>
      <c r="D205" s="50"/>
      <c r="F205" s="7"/>
      <c r="G205" s="7"/>
      <c r="H205" s="49"/>
      <c r="I205" s="7"/>
      <c r="J205" s="7"/>
      <c r="K205" s="43"/>
      <c r="Q205" s="7"/>
    </row>
    <row r="206" spans="1:19" x14ac:dyDescent="0.25">
      <c r="B206" s="51"/>
      <c r="C206" s="50"/>
      <c r="D206" s="50"/>
      <c r="F206" s="7"/>
      <c r="G206" s="7"/>
      <c r="H206" s="51"/>
      <c r="I206" s="7"/>
      <c r="J206" s="7"/>
      <c r="K206" s="43"/>
      <c r="Q206" s="7"/>
    </row>
    <row r="207" spans="1:19" x14ac:dyDescent="0.25">
      <c r="B207" s="51"/>
      <c r="C207" s="50"/>
      <c r="D207" s="50"/>
      <c r="F207" s="7"/>
      <c r="G207" s="7"/>
      <c r="H207" s="51"/>
      <c r="I207" s="7"/>
      <c r="J207" s="7"/>
      <c r="K207" s="43"/>
      <c r="Q207" s="7"/>
    </row>
    <row r="208" spans="1:19" ht="26.25" customHeight="1" x14ac:dyDescent="0.25">
      <c r="B208" s="49" t="s">
        <v>84</v>
      </c>
      <c r="C208" s="50"/>
      <c r="D208" s="50"/>
      <c r="F208" s="7"/>
      <c r="G208" s="7"/>
      <c r="H208" s="49" t="s">
        <v>84</v>
      </c>
      <c r="I208" s="7"/>
      <c r="J208" s="7"/>
      <c r="K208" s="43"/>
      <c r="Q208" s="7"/>
    </row>
    <row r="209" spans="2:17" x14ac:dyDescent="0.25">
      <c r="B209" s="51"/>
      <c r="C209" s="50"/>
      <c r="D209" s="50"/>
      <c r="F209" s="7"/>
      <c r="G209" s="7"/>
      <c r="H209" s="51"/>
      <c r="I209" s="7"/>
      <c r="J209" s="7"/>
      <c r="K209" s="43"/>
      <c r="Q209" s="7"/>
    </row>
    <row r="210" spans="2:17" x14ac:dyDescent="0.25">
      <c r="B210" s="51"/>
      <c r="C210" s="50"/>
      <c r="D210" s="50"/>
      <c r="F210" s="7"/>
      <c r="G210" s="7"/>
      <c r="H210" s="51"/>
      <c r="I210" s="7"/>
      <c r="J210" s="7"/>
      <c r="K210" s="43"/>
      <c r="Q210" s="7"/>
    </row>
    <row r="211" spans="2:17" x14ac:dyDescent="0.25">
      <c r="B211" s="51" t="s">
        <v>85</v>
      </c>
      <c r="C211" s="50"/>
      <c r="D211" s="50"/>
      <c r="F211" s="7"/>
      <c r="G211" s="7"/>
      <c r="H211" s="51" t="s">
        <v>86</v>
      </c>
      <c r="I211" s="7"/>
      <c r="J211" s="7"/>
      <c r="K211" s="43"/>
      <c r="Q211" s="7"/>
    </row>
    <row r="212" spans="2:17" x14ac:dyDescent="0.25">
      <c r="B212" s="7" t="s">
        <v>87</v>
      </c>
      <c r="C212" s="50"/>
      <c r="D212" s="50"/>
      <c r="F212" s="7"/>
      <c r="G212" s="7"/>
      <c r="H212" s="7" t="s">
        <v>87</v>
      </c>
      <c r="I212" s="7"/>
      <c r="J212" s="7"/>
      <c r="K212" s="43"/>
      <c r="Q212" s="7"/>
    </row>
    <row r="213" spans="2:17" x14ac:dyDescent="0.25">
      <c r="C213" s="50"/>
      <c r="D213" s="50"/>
      <c r="F213" s="7"/>
      <c r="G213" s="7"/>
      <c r="H213" s="7"/>
      <c r="I213" s="7"/>
      <c r="J213" s="7"/>
      <c r="K213" s="43"/>
      <c r="Q213" s="7"/>
    </row>
  </sheetData>
  <autoFilter ref="A10:Q200" xr:uid="{00000000-0001-0000-0000-000000000000}"/>
  <mergeCells count="38">
    <mergeCell ref="B188:F188"/>
    <mergeCell ref="B197:F197"/>
    <mergeCell ref="A200:H200"/>
    <mergeCell ref="A201:H201"/>
    <mergeCell ref="B134:F134"/>
    <mergeCell ref="B143:F143"/>
    <mergeCell ref="B152:F152"/>
    <mergeCell ref="B161:F161"/>
    <mergeCell ref="B170:F170"/>
    <mergeCell ref="B179:F179"/>
    <mergeCell ref="B80:F80"/>
    <mergeCell ref="B89:F89"/>
    <mergeCell ref="B98:F98"/>
    <mergeCell ref="B107:F107"/>
    <mergeCell ref="B116:F116"/>
    <mergeCell ref="B125:F125"/>
    <mergeCell ref="B24:F24"/>
    <mergeCell ref="B35:F35"/>
    <mergeCell ref="B44:F44"/>
    <mergeCell ref="B53:F53"/>
    <mergeCell ref="B62:F62"/>
    <mergeCell ref="B71:F71"/>
    <mergeCell ref="K7:M7"/>
    <mergeCell ref="N7:P7"/>
    <mergeCell ref="Q7:Q9"/>
    <mergeCell ref="K8:M8"/>
    <mergeCell ref="N8:P8"/>
    <mergeCell ref="B11:F11"/>
    <mergeCell ref="A5:Q5"/>
    <mergeCell ref="A6:Q6"/>
    <mergeCell ref="A7:A9"/>
    <mergeCell ref="B7:B9"/>
    <mergeCell ref="C7:C9"/>
    <mergeCell ref="D7:D9"/>
    <mergeCell ref="E7:F7"/>
    <mergeCell ref="G7:H7"/>
    <mergeCell ref="I7:I9"/>
    <mergeCell ref="J7:J9"/>
  </mergeCells>
  <conditionalFormatting sqref="B15 E15:F15">
    <cfRule type="expression" dxfId="204" priority="201">
      <formula>$B15="Машины и Механизмы"</formula>
    </cfRule>
    <cfRule type="expression" dxfId="203" priority="202">
      <formula>$B15="Работа"</formula>
    </cfRule>
  </conditionalFormatting>
  <conditionalFormatting sqref="B14">
    <cfRule type="expression" dxfId="202" priority="203">
      <formula>$B14="Машины и Механизмы"</formula>
    </cfRule>
    <cfRule type="expression" dxfId="201" priority="204">
      <formula>$B14="Работа"</formula>
    </cfRule>
  </conditionalFormatting>
  <conditionalFormatting sqref="B14">
    <cfRule type="expression" dxfId="200" priority="205">
      <formula>#REF!="Машины и Механизмы"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199" priority="198">
      <formula>$B27="Машины и Механизмы"</formula>
    </cfRule>
    <cfRule type="expression" dxfId="198" priority="199">
      <formula>$B27="Работа"</formula>
    </cfRule>
  </conditionalFormatting>
  <conditionalFormatting sqref="B27 E28:F29 E36:F37 E45:F46 E54:F55 E63:F64 E72:F73 E81:F82 E90:F91 E99:F100 E108:F109 E117:F118 E126:F127 E135:F136 E144:F145 E153:F154 E162:F163 E171:F172">
    <cfRule type="expression" dxfId="197" priority="200">
      <formula>#REF!="Машины и Механизмы"</formula>
    </cfRule>
  </conditionalFormatting>
  <conditionalFormatting sqref="B16">
    <cfRule type="expression" dxfId="196" priority="196">
      <formula>$B16="Машины и Механизмы"</formula>
    </cfRule>
    <cfRule type="expression" dxfId="195" priority="197">
      <formula>$B16="Работа"</formula>
    </cfRule>
  </conditionalFormatting>
  <conditionalFormatting sqref="B28">
    <cfRule type="expression" dxfId="194" priority="193">
      <formula>$B28="Машины и Механизмы"</formula>
    </cfRule>
    <cfRule type="expression" dxfId="193" priority="194">
      <formula>$B28="Работа"</formula>
    </cfRule>
  </conditionalFormatting>
  <conditionalFormatting sqref="B28">
    <cfRule type="expression" dxfId="192" priority="195">
      <formula>#REF!="Машины и Механизмы"</formula>
    </cfRule>
  </conditionalFormatting>
  <conditionalFormatting sqref="B29">
    <cfRule type="expression" dxfId="191" priority="190">
      <formula>$B29="Машины и Механизмы"</formula>
    </cfRule>
    <cfRule type="expression" dxfId="190" priority="191">
      <formula>$B29="Работа"</formula>
    </cfRule>
  </conditionalFormatting>
  <conditionalFormatting sqref="B29">
    <cfRule type="expression" dxfId="189" priority="192">
      <formula>#REF!="Машины и Механизмы"</formula>
    </cfRule>
  </conditionalFormatting>
  <conditionalFormatting sqref="B38">
    <cfRule type="expression" dxfId="188" priority="187">
      <formula>$B38="Машины и Механизмы"</formula>
    </cfRule>
    <cfRule type="expression" dxfId="187" priority="188">
      <formula>$B38="Работа"</formula>
    </cfRule>
  </conditionalFormatting>
  <conditionalFormatting sqref="B38">
    <cfRule type="expression" dxfId="186" priority="189">
      <formula>#REF!="Машины и Механизмы"</formula>
    </cfRule>
  </conditionalFormatting>
  <conditionalFormatting sqref="B39">
    <cfRule type="expression" dxfId="185" priority="184">
      <formula>$B39="Машины и Механизмы"</formula>
    </cfRule>
    <cfRule type="expression" dxfId="184" priority="185">
      <formula>$B39="Работа"</formula>
    </cfRule>
  </conditionalFormatting>
  <conditionalFormatting sqref="B39">
    <cfRule type="expression" dxfId="183" priority="186">
      <formula>#REF!="Машины и Механизмы"</formula>
    </cfRule>
  </conditionalFormatting>
  <conditionalFormatting sqref="B40">
    <cfRule type="expression" dxfId="182" priority="181">
      <formula>$B40="Машины и Механизмы"</formula>
    </cfRule>
    <cfRule type="expression" dxfId="181" priority="182">
      <formula>$B40="Работа"</formula>
    </cfRule>
  </conditionalFormatting>
  <conditionalFormatting sqref="B40">
    <cfRule type="expression" dxfId="180" priority="183">
      <formula>#REF!="Машины и Механизмы"</formula>
    </cfRule>
  </conditionalFormatting>
  <conditionalFormatting sqref="E191:E193">
    <cfRule type="expression" dxfId="179" priority="178">
      <formula>$B191="Машины и Механизмы"</formula>
    </cfRule>
    <cfRule type="expression" dxfId="178" priority="179">
      <formula>$B191="Работа"</formula>
    </cfRule>
  </conditionalFormatting>
  <conditionalFormatting sqref="E191:E193">
    <cfRule type="expression" dxfId="177" priority="180">
      <formula>#REF!="Машины и Механизмы"</formula>
    </cfRule>
  </conditionalFormatting>
  <conditionalFormatting sqref="E16:F16">
    <cfRule type="expression" dxfId="176" priority="176">
      <formula>$B16="Машины и Механизмы"</formula>
    </cfRule>
    <cfRule type="expression" dxfId="175" priority="177">
      <formula>$B16="Работа"</formula>
    </cfRule>
  </conditionalFormatting>
  <conditionalFormatting sqref="E17:F17">
    <cfRule type="expression" dxfId="174" priority="174">
      <formula>$B17="Машины и Механизмы"</formula>
    </cfRule>
    <cfRule type="expression" dxfId="173" priority="175">
      <formula>$B17="Работа"</formula>
    </cfRule>
  </conditionalFormatting>
  <conditionalFormatting sqref="E18:F18">
    <cfRule type="expression" dxfId="172" priority="172">
      <formula>$B18="Машины и Механизмы"</formula>
    </cfRule>
    <cfRule type="expression" dxfId="171" priority="173">
      <formula>$B18="Работа"</formula>
    </cfRule>
  </conditionalFormatting>
  <conditionalFormatting sqref="B36">
    <cfRule type="expression" dxfId="170" priority="169">
      <formula>$B36="Машины и Механизмы"</formula>
    </cfRule>
    <cfRule type="expression" dxfId="169" priority="170">
      <formula>$B36="Работа"</formula>
    </cfRule>
  </conditionalFormatting>
  <conditionalFormatting sqref="B36">
    <cfRule type="expression" dxfId="168" priority="171">
      <formula>#REF!="Машины и Механизмы"</formula>
    </cfRule>
  </conditionalFormatting>
  <conditionalFormatting sqref="B37">
    <cfRule type="expression" dxfId="167" priority="166">
      <formula>$B37="Машины и Механизмы"</formula>
    </cfRule>
    <cfRule type="expression" dxfId="166" priority="167">
      <formula>$B37="Работа"</formula>
    </cfRule>
  </conditionalFormatting>
  <conditionalFormatting sqref="B37">
    <cfRule type="expression" dxfId="165" priority="168">
      <formula>#REF!="Машины и Механизмы"</formula>
    </cfRule>
  </conditionalFormatting>
  <conditionalFormatting sqref="B156">
    <cfRule type="expression" dxfId="164" priority="31">
      <formula>$B156="Машины и Механизмы"</formula>
    </cfRule>
    <cfRule type="expression" dxfId="163" priority="32">
      <formula>$B156="Работа"</formula>
    </cfRule>
  </conditionalFormatting>
  <conditionalFormatting sqref="B156">
    <cfRule type="expression" dxfId="162" priority="33">
      <formula>#REF!="Машины и Механизмы"</formula>
    </cfRule>
  </conditionalFormatting>
  <conditionalFormatting sqref="B166">
    <cfRule type="expression" dxfId="161" priority="28">
      <formula>$B166="Машины и Механизмы"</formula>
    </cfRule>
    <cfRule type="expression" dxfId="160" priority="29">
      <formula>$B166="Работа"</formula>
    </cfRule>
  </conditionalFormatting>
  <conditionalFormatting sqref="B166">
    <cfRule type="expression" dxfId="159" priority="30">
      <formula>#REF!="Машины и Механизмы"</formula>
    </cfRule>
  </conditionalFormatting>
  <conditionalFormatting sqref="B164">
    <cfRule type="expression" dxfId="158" priority="25">
      <formula>$B164="Машины и Механизмы"</formula>
    </cfRule>
    <cfRule type="expression" dxfId="157" priority="26">
      <formula>$B164="Работа"</formula>
    </cfRule>
  </conditionalFormatting>
  <conditionalFormatting sqref="B164">
    <cfRule type="expression" dxfId="156" priority="27">
      <formula>#REF!="Машины и Механизмы"</formula>
    </cfRule>
  </conditionalFormatting>
  <conditionalFormatting sqref="B157">
    <cfRule type="expression" dxfId="155" priority="37">
      <formula>$B157="Машины и Механизмы"</formula>
    </cfRule>
    <cfRule type="expression" dxfId="154" priority="38">
      <formula>$B157="Работа"</formula>
    </cfRule>
  </conditionalFormatting>
  <conditionalFormatting sqref="B157">
    <cfRule type="expression" dxfId="153" priority="39">
      <formula>#REF!="Машины и Механизмы"</formula>
    </cfRule>
  </conditionalFormatting>
  <conditionalFormatting sqref="B155">
    <cfRule type="expression" dxfId="152" priority="34">
      <formula>$B155="Машины и Механизмы"</formula>
    </cfRule>
    <cfRule type="expression" dxfId="151" priority="35">
      <formula>$B155="Работа"</formula>
    </cfRule>
  </conditionalFormatting>
  <conditionalFormatting sqref="B155">
    <cfRule type="expression" dxfId="150" priority="36">
      <formula>#REF!="Машины и Механизмы"</formula>
    </cfRule>
  </conditionalFormatting>
  <conditionalFormatting sqref="B147">
    <cfRule type="expression" dxfId="149" priority="43">
      <formula>$B147="Машины и Механизмы"</formula>
    </cfRule>
    <cfRule type="expression" dxfId="148" priority="44">
      <formula>$B147="Работа"</formula>
    </cfRule>
  </conditionalFormatting>
  <conditionalFormatting sqref="B147">
    <cfRule type="expression" dxfId="147" priority="45">
      <formula>#REF!="Машины и Механизмы"</formula>
    </cfRule>
  </conditionalFormatting>
  <conditionalFormatting sqref="B139">
    <cfRule type="expression" dxfId="146" priority="49">
      <formula>$B139="Машины и Механизмы"</formula>
    </cfRule>
    <cfRule type="expression" dxfId="145" priority="50">
      <formula>$B139="Работа"</formula>
    </cfRule>
  </conditionalFormatting>
  <conditionalFormatting sqref="B139">
    <cfRule type="expression" dxfId="144" priority="51">
      <formula>#REF!="Машины и Механизмы"</formula>
    </cfRule>
  </conditionalFormatting>
  <conditionalFormatting sqref="B76">
    <cfRule type="expression" dxfId="143" priority="163">
      <formula>$B76="Машины и Механизмы"</formula>
    </cfRule>
    <cfRule type="expression" dxfId="142" priority="164">
      <formula>$B76="Работа"</formula>
    </cfRule>
  </conditionalFormatting>
  <conditionalFormatting sqref="B76">
    <cfRule type="expression" dxfId="141" priority="165">
      <formula>#REF!="Машины и Механизмы"</formula>
    </cfRule>
  </conditionalFormatting>
  <conditionalFormatting sqref="B47">
    <cfRule type="expression" dxfId="140" priority="160">
      <formula>$B47="Машины и Механизмы"</formula>
    </cfRule>
    <cfRule type="expression" dxfId="139" priority="161">
      <formula>$B47="Работа"</formula>
    </cfRule>
  </conditionalFormatting>
  <conditionalFormatting sqref="B47">
    <cfRule type="expression" dxfId="138" priority="162">
      <formula>#REF!="Машины и Механизмы"</formula>
    </cfRule>
  </conditionalFormatting>
  <conditionalFormatting sqref="B48">
    <cfRule type="expression" dxfId="137" priority="157">
      <formula>$B48="Машины и Механизмы"</formula>
    </cfRule>
    <cfRule type="expression" dxfId="136" priority="158">
      <formula>$B48="Работа"</formula>
    </cfRule>
  </conditionalFormatting>
  <conditionalFormatting sqref="B48">
    <cfRule type="expression" dxfId="135" priority="159">
      <formula>#REF!="Машины и Механизмы"</formula>
    </cfRule>
  </conditionalFormatting>
  <conditionalFormatting sqref="B49">
    <cfRule type="expression" dxfId="134" priority="154">
      <formula>$B49="Машины и Механизмы"</formula>
    </cfRule>
    <cfRule type="expression" dxfId="133" priority="155">
      <formula>$B49="Работа"</formula>
    </cfRule>
  </conditionalFormatting>
  <conditionalFormatting sqref="B49">
    <cfRule type="expression" dxfId="132" priority="156">
      <formula>#REF!="Машины и Механизмы"</formula>
    </cfRule>
  </conditionalFormatting>
  <conditionalFormatting sqref="B45">
    <cfRule type="expression" dxfId="131" priority="151">
      <formula>$B45="Машины и Механизмы"</formula>
    </cfRule>
    <cfRule type="expression" dxfId="130" priority="152">
      <formula>$B45="Работа"</formula>
    </cfRule>
  </conditionalFormatting>
  <conditionalFormatting sqref="B45">
    <cfRule type="expression" dxfId="129" priority="153">
      <formula>#REF!="Машины и Механизмы"</formula>
    </cfRule>
  </conditionalFormatting>
  <conditionalFormatting sqref="B46">
    <cfRule type="expression" dxfId="128" priority="148">
      <formula>$B46="Машины и Механизмы"</formula>
    </cfRule>
    <cfRule type="expression" dxfId="127" priority="149">
      <formula>$B46="Работа"</formula>
    </cfRule>
  </conditionalFormatting>
  <conditionalFormatting sqref="B46">
    <cfRule type="expression" dxfId="126" priority="150">
      <formula>#REF!="Машины и Механизмы"</formula>
    </cfRule>
  </conditionalFormatting>
  <conditionalFormatting sqref="B56">
    <cfRule type="expression" dxfId="125" priority="145">
      <formula>$B56="Машины и Механизмы"</formula>
    </cfRule>
    <cfRule type="expression" dxfId="124" priority="146">
      <formula>$B56="Работа"</formula>
    </cfRule>
  </conditionalFormatting>
  <conditionalFormatting sqref="B56">
    <cfRule type="expression" dxfId="123" priority="147">
      <formula>#REF!="Машины и Механизмы"</formula>
    </cfRule>
  </conditionalFormatting>
  <conditionalFormatting sqref="B57">
    <cfRule type="expression" dxfId="122" priority="142">
      <formula>$B57="Машины и Механизмы"</formula>
    </cfRule>
    <cfRule type="expression" dxfId="121" priority="143">
      <formula>$B57="Работа"</formula>
    </cfRule>
  </conditionalFormatting>
  <conditionalFormatting sqref="B57">
    <cfRule type="expression" dxfId="120" priority="144">
      <formula>#REF!="Машины и Механизмы"</formula>
    </cfRule>
  </conditionalFormatting>
  <conditionalFormatting sqref="B58">
    <cfRule type="expression" dxfId="119" priority="139">
      <formula>$B58="Машины и Механизмы"</formula>
    </cfRule>
    <cfRule type="expression" dxfId="118" priority="140">
      <formula>$B58="Работа"</formula>
    </cfRule>
  </conditionalFormatting>
  <conditionalFormatting sqref="B58">
    <cfRule type="expression" dxfId="117" priority="141">
      <formula>#REF!="Машины и Механизмы"</formula>
    </cfRule>
  </conditionalFormatting>
  <conditionalFormatting sqref="B54">
    <cfRule type="expression" dxfId="116" priority="136">
      <formula>$B54="Машины и Механизмы"</formula>
    </cfRule>
    <cfRule type="expression" dxfId="115" priority="137">
      <formula>$B54="Работа"</formula>
    </cfRule>
  </conditionalFormatting>
  <conditionalFormatting sqref="B54">
    <cfRule type="expression" dxfId="114" priority="138">
      <formula>#REF!="Машины и Механизмы"</formula>
    </cfRule>
  </conditionalFormatting>
  <conditionalFormatting sqref="B55">
    <cfRule type="expression" dxfId="113" priority="133">
      <formula>$B55="Машины и Механизмы"</formula>
    </cfRule>
    <cfRule type="expression" dxfId="112" priority="134">
      <formula>$B55="Работа"</formula>
    </cfRule>
  </conditionalFormatting>
  <conditionalFormatting sqref="B55">
    <cfRule type="expression" dxfId="111" priority="135">
      <formula>#REF!="Машины и Механизмы"</formula>
    </cfRule>
  </conditionalFormatting>
  <conditionalFormatting sqref="B65">
    <cfRule type="expression" dxfId="110" priority="130">
      <formula>$B65="Машины и Механизмы"</formula>
    </cfRule>
    <cfRule type="expression" dxfId="109" priority="131">
      <formula>$B65="Работа"</formula>
    </cfRule>
  </conditionalFormatting>
  <conditionalFormatting sqref="B65">
    <cfRule type="expression" dxfId="108" priority="132">
      <formula>#REF!="Машины и Механизмы"</formula>
    </cfRule>
  </conditionalFormatting>
  <conditionalFormatting sqref="B66">
    <cfRule type="expression" dxfId="107" priority="127">
      <formula>$B66="Машины и Механизмы"</formula>
    </cfRule>
    <cfRule type="expression" dxfId="106" priority="128">
      <formula>$B66="Работа"</formula>
    </cfRule>
  </conditionalFormatting>
  <conditionalFormatting sqref="B66">
    <cfRule type="expression" dxfId="105" priority="129">
      <formula>#REF!="Машины и Механизмы"</formula>
    </cfRule>
  </conditionalFormatting>
  <conditionalFormatting sqref="B67">
    <cfRule type="expression" dxfId="104" priority="124">
      <formula>$B67="Машины и Механизмы"</formula>
    </cfRule>
    <cfRule type="expression" dxfId="103" priority="125">
      <formula>$B67="Работа"</formula>
    </cfRule>
  </conditionalFormatting>
  <conditionalFormatting sqref="B67">
    <cfRule type="expression" dxfId="102" priority="126">
      <formula>#REF!="Машины и Механизмы"</formula>
    </cfRule>
  </conditionalFormatting>
  <conditionalFormatting sqref="B63">
    <cfRule type="expression" dxfId="101" priority="121">
      <formula>$B63="Машины и Механизмы"</formula>
    </cfRule>
    <cfRule type="expression" dxfId="100" priority="122">
      <formula>$B63="Работа"</formula>
    </cfRule>
  </conditionalFormatting>
  <conditionalFormatting sqref="B63">
    <cfRule type="expression" dxfId="99" priority="123">
      <formula>#REF!="Машины и Механизмы"</formula>
    </cfRule>
  </conditionalFormatting>
  <conditionalFormatting sqref="B64">
    <cfRule type="expression" dxfId="98" priority="118">
      <formula>$B64="Машины и Механизмы"</formula>
    </cfRule>
    <cfRule type="expression" dxfId="97" priority="119">
      <formula>$B64="Работа"</formula>
    </cfRule>
  </conditionalFormatting>
  <conditionalFormatting sqref="B64">
    <cfRule type="expression" dxfId="96" priority="120">
      <formula>#REF!="Машины и Механизмы"</formula>
    </cfRule>
  </conditionalFormatting>
  <conditionalFormatting sqref="E182:E184">
    <cfRule type="expression" dxfId="95" priority="1">
      <formula>$B182="Машины и Механизмы"</formula>
    </cfRule>
    <cfRule type="expression" dxfId="94" priority="2">
      <formula>$B182="Работа"</formula>
    </cfRule>
  </conditionalFormatting>
  <conditionalFormatting sqref="E182:E184">
    <cfRule type="expression" dxfId="93" priority="3">
      <formula>#REF!="Машины и Механизмы"</formula>
    </cfRule>
  </conditionalFormatting>
  <conditionalFormatting sqref="B74">
    <cfRule type="expression" dxfId="92" priority="115">
      <formula>$B74="Машины и Механизмы"</formula>
    </cfRule>
    <cfRule type="expression" dxfId="91" priority="116">
      <formula>$B74="Работа"</formula>
    </cfRule>
  </conditionalFormatting>
  <conditionalFormatting sqref="B74">
    <cfRule type="expression" dxfId="90" priority="117">
      <formula>#REF!="Машины и Механизмы"</formula>
    </cfRule>
  </conditionalFormatting>
  <conditionalFormatting sqref="B75">
    <cfRule type="expression" dxfId="89" priority="112">
      <formula>$B75="Машины и Механизмы"</formula>
    </cfRule>
    <cfRule type="expression" dxfId="88" priority="113">
      <formula>$B75="Работа"</formula>
    </cfRule>
  </conditionalFormatting>
  <conditionalFormatting sqref="B75">
    <cfRule type="expression" dxfId="87" priority="114">
      <formula>#REF!="Машины и Механизмы"</formula>
    </cfRule>
  </conditionalFormatting>
  <conditionalFormatting sqref="B85">
    <cfRule type="expression" dxfId="86" priority="109">
      <formula>$B85="Машины и Механизмы"</formula>
    </cfRule>
    <cfRule type="expression" dxfId="85" priority="110">
      <formula>$B85="Работа"</formula>
    </cfRule>
  </conditionalFormatting>
  <conditionalFormatting sqref="B85">
    <cfRule type="expression" dxfId="84" priority="111">
      <formula>#REF!="Машины и Механизмы"</formula>
    </cfRule>
  </conditionalFormatting>
  <conditionalFormatting sqref="B83">
    <cfRule type="expression" dxfId="83" priority="106">
      <formula>$B83="Машины и Механизмы"</formula>
    </cfRule>
    <cfRule type="expression" dxfId="82" priority="107">
      <formula>$B83="Работа"</formula>
    </cfRule>
  </conditionalFormatting>
  <conditionalFormatting sqref="B83">
    <cfRule type="expression" dxfId="81" priority="108">
      <formula>#REF!="Машины и Механизмы"</formula>
    </cfRule>
  </conditionalFormatting>
  <conditionalFormatting sqref="B84">
    <cfRule type="expression" dxfId="80" priority="103">
      <formula>$B84="Машины и Механизмы"</formula>
    </cfRule>
    <cfRule type="expression" dxfId="79" priority="104">
      <formula>$B84="Работа"</formula>
    </cfRule>
  </conditionalFormatting>
  <conditionalFormatting sqref="B84">
    <cfRule type="expression" dxfId="78" priority="105">
      <formula>#REF!="Машины и Механизмы"</formula>
    </cfRule>
  </conditionalFormatting>
  <conditionalFormatting sqref="B94">
    <cfRule type="expression" dxfId="77" priority="100">
      <formula>$B94="Машины и Механизмы"</formula>
    </cfRule>
    <cfRule type="expression" dxfId="76" priority="101">
      <formula>$B94="Работа"</formula>
    </cfRule>
  </conditionalFormatting>
  <conditionalFormatting sqref="B94">
    <cfRule type="expression" dxfId="75" priority="102">
      <formula>#REF!="Машины и Механизмы"</formula>
    </cfRule>
  </conditionalFormatting>
  <conditionalFormatting sqref="B92">
    <cfRule type="expression" dxfId="74" priority="97">
      <formula>$B92="Машины и Механизмы"</formula>
    </cfRule>
    <cfRule type="expression" dxfId="73" priority="98">
      <formula>$B92="Работа"</formula>
    </cfRule>
  </conditionalFormatting>
  <conditionalFormatting sqref="B92">
    <cfRule type="expression" dxfId="72" priority="99">
      <formula>#REF!="Машины и Механизмы"</formula>
    </cfRule>
  </conditionalFormatting>
  <conditionalFormatting sqref="B93">
    <cfRule type="expression" dxfId="71" priority="94">
      <formula>$B93="Машины и Механизмы"</formula>
    </cfRule>
    <cfRule type="expression" dxfId="70" priority="95">
      <formula>$B93="Работа"</formula>
    </cfRule>
  </conditionalFormatting>
  <conditionalFormatting sqref="B93">
    <cfRule type="expression" dxfId="69" priority="96">
      <formula>#REF!="Машины и Механизмы"</formula>
    </cfRule>
  </conditionalFormatting>
  <conditionalFormatting sqref="B103">
    <cfRule type="expression" dxfId="68" priority="91">
      <formula>$B103="Машины и Механизмы"</formula>
    </cfRule>
    <cfRule type="expression" dxfId="67" priority="92">
      <formula>$B103="Работа"</formula>
    </cfRule>
  </conditionalFormatting>
  <conditionalFormatting sqref="B103">
    <cfRule type="expression" dxfId="66" priority="93">
      <formula>#REF!="Машины и Механизмы"</formula>
    </cfRule>
  </conditionalFormatting>
  <conditionalFormatting sqref="B101">
    <cfRule type="expression" dxfId="65" priority="88">
      <formula>$B101="Машины и Механизмы"</formula>
    </cfRule>
    <cfRule type="expression" dxfId="64" priority="89">
      <formula>$B101="Работа"</formula>
    </cfRule>
  </conditionalFormatting>
  <conditionalFormatting sqref="B101">
    <cfRule type="expression" dxfId="63" priority="90">
      <formula>#REF!="Машины и Механизмы"</formula>
    </cfRule>
  </conditionalFormatting>
  <conditionalFormatting sqref="B102">
    <cfRule type="expression" dxfId="62" priority="85">
      <formula>$B102="Машины и Механизмы"</formula>
    </cfRule>
    <cfRule type="expression" dxfId="61" priority="86">
      <formula>$B102="Работа"</formula>
    </cfRule>
  </conditionalFormatting>
  <conditionalFormatting sqref="B102">
    <cfRule type="expression" dxfId="60" priority="87">
      <formula>#REF!="Машины и Механизмы"</formula>
    </cfRule>
  </conditionalFormatting>
  <conditionalFormatting sqref="B110">
    <cfRule type="expression" dxfId="59" priority="82">
      <formula>$B110="Машины и Механизмы"</formula>
    </cfRule>
    <cfRule type="expression" dxfId="58" priority="83">
      <formula>$B110="Работа"</formula>
    </cfRule>
  </conditionalFormatting>
  <conditionalFormatting sqref="B110">
    <cfRule type="expression" dxfId="57" priority="84">
      <formula>#REF!="Машины и Механизмы"</formula>
    </cfRule>
  </conditionalFormatting>
  <conditionalFormatting sqref="B111">
    <cfRule type="expression" dxfId="56" priority="79">
      <formula>$B111="Машины и Механизмы"</formula>
    </cfRule>
    <cfRule type="expression" dxfId="55" priority="80">
      <formula>$B111="Работа"</formula>
    </cfRule>
  </conditionalFormatting>
  <conditionalFormatting sqref="B111">
    <cfRule type="expression" dxfId="54" priority="81">
      <formula>#REF!="Машины и Механизмы"</formula>
    </cfRule>
  </conditionalFormatting>
  <conditionalFormatting sqref="B112">
    <cfRule type="expression" dxfId="53" priority="76">
      <formula>$B112="Машины и Механизмы"</formula>
    </cfRule>
    <cfRule type="expression" dxfId="52" priority="77">
      <formula>$B112="Работа"</formula>
    </cfRule>
  </conditionalFormatting>
  <conditionalFormatting sqref="B112">
    <cfRule type="expression" dxfId="51" priority="78">
      <formula>#REF!="Машины и Механизмы"</formula>
    </cfRule>
  </conditionalFormatting>
  <conditionalFormatting sqref="B119">
    <cfRule type="expression" dxfId="50" priority="73">
      <formula>$B119="Машины и Механизмы"</formula>
    </cfRule>
    <cfRule type="expression" dxfId="49" priority="74">
      <formula>$B119="Работа"</formula>
    </cfRule>
  </conditionalFormatting>
  <conditionalFormatting sqref="B119">
    <cfRule type="expression" dxfId="48" priority="75">
      <formula>#REF!="Машины и Механизмы"</formula>
    </cfRule>
  </conditionalFormatting>
  <conditionalFormatting sqref="B120">
    <cfRule type="expression" dxfId="47" priority="70">
      <formula>$B120="Машины и Механизмы"</formula>
    </cfRule>
    <cfRule type="expression" dxfId="46" priority="71">
      <formula>$B120="Работа"</formula>
    </cfRule>
  </conditionalFormatting>
  <conditionalFormatting sqref="B120">
    <cfRule type="expression" dxfId="45" priority="72">
      <formula>#REF!="Машины и Механизмы"</formula>
    </cfRule>
  </conditionalFormatting>
  <conditionalFormatting sqref="B121">
    <cfRule type="expression" dxfId="44" priority="67">
      <formula>$B121="Машины и Механизмы"</formula>
    </cfRule>
    <cfRule type="expression" dxfId="43" priority="68">
      <formula>$B121="Работа"</formula>
    </cfRule>
  </conditionalFormatting>
  <conditionalFormatting sqref="B121">
    <cfRule type="expression" dxfId="42" priority="69">
      <formula>#REF!="Машины и Механизмы"</formula>
    </cfRule>
  </conditionalFormatting>
  <conditionalFormatting sqref="B128">
    <cfRule type="expression" dxfId="41" priority="64">
      <formula>$B128="Машины и Механизмы"</formula>
    </cfRule>
    <cfRule type="expression" dxfId="40" priority="65">
      <formula>$B128="Работа"</formula>
    </cfRule>
  </conditionalFormatting>
  <conditionalFormatting sqref="B128">
    <cfRule type="expression" dxfId="39" priority="66">
      <formula>#REF!="Машины и Механизмы"</formula>
    </cfRule>
  </conditionalFormatting>
  <conditionalFormatting sqref="B129">
    <cfRule type="expression" dxfId="38" priority="61">
      <formula>$B129="Машины и Механизмы"</formula>
    </cfRule>
    <cfRule type="expression" dxfId="37" priority="62">
      <formula>$B129="Работа"</formula>
    </cfRule>
  </conditionalFormatting>
  <conditionalFormatting sqref="B129">
    <cfRule type="expression" dxfId="36" priority="63">
      <formula>#REF!="Машины и Механизмы"</formula>
    </cfRule>
  </conditionalFormatting>
  <conditionalFormatting sqref="B130">
    <cfRule type="expression" dxfId="35" priority="58">
      <formula>$B130="Машины и Механизмы"</formula>
    </cfRule>
    <cfRule type="expression" dxfId="34" priority="59">
      <formula>$B130="Работа"</formula>
    </cfRule>
  </conditionalFormatting>
  <conditionalFormatting sqref="B130">
    <cfRule type="expression" dxfId="33" priority="60">
      <formula>#REF!="Машины и Механизмы"</formula>
    </cfRule>
  </conditionalFormatting>
  <conditionalFormatting sqref="B137">
    <cfRule type="expression" dxfId="32" priority="55">
      <formula>$B137="Машины и Механизмы"</formula>
    </cfRule>
    <cfRule type="expression" dxfId="31" priority="56">
      <formula>$B137="Работа"</formula>
    </cfRule>
  </conditionalFormatting>
  <conditionalFormatting sqref="B137">
    <cfRule type="expression" dxfId="30" priority="57">
      <formula>#REF!="Машины и Механизмы"</formula>
    </cfRule>
  </conditionalFormatting>
  <conditionalFormatting sqref="B138">
    <cfRule type="expression" dxfId="29" priority="52">
      <formula>$B138="Машины и Механизмы"</formula>
    </cfRule>
    <cfRule type="expression" dxfId="28" priority="53">
      <formula>$B138="Работа"</formula>
    </cfRule>
  </conditionalFormatting>
  <conditionalFormatting sqref="B138">
    <cfRule type="expression" dxfId="27" priority="54">
      <formula>#REF!="Машины и Механизмы"</formula>
    </cfRule>
  </conditionalFormatting>
  <conditionalFormatting sqref="B146">
    <cfRule type="expression" dxfId="26" priority="46">
      <formula>$B146="Машины и Механизмы"</formula>
    </cfRule>
    <cfRule type="expression" dxfId="25" priority="47">
      <formula>$B146="Работа"</formula>
    </cfRule>
  </conditionalFormatting>
  <conditionalFormatting sqref="B146">
    <cfRule type="expression" dxfId="24" priority="48">
      <formula>#REF!="Машины и Механизмы"</formula>
    </cfRule>
  </conditionalFormatting>
  <conditionalFormatting sqref="B148">
    <cfRule type="expression" dxfId="23" priority="40">
      <formula>$B148="Машины и Механизмы"</formula>
    </cfRule>
    <cfRule type="expression" dxfId="22" priority="41">
      <formula>$B148="Работа"</formula>
    </cfRule>
  </conditionalFormatting>
  <conditionalFormatting sqref="B148">
    <cfRule type="expression" dxfId="21" priority="42">
      <formula>#REF!="Машины и Механизмы"</formula>
    </cfRule>
  </conditionalFormatting>
  <conditionalFormatting sqref="B165">
    <cfRule type="expression" dxfId="20" priority="22">
      <formula>$B165="Машины и Механизмы"</formula>
    </cfRule>
    <cfRule type="expression" dxfId="19" priority="23">
      <formula>$B165="Работа"</formula>
    </cfRule>
  </conditionalFormatting>
  <conditionalFormatting sqref="B165">
    <cfRule type="expression" dxfId="18" priority="24">
      <formula>#REF!="Машины и Механизмы"</formula>
    </cfRule>
  </conditionalFormatting>
  <conditionalFormatting sqref="B183">
    <cfRule type="expression" dxfId="17" priority="7">
      <formula>$B183="Машины и Механизмы"</formula>
    </cfRule>
    <cfRule type="expression" dxfId="16" priority="8">
      <formula>$B183="Работа"</formula>
    </cfRule>
  </conditionalFormatting>
  <conditionalFormatting sqref="B183">
    <cfRule type="expression" dxfId="15" priority="9">
      <formula>#REF!="Машины и Механизмы"</formula>
    </cfRule>
  </conditionalFormatting>
  <conditionalFormatting sqref="B184">
    <cfRule type="expression" dxfId="14" priority="4">
      <formula>$B184="Машины и Механизмы"</formula>
    </cfRule>
    <cfRule type="expression" dxfId="13" priority="5">
      <formula>$B184="Работа"</formula>
    </cfRule>
  </conditionalFormatting>
  <conditionalFormatting sqref="B184">
    <cfRule type="expression" dxfId="12" priority="6">
      <formula>#REF!="Машины и Механизмы"</formula>
    </cfRule>
  </conditionalFormatting>
  <conditionalFormatting sqref="B175">
    <cfRule type="expression" dxfId="11" priority="19">
      <formula>$B175="Машины и Механизмы"</formula>
    </cfRule>
    <cfRule type="expression" dxfId="10" priority="20">
      <formula>$B175="Работа"</formula>
    </cfRule>
  </conditionalFormatting>
  <conditionalFormatting sqref="B175">
    <cfRule type="expression" dxfId="9" priority="21">
      <formula>#REF!="Машины и Механизмы"</formula>
    </cfRule>
  </conditionalFormatting>
  <conditionalFormatting sqref="B173">
    <cfRule type="expression" dxfId="8" priority="16">
      <formula>$B173="Машины и Механизмы"</formula>
    </cfRule>
    <cfRule type="expression" dxfId="7" priority="17">
      <formula>$B173="Работа"</formula>
    </cfRule>
  </conditionalFormatting>
  <conditionalFormatting sqref="B173">
    <cfRule type="expression" dxfId="6" priority="18">
      <formula>#REF!="Машины и Механизмы"</formula>
    </cfRule>
  </conditionalFormatting>
  <conditionalFormatting sqref="B174">
    <cfRule type="expression" dxfId="5" priority="13">
      <formula>$B174="Машины и Механизмы"</formula>
    </cfRule>
    <cfRule type="expression" dxfId="4" priority="14">
      <formula>$B174="Работа"</formula>
    </cfRule>
  </conditionalFormatting>
  <conditionalFormatting sqref="B174">
    <cfRule type="expression" dxfId="3" priority="15">
      <formula>#REF!="Машины и Механизмы"</formula>
    </cfRule>
  </conditionalFormatting>
  <conditionalFormatting sqref="B182">
    <cfRule type="expression" dxfId="2" priority="10">
      <formula>$B182="Машины и Механизмы"</formula>
    </cfRule>
    <cfRule type="expression" dxfId="1" priority="11">
      <formula>$B182="Работа"</formula>
    </cfRule>
  </conditionalFormatting>
  <conditionalFormatting sqref="B182">
    <cfRule type="expression" dxfId="0" priority="12">
      <formula>#REF!="Машины и Механизмы"</formula>
    </cfRule>
  </conditionalFormatting>
  <pageMargins left="0.31496062992125984" right="0.31496062992125984" top="0.55118110236220474" bottom="0.35433070866141736" header="0.31496062992125984" footer="0.31496062992125984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№1 ВОР  (2)</vt:lpstr>
      <vt:lpstr>№1 ВОР  (3)</vt:lpstr>
      <vt:lpstr>'№1 ВОР  (2)'!Область_печати</vt:lpstr>
      <vt:lpstr>'№1 ВОР  (3)'!Область_печати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2024-08-05T13:28:18Z</cp:lastPrinted>
  <dcterms:created xsi:type="dcterms:W3CDTF">2015-06-05T18:19:34Z</dcterms:created>
  <dcterms:modified xsi:type="dcterms:W3CDTF">2024-08-22T08:11:24Z</dcterms:modified>
</cp:coreProperties>
</file>