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ООО КЭСК\Расчет стоимости (Самолет 7)\Документация к Закупке\ЭТАП 2 (БКТП)\"/>
    </mc:Choice>
  </mc:AlternateContent>
  <xr:revisionPtr revIDLastSave="0" documentId="13_ncr:1_{AEA635E9-C701-4D1F-B799-FAFDBA947439}" xr6:coauthVersionLast="47" xr6:coauthVersionMax="47" xr10:uidLastSave="{00000000-0000-0000-0000-000000000000}"/>
  <bookViews>
    <workbookView xWindow="7365" yWindow="225" windowWidth="21465" windowHeight="15345" xr2:uid="{00000000-000D-0000-FFFF-FFFF00000000}"/>
  </bookViews>
  <sheets>
    <sheet name="Мои данные" sheetId="9" r:id="rId1"/>
  </sheets>
  <calcPr calcId="191029" refMode="R1C1" iterateDelta="1E-4"/>
</workbook>
</file>

<file path=xl/calcChain.xml><?xml version="1.0" encoding="utf-8"?>
<calcChain xmlns="http://schemas.openxmlformats.org/spreadsheetml/2006/main">
  <c r="G22" i="9" l="1"/>
  <c r="G28" i="9" l="1"/>
  <c r="G23" i="9" l="1"/>
  <c r="G24" i="9" s="1"/>
  <c r="G25" i="9" s="1"/>
  <c r="G26" i="9" s="1"/>
  <c r="G30" i="9"/>
  <c r="G31" i="9" s="1"/>
  <c r="G32" i="9" l="1"/>
  <c r="G33" i="9" s="1"/>
  <c r="G34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TPokrovskaya</author>
    <author>A.Shatalov</author>
    <author>Andrey</author>
    <author>kdedova</author>
    <author>Алексей</author>
    <author>Сергей</author>
    <author>Alex Sosedko</author>
    <author>Alex</author>
    <author>&lt;&gt;</author>
  </authors>
  <commentList>
    <comment ref="A9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Титул::&lt;Индекс/ЛН локальной сметы&gt;</t>
        </r>
      </text>
    </comment>
    <comment ref="A11" authorId="1" shapeId="0" xr:uid="{00000000-0006-0000-0000-000002000000}">
      <text>
        <r>
          <rPr>
            <sz val="9"/>
            <color indexed="81"/>
            <rFont val="Tahoma"/>
            <family val="2"/>
            <charset val="204"/>
          </rPr>
          <t xml:space="preserve"> Титул::на &lt;Наименование локальной сметы&gt; &lt;Наименование объекта&gt;</t>
        </r>
      </text>
    </comment>
    <comment ref="C14" authorId="2" shapeId="0" xr:uid="{00000000-0006-0000-0000-000003000000}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 &lt;Основание&gt;</t>
        </r>
      </text>
    </comment>
    <comment ref="C15" authorId="3" shapeId="0" xr:uid="{00000000-0006-0000-0000-000004000000}">
      <text>
        <r>
          <rPr>
            <sz val="8"/>
            <color indexed="81"/>
            <rFont val="Tahoma"/>
            <family val="2"/>
            <charset val="204"/>
          </rPr>
          <t xml:space="preserve"> Титул::&lt;Итого по расчету&gt; &lt;Единица измерения стомости&gt;</t>
        </r>
      </text>
    </comment>
    <comment ref="B16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Титул::&lt;подпись 102 значение&gt;</t>
        </r>
      </text>
    </comment>
    <comment ref="F18" authorId="4" shapeId="0" xr:uid="{00000000-0006-0000-0000-000006000000}">
      <text>
        <r>
          <rPr>
            <b/>
            <sz val="9"/>
            <color indexed="81"/>
            <rFont val="Tahoma"/>
            <family val="2"/>
            <charset val="204"/>
          </rPr>
          <t xml:space="preserve"> Титул::&lt;Единица измерения стомости&gt;</t>
        </r>
      </text>
    </comment>
    <comment ref="G18" authorId="4" shapeId="0" xr:uid="{00000000-0006-0000-0000-000007000000}">
      <text>
        <r>
          <rPr>
            <b/>
            <sz val="9"/>
            <color indexed="81"/>
            <rFont val="Tahoma"/>
            <family val="2"/>
            <charset val="204"/>
          </rPr>
          <t xml:space="preserve"> Титул::&lt;Единица измерения стомости&gt;</t>
        </r>
      </text>
    </comment>
    <comment ref="A20" authorId="5" shapeId="0" xr:uid="{00000000-0006-0000-0000-000008000000}">
      <text>
        <r>
          <rPr>
            <sz val="8"/>
            <color indexed="81"/>
            <rFont val="Tahoma"/>
            <family val="2"/>
            <charset val="204"/>
          </rPr>
          <t xml:space="preserve"> ПИР::&lt;Номер позиции по смете&gt;</t>
        </r>
      </text>
    </comment>
    <comment ref="B20" authorId="5" shapeId="0" xr:uid="{00000000-0006-0000-0000-000009000000}">
      <text>
        <r>
          <rPr>
            <sz val="8"/>
            <color indexed="81"/>
            <rFont val="Tahoma"/>
            <family val="2"/>
            <charset val="204"/>
          </rPr>
          <t xml:space="preserve"> ПИР::&lt;Наименование (текстовая часть) расценки&gt;</t>
        </r>
      </text>
    </comment>
    <comment ref="C20" authorId="6" shapeId="0" xr:uid="{00000000-0006-0000-0000-00000A000000}">
      <text>
        <r>
          <rPr>
            <sz val="8"/>
            <color indexed="81"/>
            <rFont val="Tahoma"/>
            <family val="2"/>
            <charset val="204"/>
          </rPr>
          <t xml:space="preserve"> ПИР::&lt;Обоснование (код) позиции&gt;&lt;Наименование коэффициентов&gt;</t>
        </r>
      </text>
    </comment>
    <comment ref="D20" authorId="4" shapeId="0" xr:uid="{00000000-0006-0000-0000-00000B000000}">
      <text>
        <r>
          <rPr>
            <b/>
            <sz val="9"/>
            <color indexed="81"/>
            <rFont val="Tahoma"/>
            <family val="2"/>
            <charset val="204"/>
          </rPr>
          <t xml:space="preserve"> ПИР::&lt;Ед. измерения по расценке&gt;</t>
        </r>
      </text>
    </comment>
    <comment ref="E20" authorId="5" shapeId="0" xr:uid="{00000000-0006-0000-0000-00000C000000}">
      <text>
        <r>
          <rPr>
            <sz val="8"/>
            <color indexed="81"/>
            <rFont val="Tahoma"/>
            <family val="2"/>
            <charset val="204"/>
          </rPr>
          <t xml:space="preserve"> ПИР::&lt;Количество всего (физ. объем) по позиции&gt;</t>
        </r>
      </text>
    </comment>
    <comment ref="F20" authorId="5" shapeId="0" xr:uid="{00000000-0006-0000-0000-00000D000000}">
      <text>
        <r>
          <rPr>
            <sz val="8"/>
            <color indexed="81"/>
            <rFont val="Tahoma"/>
            <family val="2"/>
            <charset val="204"/>
          </rPr>
          <t xml:space="preserve"> ПИР::&lt;Расчет стомости&gt;
&lt;Расчет стомости - формула&gt;&lt;Обоснование коэффициентов&gt;</t>
        </r>
      </text>
    </comment>
    <comment ref="G20" authorId="7" shapeId="0" xr:uid="{00000000-0006-0000-0000-00000E000000}">
      <text>
        <r>
          <rPr>
            <b/>
            <sz val="8"/>
            <color indexed="81"/>
            <rFont val="Tahoma"/>
            <family val="2"/>
            <charset val="204"/>
          </rPr>
          <t xml:space="preserve"> ПИР::&lt;Стоимость&gt;</t>
        </r>
      </text>
    </comment>
    <comment ref="C37" authorId="8" shapeId="0" xr:uid="{00000000-0006-0000-0000-00000F000000}">
      <text>
        <r>
          <rPr>
            <b/>
            <sz val="8"/>
            <color indexed="81"/>
            <rFont val="Tahoma"/>
            <family val="2"/>
            <charset val="204"/>
          </rPr>
          <t xml:space="preserve"> Хвост::&lt;Составил&gt;</t>
        </r>
      </text>
    </comment>
    <comment ref="C40" authorId="8" shapeId="0" xr:uid="{00000000-0006-0000-0000-000010000000}">
      <text>
        <r>
          <rPr>
            <b/>
            <sz val="8"/>
            <color indexed="81"/>
            <rFont val="Tahoma"/>
            <family val="2"/>
            <charset val="204"/>
          </rPr>
          <t xml:space="preserve"> Хвост::&lt;подпись 240 атрибут 970 значение&gt;</t>
        </r>
      </text>
    </comment>
  </commentList>
</comments>
</file>

<file path=xl/sharedStrings.xml><?xml version="1.0" encoding="utf-8"?>
<sst xmlns="http://schemas.openxmlformats.org/spreadsheetml/2006/main" count="51" uniqueCount="44">
  <si>
    <t>(наименование работ и затрат, наименование объекта)</t>
  </si>
  <si>
    <t>№ п/п</t>
  </si>
  <si>
    <t>Основание</t>
  </si>
  <si>
    <t>Сметная стоимость</t>
  </si>
  <si>
    <t>Составил:</t>
  </si>
  <si>
    <t>Проверил:</t>
  </si>
  <si>
    <t>Кол-во</t>
  </si>
  <si>
    <t>Ед. изм.</t>
  </si>
  <si>
    <t>Обоснование</t>
  </si>
  <si>
    <t>Наименование объекта строительства</t>
  </si>
  <si>
    <t xml:space="preserve">подпись (должность Ф.И.О.) </t>
  </si>
  <si>
    <t xml:space="preserve">Составлен(а) в текущих ценах по состоянию на </t>
  </si>
  <si>
    <t xml:space="preserve"> </t>
  </si>
  <si>
    <t>Расчет стоимости, тыс.руб.</t>
  </si>
  <si>
    <t>Стоимость всего, тыс.руб.</t>
  </si>
  <si>
    <t>1 объект</t>
  </si>
  <si>
    <t/>
  </si>
  <si>
    <t>Итоги по смете:</t>
  </si>
  <si>
    <t xml:space="preserve">   НДС 20%</t>
  </si>
  <si>
    <t xml:space="preserve">   ВСЕГО по смете</t>
  </si>
  <si>
    <t>Раздел 2. Строительство ТП-10(6)/0,4 кВ</t>
  </si>
  <si>
    <t>Итого по разделу 2: Строительство ТП-10(6)/0,4 кВ</t>
  </si>
  <si>
    <t>1</t>
  </si>
  <si>
    <t>Итого по Поз. 1</t>
  </si>
  <si>
    <t>Всего с учетом "Коэффициенты перехода от цен базового района (Московская область) к уровню цен субъектов Российской Федерации (Кпер.)" К=0,84</t>
  </si>
  <si>
    <t>Всего с учетом "Коэффициенты перехода от цен базового района (Московская область) к уровню цен субъектов Российской Федерации (Кпер.)" К=0,85</t>
  </si>
  <si>
    <t>УТВЕРЖДАЮ:</t>
  </si>
  <si>
    <t>Генеральный директор</t>
  </si>
  <si>
    <t>ООО "КЭСК"</t>
  </si>
  <si>
    <t>_______________/А.Е. Кошмелюк/</t>
  </si>
  <si>
    <t>"___" __________ 20___ г.</t>
  </si>
  <si>
    <t>КТП 10(6) кВ, блочного типа (бетонное здание), количество Т(АТ) шт. и мощность кВА: 2х1250</t>
  </si>
  <si>
    <t>10228,59*1
A*X</t>
  </si>
  <si>
    <t>1 км</t>
  </si>
  <si>
    <t xml:space="preserve">Подземная прокладка в траншее, с устройством 2-х трубной кабельной канализации, 2-х кабелей с алюминиевыми жилами на напряжение 6 кВ, с изоляцией из ПВХ, 
с броней из стальных оцинкованных лент, без подушки под броней, в защитном шланге из ПВХ:
с числом жил - 3 и сечением 240 мм2
</t>
  </si>
  <si>
    <t>6712,49*0,345
B*X</t>
  </si>
  <si>
    <t>НЦС(2024)-12-01-018-07</t>
  </si>
  <si>
    <t>Всего с учетом "Кабельные линии напряжением до 0,4-10 кВ" К=1,11</t>
  </si>
  <si>
    <t>НЦС(2024)-21-01-003-10</t>
  </si>
  <si>
    <t>12 932,38 тыс.руб.</t>
  </si>
  <si>
    <t>на выполнение проектно-изыскательских и строительно-монтажных работ по объекту: «Строительство 2КЛ-10(6) кВ, строительство ТП-10(6)/0,4 кВ для электроснабжения энергопринимающих устройств "Поликлиники" на земельном участке с кадастровым номером 23:43:0106012:27399»</t>
  </si>
  <si>
    <t>Раздел 1. Строительство 2КЛ-10(6) кВ</t>
  </si>
  <si>
    <t>Итого по разделу 1: Строительство 2КЛ-10(6) кВ</t>
  </si>
  <si>
    <t>Укрупненный расчет по нормативу цен на строительство (согласно НЦС на 2024 год)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</si>
</sst>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8"/>
      <color indexed="81"/>
      <name val="Tahoma"/>
      <family val="2"/>
      <charset val="204"/>
    </font>
    <font>
      <sz val="9"/>
      <name val="Arial"/>
      <family val="2"/>
      <charset val="204"/>
    </font>
    <font>
      <i/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Arial"/>
      <family val="2"/>
      <charset val="204"/>
    </font>
    <font>
      <b/>
      <sz val="12"/>
      <name val="Times New Roman"/>
      <family val="1"/>
      <charset val="204"/>
    </font>
    <font>
      <b/>
      <sz val="9"/>
      <name val="Arial"/>
      <family val="2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3"/>
      <color theme="3"/>
      <name val="Calibri"/>
      <family val="2"/>
      <charset val="204"/>
      <scheme val="minor"/>
    </font>
    <font>
      <i/>
      <sz val="9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2" fillId="0" borderId="1">
      <alignment horizontal="center"/>
    </xf>
    <xf numFmtId="0" fontId="1" fillId="0" borderId="0">
      <alignment vertical="top"/>
    </xf>
    <xf numFmtId="0" fontId="2" fillId="0" borderId="1">
      <alignment horizontal="center"/>
    </xf>
    <xf numFmtId="0" fontId="2" fillId="0" borderId="0">
      <alignment vertical="top"/>
    </xf>
    <xf numFmtId="0" fontId="2" fillId="0" borderId="0">
      <alignment horizontal="right" vertical="top" wrapText="1"/>
    </xf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1">
      <alignment horizontal="center" wrapText="1"/>
    </xf>
    <xf numFmtId="0" fontId="1" fillId="0" borderId="0">
      <alignment vertical="top"/>
    </xf>
    <xf numFmtId="0" fontId="1" fillId="0" borderId="0"/>
    <xf numFmtId="0" fontId="1" fillId="0" borderId="0"/>
    <xf numFmtId="0" fontId="5" fillId="0" borderId="0" applyFill="0" applyProtection="0"/>
    <xf numFmtId="0" fontId="2" fillId="0" borderId="0"/>
    <xf numFmtId="0" fontId="2" fillId="0" borderId="1">
      <alignment horizontal="center" wrapText="1"/>
    </xf>
    <xf numFmtId="0" fontId="2" fillId="0" borderId="1">
      <alignment horizontal="center"/>
    </xf>
    <xf numFmtId="0" fontId="2" fillId="0" borderId="1">
      <alignment horizontal="center" wrapText="1"/>
    </xf>
    <xf numFmtId="0" fontId="1" fillId="0" borderId="0"/>
    <xf numFmtId="0" fontId="2" fillId="0" borderId="0">
      <alignment horizontal="center"/>
    </xf>
    <xf numFmtId="0" fontId="2" fillId="0" borderId="0">
      <alignment horizontal="left" vertical="top"/>
    </xf>
    <xf numFmtId="0" fontId="2" fillId="0" borderId="0"/>
    <xf numFmtId="0" fontId="17" fillId="0" borderId="6" applyNumberFormat="0" applyFill="0" applyAlignment="0" applyProtection="0"/>
    <xf numFmtId="0" fontId="4" fillId="0" borderId="1" applyBorder="0" applyAlignment="0">
      <alignment horizontal="center" wrapText="1"/>
    </xf>
    <xf numFmtId="0" fontId="1" fillId="0" borderId="0" applyFill="0" applyProtection="0"/>
  </cellStyleXfs>
  <cellXfs count="83">
    <xf numFmtId="0" fontId="0" fillId="0" borderId="0" xfId="0"/>
    <xf numFmtId="0" fontId="4" fillId="0" borderId="0" xfId="0" applyFont="1"/>
    <xf numFmtId="0" fontId="4" fillId="0" borderId="0" xfId="0" applyFont="1" applyAlignment="1">
      <alignment vertical="top" wrapText="1"/>
    </xf>
    <xf numFmtId="0" fontId="4" fillId="0" borderId="0" xfId="5" applyFont="1">
      <alignment horizontal="right" vertical="top" wrapText="1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center" vertical="top" wrapText="1"/>
    </xf>
    <xf numFmtId="0" fontId="4" fillId="0" borderId="0" xfId="5" applyFont="1" applyAlignment="1">
      <alignment horizontal="left" vertical="top" wrapText="1"/>
    </xf>
    <xf numFmtId="0" fontId="4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right" vertical="top"/>
    </xf>
    <xf numFmtId="0" fontId="2" fillId="0" borderId="0" xfId="0" applyFont="1"/>
    <xf numFmtId="0" fontId="2" fillId="0" borderId="0" xfId="18" applyFont="1" applyAlignment="1">
      <alignment horizontal="right" vertical="top"/>
    </xf>
    <xf numFmtId="0" fontId="9" fillId="0" borderId="0" xfId="0" applyFont="1"/>
    <xf numFmtId="0" fontId="9" fillId="0" borderId="0" xfId="24" applyFont="1" applyAlignment="1"/>
    <xf numFmtId="0" fontId="8" fillId="0" borderId="0" xfId="0" applyFont="1" applyAlignment="1">
      <alignment vertical="top"/>
    </xf>
    <xf numFmtId="0" fontId="11" fillId="0" borderId="0" xfId="24" applyFont="1" applyAlignment="1">
      <alignment wrapText="1"/>
    </xf>
    <xf numFmtId="0" fontId="7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4" fillId="0" borderId="0" xfId="18" applyFont="1"/>
    <xf numFmtId="49" fontId="4" fillId="0" borderId="0" xfId="18" applyNumberFormat="1" applyFont="1" applyAlignment="1">
      <alignment horizontal="left" vertical="top"/>
    </xf>
    <xf numFmtId="0" fontId="4" fillId="0" borderId="0" xfId="18" applyFont="1" applyAlignment="1">
      <alignment horizontal="left" vertical="top" wrapText="1"/>
    </xf>
    <xf numFmtId="0" fontId="4" fillId="0" borderId="0" xfId="18" applyFont="1" applyAlignment="1">
      <alignment horizontal="center" vertical="top" wrapText="1"/>
    </xf>
    <xf numFmtId="0" fontId="4" fillId="0" borderId="0" xfId="18" applyFont="1" applyAlignment="1">
      <alignment horizontal="right" vertical="top"/>
    </xf>
    <xf numFmtId="0" fontId="18" fillId="0" borderId="0" xfId="0" applyFont="1" applyAlignment="1">
      <alignment vertical="top"/>
    </xf>
    <xf numFmtId="0" fontId="18" fillId="0" borderId="0" xfId="0" applyFont="1" applyAlignment="1">
      <alignment horizontal="center" vertical="top"/>
    </xf>
    <xf numFmtId="3" fontId="4" fillId="0" borderId="0" xfId="11" applyNumberFormat="1" applyFont="1" applyAlignment="1">
      <alignment vertical="center"/>
    </xf>
    <xf numFmtId="0" fontId="4" fillId="0" borderId="0" xfId="25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25" applyFont="1">
      <alignment horizontal="left" vertical="top"/>
    </xf>
    <xf numFmtId="49" fontId="20" fillId="0" borderId="0" xfId="0" applyNumberFormat="1" applyFont="1"/>
    <xf numFmtId="4" fontId="4" fillId="0" borderId="0" xfId="0" applyNumberFormat="1" applyFont="1" applyAlignment="1">
      <alignment horizontal="right" vertical="top" wrapText="1"/>
    </xf>
    <xf numFmtId="3" fontId="20" fillId="0" borderId="0" xfId="11" applyNumberFormat="1" applyFont="1" applyAlignment="1">
      <alignment vertical="center"/>
    </xf>
    <xf numFmtId="49" fontId="4" fillId="0" borderId="0" xfId="0" applyNumberFormat="1" applyFont="1" applyAlignment="1">
      <alignment horizontal="center" vertical="top" wrapText="1"/>
    </xf>
    <xf numFmtId="49" fontId="4" fillId="0" borderId="0" xfId="0" applyNumberFormat="1" applyFont="1" applyAlignment="1">
      <alignment horizontal="left" vertical="top" wrapText="1"/>
    </xf>
    <xf numFmtId="0" fontId="4" fillId="0" borderId="0" xfId="25" applyFont="1" applyAlignment="1">
      <alignment vertical="top"/>
    </xf>
    <xf numFmtId="0" fontId="4" fillId="0" borderId="0" xfId="25" applyFont="1" applyAlignment="1"/>
    <xf numFmtId="0" fontId="20" fillId="0" borderId="0" xfId="24" applyFont="1" applyAlignment="1">
      <alignment horizontal="left" vertical="center"/>
    </xf>
    <xf numFmtId="0" fontId="4" fillId="0" borderId="4" xfId="28" applyBorder="1">
      <alignment horizontal="center" wrapText="1"/>
    </xf>
    <xf numFmtId="0" fontId="4" fillId="0" borderId="8" xfId="28" applyBorder="1" applyAlignment="1">
      <alignment horizontal="center" wrapText="1"/>
    </xf>
    <xf numFmtId="49" fontId="4" fillId="0" borderId="4" xfId="0" applyNumberFormat="1" applyFont="1" applyBorder="1" applyAlignment="1">
      <alignment horizontal="center" vertical="top" wrapText="1"/>
    </xf>
    <xf numFmtId="49" fontId="4" fillId="0" borderId="4" xfId="0" applyNumberFormat="1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right" vertical="top" wrapText="1"/>
    </xf>
    <xf numFmtId="4" fontId="22" fillId="0" borderId="4" xfId="0" applyNumberFormat="1" applyFont="1" applyBorder="1" applyAlignment="1">
      <alignment horizontal="right" vertical="top" wrapText="1"/>
    </xf>
    <xf numFmtId="49" fontId="4" fillId="0" borderId="1" xfId="0" applyNumberFormat="1" applyFont="1" applyBorder="1" applyAlignment="1">
      <alignment horizontal="center" vertical="top" wrapText="1"/>
    </xf>
    <xf numFmtId="4" fontId="22" fillId="0" borderId="1" xfId="0" applyNumberFormat="1" applyFont="1" applyBorder="1" applyAlignment="1">
      <alignment horizontal="right" vertical="top" wrapText="1"/>
    </xf>
    <xf numFmtId="4" fontId="4" fillId="0" borderId="0" xfId="0" applyNumberFormat="1" applyFont="1" applyAlignment="1">
      <alignment vertical="top" wrapText="1"/>
    </xf>
    <xf numFmtId="0" fontId="19" fillId="0" borderId="0" xfId="24" applyFont="1">
      <alignment horizontal="center"/>
    </xf>
    <xf numFmtId="49" fontId="10" fillId="0" borderId="4" xfId="0" applyNumberFormat="1" applyFont="1" applyBorder="1" applyAlignment="1">
      <alignment horizontal="left" vertical="top" wrapText="1"/>
    </xf>
    <xf numFmtId="0" fontId="24" fillId="0" borderId="4" xfId="0" applyFont="1" applyBorder="1" applyAlignment="1">
      <alignment horizontal="left" vertical="top" wrapText="1"/>
    </xf>
    <xf numFmtId="49" fontId="22" fillId="0" borderId="4" xfId="0" applyNumberFormat="1" applyFont="1" applyBorder="1" applyAlignment="1">
      <alignment horizontal="left" vertical="top" wrapText="1"/>
    </xf>
    <xf numFmtId="0" fontId="23" fillId="0" borderId="4" xfId="0" applyFont="1" applyBorder="1" applyAlignment="1">
      <alignment vertical="top" wrapText="1"/>
    </xf>
    <xf numFmtId="49" fontId="10" fillId="0" borderId="9" xfId="0" applyNumberFormat="1" applyFont="1" applyBorder="1" applyAlignment="1">
      <alignment horizontal="right" vertical="top" wrapText="1"/>
    </xf>
    <xf numFmtId="49" fontId="10" fillId="0" borderId="7" xfId="0" applyNumberFormat="1" applyFont="1" applyBorder="1" applyAlignment="1">
      <alignment horizontal="right" vertical="top" wrapText="1"/>
    </xf>
    <xf numFmtId="49" fontId="10" fillId="0" borderId="10" xfId="0" applyNumberFormat="1" applyFont="1" applyBorder="1" applyAlignment="1">
      <alignment horizontal="right" vertical="top" wrapText="1"/>
    </xf>
    <xf numFmtId="49" fontId="10" fillId="0" borderId="4" xfId="0" applyNumberFormat="1" applyFont="1" applyBorder="1" applyAlignment="1">
      <alignment horizontal="right" vertical="top" wrapText="1"/>
    </xf>
    <xf numFmtId="0" fontId="24" fillId="0" borderId="4" xfId="0" applyFont="1" applyBorder="1" applyAlignment="1">
      <alignment horizontal="right" vertical="top" wrapText="1"/>
    </xf>
    <xf numFmtId="49" fontId="10" fillId="0" borderId="9" xfId="0" applyNumberFormat="1" applyFont="1" applyBorder="1" applyAlignment="1">
      <alignment horizontal="left" vertical="top" wrapText="1"/>
    </xf>
    <xf numFmtId="49" fontId="10" fillId="0" borderId="7" xfId="0" applyNumberFormat="1" applyFont="1" applyBorder="1" applyAlignment="1">
      <alignment horizontal="left" vertical="top" wrapText="1"/>
    </xf>
    <xf numFmtId="49" fontId="10" fillId="0" borderId="10" xfId="0" applyNumberFormat="1" applyFont="1" applyBorder="1" applyAlignment="1">
      <alignment horizontal="left" vertical="top" wrapText="1"/>
    </xf>
    <xf numFmtId="49" fontId="4" fillId="0" borderId="4" xfId="0" applyNumberFormat="1" applyFont="1" applyBorder="1" applyAlignment="1">
      <alignment horizontal="left" vertical="top" wrapText="1"/>
    </xf>
    <xf numFmtId="0" fontId="0" fillId="0" borderId="4" xfId="0" applyBorder="1" applyAlignment="1">
      <alignment vertical="top" wrapText="1"/>
    </xf>
    <xf numFmtId="49" fontId="4" fillId="0" borderId="9" xfId="0" applyNumberFormat="1" applyFont="1" applyBorder="1" applyAlignment="1">
      <alignment horizontal="left" vertical="top" wrapText="1"/>
    </xf>
    <xf numFmtId="49" fontId="4" fillId="0" borderId="7" xfId="0" applyNumberFormat="1" applyFont="1" applyBorder="1" applyAlignment="1">
      <alignment horizontal="left" vertical="top" wrapText="1"/>
    </xf>
    <xf numFmtId="49" fontId="4" fillId="0" borderId="10" xfId="0" applyNumberFormat="1" applyFont="1" applyBorder="1" applyAlignment="1">
      <alignment horizontal="left" vertical="top" wrapText="1"/>
    </xf>
    <xf numFmtId="0" fontId="4" fillId="0" borderId="4" xfId="24" applyFont="1" applyBorder="1" applyAlignment="1">
      <alignment horizontal="center" vertical="center" wrapText="1"/>
    </xf>
    <xf numFmtId="0" fontId="4" fillId="0" borderId="5" xfId="24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20" fillId="0" borderId="2" xfId="24" applyFont="1" applyBorder="1" applyAlignment="1">
      <alignment horizontal="center" wrapText="1"/>
    </xf>
    <xf numFmtId="0" fontId="4" fillId="0" borderId="2" xfId="25" applyFont="1" applyBorder="1" applyAlignment="1">
      <alignment horizontal="left"/>
    </xf>
    <xf numFmtId="0" fontId="21" fillId="0" borderId="3" xfId="25" applyFont="1" applyBorder="1" applyAlignment="1">
      <alignment horizontal="center" vertical="top"/>
    </xf>
    <xf numFmtId="49" fontId="10" fillId="0" borderId="1" xfId="0" applyNumberFormat="1" applyFont="1" applyBorder="1" applyAlignment="1">
      <alignment horizontal="right" vertical="top" wrapText="1"/>
    </xf>
    <xf numFmtId="0" fontId="24" fillId="0" borderId="1" xfId="0" applyFont="1" applyBorder="1" applyAlignment="1">
      <alignment horizontal="right" vertical="top" wrapText="1"/>
    </xf>
    <xf numFmtId="0" fontId="10" fillId="0" borderId="0" xfId="0" applyFont="1" applyAlignment="1">
      <alignment horizontal="right" vertical="center"/>
    </xf>
    <xf numFmtId="0" fontId="25" fillId="0" borderId="0" xfId="0" applyFont="1" applyAlignment="1">
      <alignment horizontal="right" vertical="center"/>
    </xf>
    <xf numFmtId="0" fontId="20" fillId="0" borderId="7" xfId="24" applyFont="1" applyBorder="1" applyAlignment="1">
      <alignment horizontal="right" vertical="center"/>
    </xf>
    <xf numFmtId="0" fontId="18" fillId="0" borderId="0" xfId="0" applyFont="1" applyAlignment="1">
      <alignment horizontal="center" vertical="top"/>
    </xf>
    <xf numFmtId="0" fontId="20" fillId="0" borderId="2" xfId="24" applyFont="1" applyBorder="1" applyAlignment="1">
      <alignment horizontal="left" wrapText="1"/>
    </xf>
  </cellXfs>
  <cellStyles count="30">
    <cellStyle name="Акт" xfId="1" xr:uid="{00000000-0005-0000-0000-000000000000}"/>
    <cellStyle name="АктМТСН" xfId="2" xr:uid="{00000000-0005-0000-0000-000001000000}"/>
    <cellStyle name="ВедРесурсов" xfId="3" xr:uid="{00000000-0005-0000-0000-000002000000}"/>
    <cellStyle name="ВедРесурсовАкт" xfId="4" xr:uid="{00000000-0005-0000-0000-000003000000}"/>
    <cellStyle name="Заголовок 2" xfId="27" builtinId="17" hidden="1"/>
    <cellStyle name="Итоги" xfId="5" xr:uid="{00000000-0005-0000-0000-000005000000}"/>
    <cellStyle name="ИтогоАктБазЦ" xfId="6" xr:uid="{00000000-0005-0000-0000-000006000000}"/>
    <cellStyle name="ИтогоАктБИМ" xfId="7" xr:uid="{00000000-0005-0000-0000-000007000000}"/>
    <cellStyle name="ИтогоАктРесМет" xfId="8" xr:uid="{00000000-0005-0000-0000-000008000000}"/>
    <cellStyle name="ИтогоАктТекЦ" xfId="9" xr:uid="{00000000-0005-0000-0000-000009000000}"/>
    <cellStyle name="ИтогоБазЦ" xfId="10" xr:uid="{00000000-0005-0000-0000-00000A000000}"/>
    <cellStyle name="ИтогоБИМ" xfId="11" xr:uid="{00000000-0005-0000-0000-00000B000000}"/>
    <cellStyle name="ИтогоРесМет" xfId="12" xr:uid="{00000000-0005-0000-0000-00000C000000}"/>
    <cellStyle name="ИтогоТекЦ" xfId="13" xr:uid="{00000000-0005-0000-0000-00000D000000}"/>
    <cellStyle name="ЛокСмета" xfId="14" xr:uid="{00000000-0005-0000-0000-00000E000000}"/>
    <cellStyle name="ЛокСмМТСН" xfId="15" xr:uid="{00000000-0005-0000-0000-00000F000000}"/>
    <cellStyle name="М29" xfId="16" xr:uid="{00000000-0005-0000-0000-000010000000}"/>
    <cellStyle name="ОбСмета" xfId="17" xr:uid="{00000000-0005-0000-0000-000011000000}"/>
    <cellStyle name="Обычный" xfId="0" builtinId="0"/>
    <cellStyle name="Обычный 2" xfId="18" xr:uid="{00000000-0005-0000-0000-000013000000}"/>
    <cellStyle name="Обычный 2 2" xfId="29" xr:uid="{00000000-0005-0000-0000-000014000000}"/>
    <cellStyle name="Параметр" xfId="19" xr:uid="{00000000-0005-0000-0000-000015000000}"/>
    <cellStyle name="ПеременныеСметы" xfId="20" xr:uid="{00000000-0005-0000-0000-000016000000}"/>
    <cellStyle name="ПИР" xfId="28" xr:uid="{00000000-0005-0000-0000-000017000000}"/>
    <cellStyle name="РесСмета" xfId="21" xr:uid="{00000000-0005-0000-0000-000018000000}"/>
    <cellStyle name="СводкаСтоимРаб" xfId="22" xr:uid="{00000000-0005-0000-0000-000019000000}"/>
    <cellStyle name="СводРасч" xfId="23" xr:uid="{00000000-0005-0000-0000-00001A000000}"/>
    <cellStyle name="Титул" xfId="24" xr:uid="{00000000-0005-0000-0000-00001B000000}"/>
    <cellStyle name="Хвост" xfId="25" xr:uid="{00000000-0005-0000-0000-00001C000000}"/>
    <cellStyle name="Экспертиза" xfId="26" xr:uid="{00000000-0005-0000-0000-00001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autoPageBreaks="0" fitToPage="1"/>
  </sheetPr>
  <dimension ref="A2:O41"/>
  <sheetViews>
    <sheetView showGridLines="0" tabSelected="1" zoomScaleNormal="100" workbookViewId="0">
      <selection activeCell="H14" sqref="H14"/>
    </sheetView>
  </sheetViews>
  <sheetFormatPr defaultColWidth="9.140625" defaultRowHeight="12.75" x14ac:dyDescent="0.2"/>
  <cols>
    <col min="1" max="1" width="5.7109375" style="1" customWidth="1"/>
    <col min="2" max="2" width="27.5703125" style="1" customWidth="1"/>
    <col min="3" max="3" width="38.7109375" style="1" customWidth="1"/>
    <col min="4" max="4" width="8.85546875" style="1" customWidth="1"/>
    <col min="5" max="5" width="9.7109375" style="1" customWidth="1"/>
    <col min="6" max="6" width="27.85546875" style="1" customWidth="1"/>
    <col min="7" max="7" width="14.85546875" style="1" customWidth="1"/>
    <col min="8" max="8" width="10.5703125" style="1" bestFit="1" customWidth="1"/>
    <col min="9" max="9" width="11.5703125" style="1" bestFit="1" customWidth="1"/>
    <col min="10" max="11" width="10.5703125" style="1" bestFit="1" customWidth="1"/>
    <col min="12" max="16384" width="9.140625" style="1"/>
  </cols>
  <sheetData>
    <row r="2" spans="1:15" ht="15" x14ac:dyDescent="0.2">
      <c r="E2" s="78" t="s">
        <v>26</v>
      </c>
      <c r="F2" s="78"/>
      <c r="G2" s="78"/>
    </row>
    <row r="3" spans="1:15" ht="14.25" x14ac:dyDescent="0.2">
      <c r="E3" s="79" t="s">
        <v>27</v>
      </c>
      <c r="F3" s="79"/>
      <c r="G3" s="79"/>
    </row>
    <row r="4" spans="1:15" ht="14.25" x14ac:dyDescent="0.2">
      <c r="E4" s="79" t="s">
        <v>28</v>
      </c>
      <c r="F4" s="79"/>
      <c r="G4" s="79"/>
    </row>
    <row r="5" spans="1:15" ht="14.25" x14ac:dyDescent="0.2">
      <c r="E5" s="79"/>
      <c r="F5" s="79"/>
      <c r="G5" s="79"/>
    </row>
    <row r="6" spans="1:15" ht="14.25" x14ac:dyDescent="0.2">
      <c r="E6" s="79" t="s">
        <v>29</v>
      </c>
      <c r="F6" s="79"/>
      <c r="G6" s="79"/>
    </row>
    <row r="7" spans="1:15" ht="30" customHeight="1" x14ac:dyDescent="0.2">
      <c r="E7" s="79" t="s">
        <v>30</v>
      </c>
      <c r="F7" s="79"/>
      <c r="G7" s="79"/>
    </row>
    <row r="8" spans="1:15" x14ac:dyDescent="0.2">
      <c r="A8" s="21"/>
      <c r="B8" s="22"/>
      <c r="C8" s="23"/>
      <c r="D8" s="20"/>
      <c r="E8" s="24"/>
      <c r="F8" s="24"/>
      <c r="G8" s="24"/>
      <c r="H8" s="13"/>
      <c r="I8" s="13"/>
      <c r="J8" s="13"/>
      <c r="K8" s="13"/>
      <c r="L8" s="13"/>
      <c r="M8" s="13"/>
      <c r="N8" s="13"/>
      <c r="O8" s="13"/>
    </row>
    <row r="9" spans="1:15" ht="18.75" x14ac:dyDescent="0.3">
      <c r="A9" s="49" t="s">
        <v>43</v>
      </c>
      <c r="B9" s="49"/>
      <c r="C9" s="49"/>
      <c r="D9" s="49"/>
      <c r="E9" s="49"/>
      <c r="F9" s="49"/>
      <c r="G9" s="49"/>
      <c r="H9" s="14"/>
      <c r="I9" s="14"/>
      <c r="K9" s="15"/>
      <c r="L9" s="15"/>
      <c r="M9" s="15"/>
      <c r="N9" s="14"/>
      <c r="O9" s="14"/>
    </row>
    <row r="10" spans="1:15" ht="15" x14ac:dyDescent="0.25">
      <c r="A10" s="8"/>
      <c r="B10" s="25"/>
      <c r="C10" s="25"/>
      <c r="D10" s="25"/>
      <c r="E10" s="25"/>
      <c r="F10" s="25"/>
      <c r="G10" s="25"/>
      <c r="H10" s="16"/>
      <c r="I10" s="16"/>
      <c r="J10" s="16"/>
      <c r="K10" s="16"/>
      <c r="L10" s="16"/>
      <c r="M10" s="16"/>
      <c r="N10" s="16"/>
      <c r="O10" s="16"/>
    </row>
    <row r="11" spans="1:15" ht="46.5" customHeight="1" x14ac:dyDescent="0.25">
      <c r="A11" s="73" t="s">
        <v>40</v>
      </c>
      <c r="B11" s="73"/>
      <c r="C11" s="73"/>
      <c r="D11" s="73"/>
      <c r="E11" s="73"/>
      <c r="F11" s="73"/>
      <c r="G11" s="73"/>
      <c r="H11" s="17"/>
      <c r="I11" s="17"/>
      <c r="J11" s="17"/>
      <c r="K11" s="17"/>
      <c r="L11" s="17"/>
      <c r="M11" s="17"/>
      <c r="N11" s="17"/>
      <c r="O11" s="17"/>
    </row>
    <row r="12" spans="1:15" x14ac:dyDescent="0.2">
      <c r="A12" s="9"/>
      <c r="B12" s="81" t="s">
        <v>0</v>
      </c>
      <c r="C12" s="81"/>
      <c r="D12" s="81"/>
      <c r="E12" s="81"/>
      <c r="F12" s="81"/>
      <c r="G12" s="81"/>
      <c r="H12" s="16"/>
      <c r="I12" s="16"/>
      <c r="J12" s="16"/>
      <c r="K12" s="16"/>
      <c r="L12" s="16"/>
      <c r="M12" s="16"/>
      <c r="N12" s="16"/>
      <c r="O12" s="16"/>
    </row>
    <row r="13" spans="1:15" x14ac:dyDescent="0.2">
      <c r="A13" s="9"/>
      <c r="B13" s="26"/>
      <c r="C13" s="26"/>
      <c r="D13" s="26"/>
      <c r="E13" s="26"/>
      <c r="F13" s="26"/>
      <c r="G13" s="26"/>
      <c r="H13" s="16"/>
      <c r="I13" s="16"/>
      <c r="J13" s="16"/>
      <c r="K13" s="16"/>
      <c r="L13" s="16"/>
      <c r="M13" s="16"/>
      <c r="N13" s="16"/>
      <c r="O13" s="16"/>
    </row>
    <row r="14" spans="1:15" ht="28.5" customHeight="1" x14ac:dyDescent="0.2">
      <c r="B14" s="31" t="s">
        <v>2</v>
      </c>
      <c r="C14" s="82" t="s">
        <v>12</v>
      </c>
      <c r="D14" s="82"/>
      <c r="E14" s="82"/>
      <c r="F14" s="82"/>
      <c r="G14" s="82"/>
      <c r="H14" s="10"/>
      <c r="I14" s="11"/>
      <c r="J14" s="11"/>
      <c r="K14" s="11"/>
      <c r="L14" s="11"/>
      <c r="N14" s="11"/>
      <c r="O14" s="11"/>
    </row>
    <row r="15" spans="1:15" ht="16.5" customHeight="1" x14ac:dyDescent="0.2">
      <c r="B15" s="31" t="s">
        <v>3</v>
      </c>
      <c r="C15" s="80" t="s">
        <v>39</v>
      </c>
      <c r="D15" s="80"/>
      <c r="E15" s="33"/>
      <c r="F15" s="27"/>
      <c r="G15" s="7"/>
      <c r="I15" s="7"/>
      <c r="K15" s="7"/>
      <c r="L15" s="11"/>
      <c r="N15" s="11"/>
      <c r="O15" s="11"/>
    </row>
    <row r="16" spans="1:15" ht="15" x14ac:dyDescent="0.2">
      <c r="B16" s="38" t="s">
        <v>11</v>
      </c>
      <c r="C16" s="7"/>
      <c r="D16" s="7"/>
      <c r="E16" s="7"/>
      <c r="F16" s="7"/>
      <c r="G16" s="7"/>
      <c r="H16" s="12"/>
      <c r="I16" s="4"/>
      <c r="J16" s="4"/>
      <c r="K16" s="11"/>
      <c r="L16" s="11"/>
      <c r="M16" s="11"/>
      <c r="N16" s="11"/>
      <c r="O16" s="11"/>
    </row>
    <row r="18" spans="1:9" ht="38.25" customHeight="1" x14ac:dyDescent="0.2">
      <c r="A18" s="69" t="s">
        <v>1</v>
      </c>
      <c r="B18" s="69" t="s">
        <v>9</v>
      </c>
      <c r="C18" s="69" t="s">
        <v>8</v>
      </c>
      <c r="D18" s="69" t="s">
        <v>7</v>
      </c>
      <c r="E18" s="69" t="s">
        <v>6</v>
      </c>
      <c r="F18" s="67" t="s">
        <v>13</v>
      </c>
      <c r="G18" s="67" t="s">
        <v>14</v>
      </c>
    </row>
    <row r="19" spans="1:9" ht="36.75" customHeight="1" x14ac:dyDescent="0.2">
      <c r="A19" s="70"/>
      <c r="B19" s="70"/>
      <c r="C19" s="70"/>
      <c r="D19" s="70"/>
      <c r="E19" s="70"/>
      <c r="F19" s="68"/>
      <c r="G19" s="68"/>
    </row>
    <row r="20" spans="1:9" ht="18" customHeight="1" x14ac:dyDescent="0.2">
      <c r="A20" s="39">
        <v>1</v>
      </c>
      <c r="B20" s="40">
        <v>2</v>
      </c>
      <c r="C20" s="40">
        <v>3</v>
      </c>
      <c r="D20" s="40">
        <v>4</v>
      </c>
      <c r="E20" s="40">
        <v>5</v>
      </c>
      <c r="F20" s="40">
        <v>6</v>
      </c>
      <c r="G20" s="39">
        <v>7</v>
      </c>
    </row>
    <row r="21" spans="1:9" s="2" customFormat="1" ht="17.25" customHeight="1" x14ac:dyDescent="0.2">
      <c r="A21" s="50" t="s">
        <v>41</v>
      </c>
      <c r="B21" s="51"/>
      <c r="C21" s="51"/>
      <c r="D21" s="51"/>
      <c r="E21" s="51"/>
      <c r="F21" s="51"/>
      <c r="G21" s="51"/>
    </row>
    <row r="22" spans="1:9" s="2" customFormat="1" ht="168" customHeight="1" x14ac:dyDescent="0.2">
      <c r="A22" s="41" t="s">
        <v>22</v>
      </c>
      <c r="B22" s="42" t="s">
        <v>34</v>
      </c>
      <c r="C22" s="42" t="s">
        <v>36</v>
      </c>
      <c r="D22" s="41" t="s">
        <v>33</v>
      </c>
      <c r="E22" s="43">
        <v>0.34499999999999997</v>
      </c>
      <c r="F22" s="44" t="s">
        <v>35</v>
      </c>
      <c r="G22" s="44">
        <f>6712.49*0.345</f>
        <v>2315.8090499999998</v>
      </c>
    </row>
    <row r="23" spans="1:9" s="2" customFormat="1" x14ac:dyDescent="0.2">
      <c r="A23" s="41" t="s">
        <v>16</v>
      </c>
      <c r="B23" s="62" t="s">
        <v>23</v>
      </c>
      <c r="C23" s="63"/>
      <c r="D23" s="63"/>
      <c r="E23" s="63"/>
      <c r="F23" s="63"/>
      <c r="G23" s="44">
        <f>G22</f>
        <v>2315.8090499999998</v>
      </c>
      <c r="I23" s="48"/>
    </row>
    <row r="24" spans="1:9" s="2" customFormat="1" ht="25.5" customHeight="1" x14ac:dyDescent="0.2">
      <c r="A24" s="41" t="s">
        <v>16</v>
      </c>
      <c r="B24" s="62" t="s">
        <v>25</v>
      </c>
      <c r="C24" s="63"/>
      <c r="D24" s="63"/>
      <c r="E24" s="63"/>
      <c r="F24" s="63"/>
      <c r="G24" s="44">
        <f>G23*0.85</f>
        <v>1968.4376924999999</v>
      </c>
    </row>
    <row r="25" spans="1:9" s="2" customFormat="1" ht="15.75" customHeight="1" x14ac:dyDescent="0.2">
      <c r="A25" s="41" t="s">
        <v>16</v>
      </c>
      <c r="B25" s="71" t="s">
        <v>37</v>
      </c>
      <c r="C25" s="72"/>
      <c r="D25" s="72"/>
      <c r="E25" s="72"/>
      <c r="F25" s="72"/>
      <c r="G25" s="44">
        <f>G24*1.11</f>
        <v>2184.9658386750002</v>
      </c>
    </row>
    <row r="26" spans="1:9" s="2" customFormat="1" ht="15.75" customHeight="1" x14ac:dyDescent="0.2">
      <c r="A26" s="41" t="s">
        <v>16</v>
      </c>
      <c r="B26" s="52" t="s">
        <v>42</v>
      </c>
      <c r="C26" s="53"/>
      <c r="D26" s="53"/>
      <c r="E26" s="53"/>
      <c r="F26" s="53"/>
      <c r="G26" s="45">
        <f>G25</f>
        <v>2184.9658386750002</v>
      </c>
    </row>
    <row r="27" spans="1:9" s="2" customFormat="1" ht="17.25" customHeight="1" x14ac:dyDescent="0.2">
      <c r="A27" s="59" t="s">
        <v>20</v>
      </c>
      <c r="B27" s="60"/>
      <c r="C27" s="60"/>
      <c r="D27" s="60"/>
      <c r="E27" s="60"/>
      <c r="F27" s="60"/>
      <c r="G27" s="61"/>
    </row>
    <row r="28" spans="1:9" s="2" customFormat="1" ht="51" x14ac:dyDescent="0.2">
      <c r="A28" s="41" t="s">
        <v>22</v>
      </c>
      <c r="B28" s="42" t="s">
        <v>31</v>
      </c>
      <c r="C28" s="42" t="s">
        <v>38</v>
      </c>
      <c r="D28" s="41" t="s">
        <v>15</v>
      </c>
      <c r="E28" s="43">
        <v>1</v>
      </c>
      <c r="F28" s="44" t="s">
        <v>32</v>
      </c>
      <c r="G28" s="44">
        <f>10228.59*1</f>
        <v>10228.59</v>
      </c>
    </row>
    <row r="29" spans="1:9" s="2" customFormat="1" x14ac:dyDescent="0.2">
      <c r="A29" s="41"/>
      <c r="B29" s="62" t="s">
        <v>23</v>
      </c>
      <c r="C29" s="63"/>
      <c r="D29" s="63"/>
      <c r="E29" s="63"/>
      <c r="F29" s="63"/>
      <c r="G29" s="44"/>
    </row>
    <row r="30" spans="1:9" s="2" customFormat="1" ht="30" customHeight="1" x14ac:dyDescent="0.2">
      <c r="A30" s="41"/>
      <c r="B30" s="64" t="s">
        <v>24</v>
      </c>
      <c r="C30" s="65"/>
      <c r="D30" s="65"/>
      <c r="E30" s="65"/>
      <c r="F30" s="66"/>
      <c r="G30" s="44">
        <f>G28*0.84</f>
        <v>8592.0156000000006</v>
      </c>
    </row>
    <row r="31" spans="1:9" s="2" customFormat="1" x14ac:dyDescent="0.2">
      <c r="A31" s="41" t="s">
        <v>16</v>
      </c>
      <c r="B31" s="52" t="s">
        <v>21</v>
      </c>
      <c r="C31" s="53"/>
      <c r="D31" s="53"/>
      <c r="E31" s="53"/>
      <c r="F31" s="53"/>
      <c r="G31" s="45">
        <f>G30</f>
        <v>8592.0156000000006</v>
      </c>
    </row>
    <row r="32" spans="1:9" s="2" customFormat="1" ht="15" x14ac:dyDescent="0.2">
      <c r="A32" s="41"/>
      <c r="B32" s="54" t="s">
        <v>17</v>
      </c>
      <c r="C32" s="55"/>
      <c r="D32" s="55"/>
      <c r="E32" s="55"/>
      <c r="F32" s="56"/>
      <c r="G32" s="45">
        <f>G26+G31</f>
        <v>10776.981438675</v>
      </c>
    </row>
    <row r="33" spans="1:7" s="2" customFormat="1" ht="15" x14ac:dyDescent="0.2">
      <c r="A33" s="41"/>
      <c r="B33" s="57" t="s">
        <v>18</v>
      </c>
      <c r="C33" s="58"/>
      <c r="D33" s="58"/>
      <c r="E33" s="58"/>
      <c r="F33" s="58"/>
      <c r="G33" s="45">
        <f>G32*0.2</f>
        <v>2155.396287735</v>
      </c>
    </row>
    <row r="34" spans="1:7" s="2" customFormat="1" ht="15" x14ac:dyDescent="0.2">
      <c r="A34" s="46"/>
      <c r="B34" s="76" t="s">
        <v>19</v>
      </c>
      <c r="C34" s="77"/>
      <c r="D34" s="77"/>
      <c r="E34" s="77"/>
      <c r="F34" s="77"/>
      <c r="G34" s="47">
        <f>G32+G33</f>
        <v>12932.377726410001</v>
      </c>
    </row>
    <row r="35" spans="1:7" s="2" customFormat="1" x14ac:dyDescent="0.2">
      <c r="A35" s="34"/>
      <c r="B35" s="35"/>
      <c r="C35" s="35"/>
      <c r="D35" s="34"/>
      <c r="E35" s="5"/>
      <c r="F35" s="32"/>
      <c r="G35" s="32"/>
    </row>
    <row r="36" spans="1:7" s="2" customFormat="1" x14ac:dyDescent="0.2">
      <c r="A36" s="6"/>
      <c r="B36" s="6"/>
      <c r="C36" s="6"/>
      <c r="D36" s="6"/>
      <c r="E36" s="6"/>
      <c r="F36" s="6"/>
      <c r="G36" s="3"/>
    </row>
    <row r="37" spans="1:7" ht="18" customHeight="1" x14ac:dyDescent="0.2">
      <c r="B37" s="28" t="s">
        <v>4</v>
      </c>
      <c r="C37" s="74"/>
      <c r="D37" s="74"/>
      <c r="E37" s="74"/>
      <c r="F37" s="74"/>
      <c r="G37" s="37"/>
    </row>
    <row r="38" spans="1:7" x14ac:dyDescent="0.2">
      <c r="B38" s="18"/>
      <c r="C38" s="75" t="s">
        <v>10</v>
      </c>
      <c r="D38" s="75"/>
      <c r="E38" s="75"/>
      <c r="F38" s="75"/>
      <c r="G38" s="36"/>
    </row>
    <row r="39" spans="1:7" x14ac:dyDescent="0.2">
      <c r="B39" s="29"/>
      <c r="C39" s="30"/>
      <c r="D39" s="30"/>
    </row>
    <row r="40" spans="1:7" ht="15.75" customHeight="1" x14ac:dyDescent="0.2">
      <c r="B40" s="28" t="s">
        <v>5</v>
      </c>
      <c r="C40" s="74"/>
      <c r="D40" s="74"/>
      <c r="E40" s="74"/>
      <c r="F40" s="74"/>
      <c r="G40" s="37"/>
    </row>
    <row r="41" spans="1:7" x14ac:dyDescent="0.2">
      <c r="B41" s="19"/>
      <c r="C41" s="75" t="s">
        <v>10</v>
      </c>
      <c r="D41" s="75"/>
      <c r="E41" s="75"/>
      <c r="F41" s="75"/>
      <c r="G41" s="36"/>
    </row>
  </sheetData>
  <mergeCells count="34">
    <mergeCell ref="C18:C19"/>
    <mergeCell ref="A18:A19"/>
    <mergeCell ref="C15:D15"/>
    <mergeCell ref="B12:G12"/>
    <mergeCell ref="C14:G14"/>
    <mergeCell ref="B18:B19"/>
    <mergeCell ref="E18:E19"/>
    <mergeCell ref="E2:G2"/>
    <mergeCell ref="E3:G3"/>
    <mergeCell ref="E5:G5"/>
    <mergeCell ref="E6:G6"/>
    <mergeCell ref="E7:G7"/>
    <mergeCell ref="E4:G4"/>
    <mergeCell ref="C37:F37"/>
    <mergeCell ref="C38:F38"/>
    <mergeCell ref="C41:F41"/>
    <mergeCell ref="C40:F40"/>
    <mergeCell ref="B34:F34"/>
    <mergeCell ref="A9:G9"/>
    <mergeCell ref="A21:G21"/>
    <mergeCell ref="B31:F31"/>
    <mergeCell ref="B32:F32"/>
    <mergeCell ref="B33:F33"/>
    <mergeCell ref="A27:G27"/>
    <mergeCell ref="B26:F26"/>
    <mergeCell ref="B23:F23"/>
    <mergeCell ref="B24:F24"/>
    <mergeCell ref="B30:F30"/>
    <mergeCell ref="B29:F29"/>
    <mergeCell ref="F18:F19"/>
    <mergeCell ref="D18:D19"/>
    <mergeCell ref="B25:F25"/>
    <mergeCell ref="A11:G11"/>
    <mergeCell ref="G18:G19"/>
  </mergeCells>
  <phoneticPr fontId="0" type="noConversion"/>
  <printOptions horizontalCentered="1"/>
  <pageMargins left="0.31496062992125984" right="0" top="0.39370078740157483" bottom="0.43307086614173229" header="0.19685039370078741" footer="0.19685039370078741"/>
  <pageSetup paperSize="9" fitToHeight="30000" orientation="landscape" r:id="rId1"/>
  <headerFooter alignWithMargins="0">
    <oddFooter>&amp;RСтраница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Мои данные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ПТО</dc:creator>
  <cp:lastModifiedBy>user</cp:lastModifiedBy>
  <cp:lastPrinted>2020-01-31T05:38:13Z</cp:lastPrinted>
  <dcterms:created xsi:type="dcterms:W3CDTF">2003-01-28T12:33:10Z</dcterms:created>
  <dcterms:modified xsi:type="dcterms:W3CDTF">2024-11-05T06:42:35Z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именование гр рас">
    <vt:lpwstr>это и есть наим</vt:lpwstr>
  </property>
</Properties>
</file>