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codeName="ЭтаКнига" defaultThemeVersion="124226"/>
  <bookViews>
    <workbookView xWindow="15" yWindow="-15" windowWidth="14370" windowHeight="12735"/>
  </bookViews>
  <sheets>
    <sheet name="Строительные материалы" sheetId="23" r:id="rId1"/>
  </sheets>
  <definedNames>
    <definedName name="_xlnm._FilterDatabase" localSheetId="0" hidden="1">'Строительные материалы'!$A$9:$W$192</definedName>
    <definedName name="_xlnm.Print_Area" localSheetId="0">'Строительные материалы'!$A$1:$P$198</definedName>
  </definedNames>
  <calcPr calcId="125725"/>
</workbook>
</file>

<file path=xl/calcChain.xml><?xml version="1.0" encoding="utf-8"?>
<calcChain xmlns="http://schemas.openxmlformats.org/spreadsheetml/2006/main">
  <c r="I185" i="23"/>
  <c r="J185" s="1"/>
  <c r="K185" s="1"/>
  <c r="L185"/>
  <c r="M185" s="1"/>
  <c r="N185" s="1"/>
  <c r="O185" s="1"/>
  <c r="I186"/>
  <c r="J186" s="1"/>
  <c r="K186" s="1"/>
  <c r="L186"/>
  <c r="M186" s="1"/>
  <c r="N186" s="1"/>
  <c r="O186" s="1"/>
  <c r="I187"/>
  <c r="J187" s="1"/>
  <c r="K187" s="1"/>
  <c r="L187"/>
  <c r="M187" s="1"/>
  <c r="N187" s="1"/>
  <c r="O187" s="1"/>
  <c r="I188"/>
  <c r="J188" s="1"/>
  <c r="K188" s="1"/>
  <c r="L188"/>
  <c r="M188" s="1"/>
  <c r="N188" s="1"/>
  <c r="O188" s="1"/>
  <c r="I189"/>
  <c r="J189" s="1"/>
  <c r="K189" s="1"/>
  <c r="L189"/>
  <c r="M189" s="1"/>
  <c r="N189" s="1"/>
  <c r="O189" s="1"/>
  <c r="I190"/>
  <c r="J190" s="1"/>
  <c r="K190" s="1"/>
  <c r="L190"/>
  <c r="M190" s="1"/>
  <c r="N190" s="1"/>
  <c r="O190" s="1"/>
  <c r="I191"/>
  <c r="J191" s="1"/>
  <c r="K191" s="1"/>
  <c r="L191"/>
  <c r="M191" s="1"/>
  <c r="N191" s="1"/>
  <c r="O191" s="1"/>
  <c r="I93" l="1"/>
  <c r="J93" s="1"/>
  <c r="K93" s="1"/>
  <c r="I98"/>
  <c r="J98" s="1"/>
  <c r="K98" s="1"/>
  <c r="I100"/>
  <c r="J100" s="1"/>
  <c r="K100" s="1"/>
  <c r="L91"/>
  <c r="M91" s="1"/>
  <c r="N91" s="1"/>
  <c r="O91" s="1"/>
  <c r="I91"/>
  <c r="J91" s="1"/>
  <c r="K91" s="1"/>
  <c r="L93"/>
  <c r="M93" s="1"/>
  <c r="N93" s="1"/>
  <c r="O93" s="1"/>
  <c r="L98"/>
  <c r="M98" s="1"/>
  <c r="N98" s="1"/>
  <c r="O98" s="1"/>
  <c r="L99"/>
  <c r="M99" s="1"/>
  <c r="N99" s="1"/>
  <c r="O99" s="1"/>
  <c r="I99"/>
  <c r="J99" s="1"/>
  <c r="K99" s="1"/>
  <c r="L100"/>
  <c r="M100" s="1"/>
  <c r="N100" s="1"/>
  <c r="O100" s="1"/>
  <c r="L111"/>
  <c r="M111" s="1"/>
  <c r="N111" s="1"/>
  <c r="O111" s="1"/>
  <c r="I111"/>
  <c r="J111" s="1"/>
  <c r="K111" s="1"/>
  <c r="I135"/>
  <c r="J135" s="1"/>
  <c r="K135" s="1"/>
  <c r="I155"/>
  <c r="J155" s="1"/>
  <c r="K155" s="1"/>
  <c r="I157"/>
  <c r="J157" s="1"/>
  <c r="K157" s="1"/>
  <c r="I159"/>
  <c r="J159" s="1"/>
  <c r="K159" s="1"/>
  <c r="I161"/>
  <c r="J161" s="1"/>
  <c r="K161" s="1"/>
  <c r="I163"/>
  <c r="J163" s="1"/>
  <c r="K163" s="1"/>
  <c r="I165"/>
  <c r="J165" s="1"/>
  <c r="K165" s="1"/>
  <c r="I167"/>
  <c r="J167" s="1"/>
  <c r="K167" s="1"/>
  <c r="I169"/>
  <c r="J169" s="1"/>
  <c r="K169" s="1"/>
  <c r="I171"/>
  <c r="J171" s="1"/>
  <c r="K171" s="1"/>
  <c r="I173"/>
  <c r="J173" s="1"/>
  <c r="K173" s="1"/>
  <c r="I175"/>
  <c r="J175" s="1"/>
  <c r="K175" s="1"/>
  <c r="L135"/>
  <c r="M135" s="1"/>
  <c r="N135" s="1"/>
  <c r="O135" s="1"/>
  <c r="L153"/>
  <c r="M153" s="1"/>
  <c r="N153" s="1"/>
  <c r="O153" s="1"/>
  <c r="I153"/>
  <c r="J153" s="1"/>
  <c r="K153" s="1"/>
  <c r="I154"/>
  <c r="J154" s="1"/>
  <c r="K154" s="1"/>
  <c r="I156"/>
  <c r="J156" s="1"/>
  <c r="K156" s="1"/>
  <c r="I158"/>
  <c r="J158" s="1"/>
  <c r="K158" s="1"/>
  <c r="I160"/>
  <c r="J160" s="1"/>
  <c r="K160" s="1"/>
  <c r="I162"/>
  <c r="J162" s="1"/>
  <c r="K162" s="1"/>
  <c r="I166"/>
  <c r="J166" s="1"/>
  <c r="K166" s="1"/>
  <c r="I168"/>
  <c r="J168" s="1"/>
  <c r="K168" s="1"/>
  <c r="I170"/>
  <c r="J170" s="1"/>
  <c r="K170" s="1"/>
  <c r="I172"/>
  <c r="J172" s="1"/>
  <c r="K172" s="1"/>
  <c r="I184"/>
  <c r="J184" s="1"/>
  <c r="K184" s="1"/>
  <c r="L154"/>
  <c r="M154" s="1"/>
  <c r="N154" s="1"/>
  <c r="O154" s="1"/>
  <c r="L155"/>
  <c r="M155" s="1"/>
  <c r="N155" s="1"/>
  <c r="O155" s="1"/>
  <c r="L156"/>
  <c r="M156" s="1"/>
  <c r="N156" s="1"/>
  <c r="O156" s="1"/>
  <c r="L157"/>
  <c r="M157" s="1"/>
  <c r="N157" s="1"/>
  <c r="O157" s="1"/>
  <c r="L158"/>
  <c r="M158" s="1"/>
  <c r="N158" s="1"/>
  <c r="O158" s="1"/>
  <c r="L159"/>
  <c r="M159" s="1"/>
  <c r="N159" s="1"/>
  <c r="O159" s="1"/>
  <c r="L160"/>
  <c r="M160" s="1"/>
  <c r="N160" s="1"/>
  <c r="O160" s="1"/>
  <c r="L161"/>
  <c r="M161" s="1"/>
  <c r="N161" s="1"/>
  <c r="O161" s="1"/>
  <c r="L162"/>
  <c r="M162" s="1"/>
  <c r="N162" s="1"/>
  <c r="O162" s="1"/>
  <c r="L163"/>
  <c r="M163" s="1"/>
  <c r="N163" s="1"/>
  <c r="O163" s="1"/>
  <c r="L165"/>
  <c r="M165" s="1"/>
  <c r="N165" s="1"/>
  <c r="O165" s="1"/>
  <c r="L166"/>
  <c r="M166" s="1"/>
  <c r="N166" s="1"/>
  <c r="O166" s="1"/>
  <c r="L167"/>
  <c r="M167" s="1"/>
  <c r="N167" s="1"/>
  <c r="O167" s="1"/>
  <c r="L168"/>
  <c r="M168" s="1"/>
  <c r="N168" s="1"/>
  <c r="O168" s="1"/>
  <c r="L169"/>
  <c r="M169" s="1"/>
  <c r="N169" s="1"/>
  <c r="O169" s="1"/>
  <c r="L170"/>
  <c r="M170" s="1"/>
  <c r="N170" s="1"/>
  <c r="O170" s="1"/>
  <c r="L171"/>
  <c r="M171" s="1"/>
  <c r="N171" s="1"/>
  <c r="O171" s="1"/>
  <c r="L172"/>
  <c r="M172" s="1"/>
  <c r="N172" s="1"/>
  <c r="O172" s="1"/>
  <c r="L173"/>
  <c r="M173" s="1"/>
  <c r="N173" s="1"/>
  <c r="O173" s="1"/>
  <c r="L175"/>
  <c r="M175" s="1"/>
  <c r="N175" s="1"/>
  <c r="O175" s="1"/>
  <c r="L184"/>
  <c r="M184" s="1"/>
  <c r="N184" s="1"/>
  <c r="O184" s="1"/>
  <c r="P155" l="1"/>
  <c r="P170"/>
  <c r="P163"/>
  <c r="P184"/>
  <c r="P171"/>
  <c r="P168"/>
  <c r="P165"/>
  <c r="P161"/>
  <c r="P159"/>
  <c r="P153"/>
  <c r="P135"/>
  <c r="P98"/>
  <c r="P93"/>
  <c r="P173"/>
  <c r="P166"/>
  <c r="P158"/>
  <c r="P156"/>
  <c r="P175"/>
  <c r="P172"/>
  <c r="P169"/>
  <c r="P167"/>
  <c r="P162"/>
  <c r="P160"/>
  <c r="P157"/>
  <c r="P154"/>
  <c r="P111"/>
  <c r="P100"/>
  <c r="P99"/>
  <c r="P91"/>
  <c r="I66"/>
  <c r="J66" s="1"/>
  <c r="K66" s="1"/>
  <c r="L66"/>
  <c r="M66" s="1"/>
  <c r="N66" s="1"/>
  <c r="O66" s="1"/>
  <c r="P66" s="1"/>
  <c r="I84"/>
  <c r="J84" s="1"/>
  <c r="K84" s="1"/>
  <c r="L84"/>
  <c r="M84" s="1"/>
  <c r="N84" s="1"/>
  <c r="O84" s="1"/>
  <c r="P84" s="1"/>
  <c r="I45"/>
  <c r="J45" s="1"/>
  <c r="K45" s="1"/>
  <c r="L45"/>
  <c r="M45" s="1"/>
  <c r="N45" s="1"/>
  <c r="O45" s="1"/>
  <c r="P45" s="1"/>
  <c r="I24"/>
  <c r="J24" s="1"/>
  <c r="K24" s="1"/>
  <c r="L24"/>
  <c r="M24" s="1"/>
  <c r="N24" s="1"/>
  <c r="O24" s="1"/>
  <c r="P24" s="1"/>
  <c r="I74"/>
  <c r="J74" s="1"/>
  <c r="K74" s="1"/>
  <c r="L74"/>
  <c r="M74" s="1"/>
  <c r="N74" s="1"/>
  <c r="O74" s="1"/>
  <c r="P74" s="1"/>
  <c r="I56"/>
  <c r="J56" s="1"/>
  <c r="K56" s="1"/>
  <c r="L56"/>
  <c r="M56" s="1"/>
  <c r="N56" s="1"/>
  <c r="O56" s="1"/>
  <c r="P56" s="1"/>
  <c r="I150"/>
  <c r="J150" s="1"/>
  <c r="K150" s="1"/>
  <c r="L150"/>
  <c r="M150" s="1"/>
  <c r="N150" s="1"/>
  <c r="O150" s="1"/>
  <c r="P150" s="1"/>
  <c r="I58"/>
  <c r="J58" s="1"/>
  <c r="K58" s="1"/>
  <c r="L58"/>
  <c r="M58" s="1"/>
  <c r="N58" s="1"/>
  <c r="O58" s="1"/>
  <c r="P58" s="1"/>
  <c r="I176"/>
  <c r="J176" s="1"/>
  <c r="K176" s="1"/>
  <c r="L176"/>
  <c r="M176" s="1"/>
  <c r="N176" s="1"/>
  <c r="O176" s="1"/>
  <c r="P176" s="1"/>
  <c r="I152"/>
  <c r="J152" s="1"/>
  <c r="K152" s="1"/>
  <c r="L152"/>
  <c r="M152" s="1"/>
  <c r="N152" s="1"/>
  <c r="O152" s="1"/>
  <c r="P152" s="1"/>
  <c r="I142"/>
  <c r="J142" s="1"/>
  <c r="K142" s="1"/>
  <c r="L142"/>
  <c r="M142" s="1"/>
  <c r="N142" s="1"/>
  <c r="O142" s="1"/>
  <c r="P142" s="1"/>
  <c r="I141"/>
  <c r="J141" s="1"/>
  <c r="K141" s="1"/>
  <c r="L141"/>
  <c r="M141" s="1"/>
  <c r="N141" s="1"/>
  <c r="O141" s="1"/>
  <c r="P141" s="1"/>
  <c r="I134"/>
  <c r="J134" s="1"/>
  <c r="K134" s="1"/>
  <c r="L134"/>
  <c r="M134" s="1"/>
  <c r="N134" s="1"/>
  <c r="O134" s="1"/>
  <c r="P134" s="1"/>
  <c r="I130"/>
  <c r="J130" s="1"/>
  <c r="K130" s="1"/>
  <c r="L130"/>
  <c r="M130" s="1"/>
  <c r="N130" s="1"/>
  <c r="O130" s="1"/>
  <c r="P130" s="1"/>
  <c r="I126"/>
  <c r="J126" s="1"/>
  <c r="K126" s="1"/>
  <c r="L126"/>
  <c r="M126" s="1"/>
  <c r="N126" s="1"/>
  <c r="O126" s="1"/>
  <c r="P126" s="1"/>
  <c r="I122"/>
  <c r="J122" s="1"/>
  <c r="K122" s="1"/>
  <c r="L122"/>
  <c r="M122" s="1"/>
  <c r="N122" s="1"/>
  <c r="O122" s="1"/>
  <c r="P122" s="1"/>
  <c r="I118"/>
  <c r="J118" s="1"/>
  <c r="K118" s="1"/>
  <c r="L118"/>
  <c r="M118" s="1"/>
  <c r="N118" s="1"/>
  <c r="O118" s="1"/>
  <c r="P118" s="1"/>
  <c r="I114"/>
  <c r="J114" s="1"/>
  <c r="K114" s="1"/>
  <c r="L114"/>
  <c r="M114" s="1"/>
  <c r="N114" s="1"/>
  <c r="O114" s="1"/>
  <c r="P114" s="1"/>
  <c r="I106"/>
  <c r="J106" s="1"/>
  <c r="K106" s="1"/>
  <c r="L106"/>
  <c r="M106" s="1"/>
  <c r="N106" s="1"/>
  <c r="O106" s="1"/>
  <c r="P106" s="1"/>
  <c r="I89"/>
  <c r="J89" s="1"/>
  <c r="K89" s="1"/>
  <c r="L89"/>
  <c r="M89" s="1"/>
  <c r="N89" s="1"/>
  <c r="O89" s="1"/>
  <c r="P89" s="1"/>
  <c r="I85"/>
  <c r="J85" s="1"/>
  <c r="K85" s="1"/>
  <c r="L85"/>
  <c r="M85" s="1"/>
  <c r="N85" s="1"/>
  <c r="O85" s="1"/>
  <c r="P85" s="1"/>
  <c r="I81"/>
  <c r="J81" s="1"/>
  <c r="K81" s="1"/>
  <c r="L81"/>
  <c r="M81" s="1"/>
  <c r="N81" s="1"/>
  <c r="O81" s="1"/>
  <c r="P81" s="1"/>
  <c r="I105"/>
  <c r="J105" s="1"/>
  <c r="K105" s="1"/>
  <c r="L105"/>
  <c r="M105" s="1"/>
  <c r="N105" s="1"/>
  <c r="O105" s="1"/>
  <c r="P105" s="1"/>
  <c r="I97"/>
  <c r="J97" s="1"/>
  <c r="K97" s="1"/>
  <c r="L97"/>
  <c r="M97" s="1"/>
  <c r="N97" s="1"/>
  <c r="O97" s="1"/>
  <c r="P97" s="1"/>
  <c r="I77"/>
  <c r="J77" s="1"/>
  <c r="K77" s="1"/>
  <c r="L77"/>
  <c r="M77" s="1"/>
  <c r="N77" s="1"/>
  <c r="O77" s="1"/>
  <c r="P77" s="1"/>
  <c r="I68"/>
  <c r="J68" s="1"/>
  <c r="K68" s="1"/>
  <c r="L68"/>
  <c r="M68" s="1"/>
  <c r="N68" s="1"/>
  <c r="O68" s="1"/>
  <c r="P68" s="1"/>
  <c r="I65"/>
  <c r="J65" s="1"/>
  <c r="K65" s="1"/>
  <c r="L65"/>
  <c r="M65" s="1"/>
  <c r="N65" s="1"/>
  <c r="O65" s="1"/>
  <c r="P65" s="1"/>
  <c r="I63"/>
  <c r="J63" s="1"/>
  <c r="K63" s="1"/>
  <c r="L63"/>
  <c r="M63" s="1"/>
  <c r="N63" s="1"/>
  <c r="O63" s="1"/>
  <c r="P63" s="1"/>
  <c r="I61"/>
  <c r="J61" s="1"/>
  <c r="K61" s="1"/>
  <c r="L61"/>
  <c r="M61" s="1"/>
  <c r="N61" s="1"/>
  <c r="O61" s="1"/>
  <c r="P61" s="1"/>
  <c r="I52"/>
  <c r="J52" s="1"/>
  <c r="K52" s="1"/>
  <c r="L52"/>
  <c r="M52" s="1"/>
  <c r="N52" s="1"/>
  <c r="O52" s="1"/>
  <c r="P52" s="1"/>
  <c r="I44"/>
  <c r="J44" s="1"/>
  <c r="K44" s="1"/>
  <c r="L44"/>
  <c r="M44" s="1"/>
  <c r="N44" s="1"/>
  <c r="O44" s="1"/>
  <c r="P44" s="1"/>
  <c r="I41"/>
  <c r="J41" s="1"/>
  <c r="K41" s="1"/>
  <c r="L41"/>
  <c r="M41" s="1"/>
  <c r="N41" s="1"/>
  <c r="O41" s="1"/>
  <c r="P41" s="1"/>
  <c r="I37"/>
  <c r="J37" s="1"/>
  <c r="K37" s="1"/>
  <c r="L37"/>
  <c r="M37" s="1"/>
  <c r="N37" s="1"/>
  <c r="O37" s="1"/>
  <c r="P37" s="1"/>
  <c r="I30"/>
  <c r="J30" s="1"/>
  <c r="K30" s="1"/>
  <c r="L30"/>
  <c r="M30" s="1"/>
  <c r="N30" s="1"/>
  <c r="O30" s="1"/>
  <c r="P30" s="1"/>
  <c r="I22"/>
  <c r="J22" s="1"/>
  <c r="K22" s="1"/>
  <c r="L22"/>
  <c r="M22" s="1"/>
  <c r="N22" s="1"/>
  <c r="O22" s="1"/>
  <c r="P22" s="1"/>
  <c r="I14"/>
  <c r="J14" s="1"/>
  <c r="K14" s="1"/>
  <c r="L14"/>
  <c r="M14" s="1"/>
  <c r="N14" s="1"/>
  <c r="O14" s="1"/>
  <c r="P14" s="1"/>
  <c r="I13"/>
  <c r="J13" s="1"/>
  <c r="K13" s="1"/>
  <c r="L13"/>
  <c r="M13" s="1"/>
  <c r="N13" s="1"/>
  <c r="O13" s="1"/>
  <c r="P13" s="1"/>
  <c r="I33"/>
  <c r="J33" s="1"/>
  <c r="K33" s="1"/>
  <c r="L33"/>
  <c r="M33" s="1"/>
  <c r="N33" s="1"/>
  <c r="O33" s="1"/>
  <c r="P33" s="1"/>
  <c r="I182"/>
  <c r="J182" s="1"/>
  <c r="K182" s="1"/>
  <c r="L182"/>
  <c r="M182" s="1"/>
  <c r="N182" s="1"/>
  <c r="O182" s="1"/>
  <c r="P182" s="1"/>
  <c r="I174"/>
  <c r="J174" s="1"/>
  <c r="K174" s="1"/>
  <c r="L174"/>
  <c r="M174" s="1"/>
  <c r="N174" s="1"/>
  <c r="O174" s="1"/>
  <c r="P174" s="1"/>
  <c r="I180"/>
  <c r="J180" s="1"/>
  <c r="K180" s="1"/>
  <c r="L180"/>
  <c r="M180" s="1"/>
  <c r="N180" s="1"/>
  <c r="O180" s="1"/>
  <c r="P180" s="1"/>
  <c r="I164"/>
  <c r="J164" s="1"/>
  <c r="K164" s="1"/>
  <c r="L164"/>
  <c r="M164" s="1"/>
  <c r="N164" s="1"/>
  <c r="O164" s="1"/>
  <c r="P164" s="1"/>
  <c r="I140"/>
  <c r="J140" s="1"/>
  <c r="K140" s="1"/>
  <c r="L140"/>
  <c r="M140" s="1"/>
  <c r="N140" s="1"/>
  <c r="O140" s="1"/>
  <c r="P140" s="1"/>
  <c r="I149"/>
  <c r="J149" s="1"/>
  <c r="K149" s="1"/>
  <c r="L149"/>
  <c r="M149" s="1"/>
  <c r="N149" s="1"/>
  <c r="O149" s="1"/>
  <c r="P149" s="1"/>
  <c r="I145"/>
  <c r="J145" s="1"/>
  <c r="K145" s="1"/>
  <c r="L145"/>
  <c r="M145" s="1"/>
  <c r="N145" s="1"/>
  <c r="O145" s="1"/>
  <c r="P145" s="1"/>
  <c r="I137"/>
  <c r="J137" s="1"/>
  <c r="K137" s="1"/>
  <c r="L137"/>
  <c r="M137" s="1"/>
  <c r="N137" s="1"/>
  <c r="O137" s="1"/>
  <c r="P137" s="1"/>
  <c r="I133"/>
  <c r="J133" s="1"/>
  <c r="K133" s="1"/>
  <c r="L133"/>
  <c r="M133" s="1"/>
  <c r="N133" s="1"/>
  <c r="O133" s="1"/>
  <c r="P133" s="1"/>
  <c r="I129"/>
  <c r="J129" s="1"/>
  <c r="K129" s="1"/>
  <c r="L129"/>
  <c r="M129" s="1"/>
  <c r="N129" s="1"/>
  <c r="O129" s="1"/>
  <c r="P129" s="1"/>
  <c r="I125"/>
  <c r="J125" s="1"/>
  <c r="K125" s="1"/>
  <c r="L125"/>
  <c r="M125" s="1"/>
  <c r="N125" s="1"/>
  <c r="O125" s="1"/>
  <c r="P125" s="1"/>
  <c r="I121"/>
  <c r="J121" s="1"/>
  <c r="K121" s="1"/>
  <c r="L121"/>
  <c r="M121" s="1"/>
  <c r="N121" s="1"/>
  <c r="O121" s="1"/>
  <c r="P121" s="1"/>
  <c r="I117"/>
  <c r="J117" s="1"/>
  <c r="K117" s="1"/>
  <c r="L117"/>
  <c r="M117" s="1"/>
  <c r="N117" s="1"/>
  <c r="O117" s="1"/>
  <c r="P117" s="1"/>
  <c r="I113"/>
  <c r="J113" s="1"/>
  <c r="K113" s="1"/>
  <c r="L113"/>
  <c r="M113" s="1"/>
  <c r="N113" s="1"/>
  <c r="O113" s="1"/>
  <c r="P113" s="1"/>
  <c r="I107"/>
  <c r="J107" s="1"/>
  <c r="K107" s="1"/>
  <c r="L107"/>
  <c r="M107" s="1"/>
  <c r="N107" s="1"/>
  <c r="O107" s="1"/>
  <c r="P107" s="1"/>
  <c r="I103"/>
  <c r="J103" s="1"/>
  <c r="K103" s="1"/>
  <c r="L103"/>
  <c r="M103" s="1"/>
  <c r="N103" s="1"/>
  <c r="O103" s="1"/>
  <c r="P103" s="1"/>
  <c r="I95"/>
  <c r="J95" s="1"/>
  <c r="K95" s="1"/>
  <c r="L95"/>
  <c r="M95" s="1"/>
  <c r="N95" s="1"/>
  <c r="O95" s="1"/>
  <c r="P95" s="1"/>
  <c r="I87"/>
  <c r="J87" s="1"/>
  <c r="K87" s="1"/>
  <c r="L87"/>
  <c r="M87" s="1"/>
  <c r="N87" s="1"/>
  <c r="O87" s="1"/>
  <c r="P87" s="1"/>
  <c r="I83"/>
  <c r="J83" s="1"/>
  <c r="K83" s="1"/>
  <c r="L83"/>
  <c r="M83" s="1"/>
  <c r="N83" s="1"/>
  <c r="O83" s="1"/>
  <c r="P83" s="1"/>
  <c r="I79"/>
  <c r="J79" s="1"/>
  <c r="K79" s="1"/>
  <c r="L79"/>
  <c r="M79" s="1"/>
  <c r="N79" s="1"/>
  <c r="O79" s="1"/>
  <c r="P79" s="1"/>
  <c r="I71"/>
  <c r="J71" s="1"/>
  <c r="K71" s="1"/>
  <c r="L71"/>
  <c r="M71" s="1"/>
  <c r="N71" s="1"/>
  <c r="O71" s="1"/>
  <c r="P71" s="1"/>
  <c r="I69"/>
  <c r="J69" s="1"/>
  <c r="K69" s="1"/>
  <c r="L69"/>
  <c r="M69" s="1"/>
  <c r="N69" s="1"/>
  <c r="O69" s="1"/>
  <c r="P69" s="1"/>
  <c r="I60"/>
  <c r="J60" s="1"/>
  <c r="K60" s="1"/>
  <c r="L60"/>
  <c r="M60" s="1"/>
  <c r="N60" s="1"/>
  <c r="O60" s="1"/>
  <c r="P60" s="1"/>
  <c r="I54"/>
  <c r="J54" s="1"/>
  <c r="K54" s="1"/>
  <c r="L54"/>
  <c r="M54" s="1"/>
  <c r="N54" s="1"/>
  <c r="O54" s="1"/>
  <c r="P54" s="1"/>
  <c r="I51"/>
  <c r="J51" s="1"/>
  <c r="K51" s="1"/>
  <c r="L51"/>
  <c r="M51" s="1"/>
  <c r="N51" s="1"/>
  <c r="O51" s="1"/>
  <c r="P51" s="1"/>
  <c r="I49"/>
  <c r="J49" s="1"/>
  <c r="K49" s="1"/>
  <c r="L49"/>
  <c r="M49" s="1"/>
  <c r="N49" s="1"/>
  <c r="O49" s="1"/>
  <c r="P49" s="1"/>
  <c r="I46"/>
  <c r="J46" s="1"/>
  <c r="K46" s="1"/>
  <c r="L46"/>
  <c r="M46" s="1"/>
  <c r="N46" s="1"/>
  <c r="O46" s="1"/>
  <c r="P46" s="1"/>
  <c r="I43"/>
  <c r="J43" s="1"/>
  <c r="K43" s="1"/>
  <c r="L43"/>
  <c r="M43" s="1"/>
  <c r="N43" s="1"/>
  <c r="O43" s="1"/>
  <c r="P43" s="1"/>
  <c r="I39"/>
  <c r="J39" s="1"/>
  <c r="K39" s="1"/>
  <c r="L39"/>
  <c r="M39" s="1"/>
  <c r="N39" s="1"/>
  <c r="O39" s="1"/>
  <c r="P39" s="1"/>
  <c r="I35"/>
  <c r="J35" s="1"/>
  <c r="K35" s="1"/>
  <c r="L35"/>
  <c r="M35" s="1"/>
  <c r="N35" s="1"/>
  <c r="O35" s="1"/>
  <c r="P35" s="1"/>
  <c r="I31"/>
  <c r="J31" s="1"/>
  <c r="K31" s="1"/>
  <c r="L31"/>
  <c r="M31" s="1"/>
  <c r="N31" s="1"/>
  <c r="O31" s="1"/>
  <c r="P31" s="1"/>
  <c r="I27"/>
  <c r="J27" s="1"/>
  <c r="K27" s="1"/>
  <c r="L27"/>
  <c r="M27" s="1"/>
  <c r="N27" s="1"/>
  <c r="O27" s="1"/>
  <c r="P27" s="1"/>
  <c r="I23"/>
  <c r="J23" s="1"/>
  <c r="K23" s="1"/>
  <c r="L23"/>
  <c r="M23" s="1"/>
  <c r="N23" s="1"/>
  <c r="O23" s="1"/>
  <c r="P23" s="1"/>
  <c r="I19"/>
  <c r="J19" s="1"/>
  <c r="K19" s="1"/>
  <c r="L19"/>
  <c r="M19" s="1"/>
  <c r="N19" s="1"/>
  <c r="O19" s="1"/>
  <c r="P19" s="1"/>
  <c r="I15"/>
  <c r="J15" s="1"/>
  <c r="K15" s="1"/>
  <c r="L15"/>
  <c r="M15" s="1"/>
  <c r="N15" s="1"/>
  <c r="O15" s="1"/>
  <c r="P15" s="1"/>
  <c r="I11"/>
  <c r="J11" s="1"/>
  <c r="K11" s="1"/>
  <c r="L11"/>
  <c r="M11" s="1"/>
  <c r="N11" s="1"/>
  <c r="O11" s="1"/>
  <c r="P11" s="1"/>
  <c r="I25"/>
  <c r="J25" s="1"/>
  <c r="K25" s="1"/>
  <c r="L25"/>
  <c r="M25" s="1"/>
  <c r="N25" s="1"/>
  <c r="O25" s="1"/>
  <c r="P25" s="1"/>
  <c r="I146"/>
  <c r="J146" s="1"/>
  <c r="K146" s="1"/>
  <c r="L146"/>
  <c r="M146" s="1"/>
  <c r="N146" s="1"/>
  <c r="O146" s="1"/>
  <c r="P146" s="1"/>
  <c r="I73"/>
  <c r="J73" s="1"/>
  <c r="K73" s="1"/>
  <c r="L73"/>
  <c r="M73" s="1"/>
  <c r="N73" s="1"/>
  <c r="O73" s="1"/>
  <c r="P73" s="1"/>
  <c r="I178"/>
  <c r="J178" s="1"/>
  <c r="K178" s="1"/>
  <c r="L178"/>
  <c r="M178" s="1"/>
  <c r="N178" s="1"/>
  <c r="O178" s="1"/>
  <c r="P178" s="1"/>
  <c r="I72"/>
  <c r="J72" s="1"/>
  <c r="K72" s="1"/>
  <c r="L72"/>
  <c r="M72" s="1"/>
  <c r="N72" s="1"/>
  <c r="O72" s="1"/>
  <c r="P72" s="1"/>
  <c r="I57"/>
  <c r="J57" s="1"/>
  <c r="K57" s="1"/>
  <c r="L57"/>
  <c r="M57" s="1"/>
  <c r="N57" s="1"/>
  <c r="O57" s="1"/>
  <c r="P57" s="1"/>
  <c r="I181"/>
  <c r="J181" s="1"/>
  <c r="K181" s="1"/>
  <c r="L181"/>
  <c r="M181" s="1"/>
  <c r="N181" s="1"/>
  <c r="O181" s="1"/>
  <c r="P181" s="1"/>
  <c r="I148"/>
  <c r="J148" s="1"/>
  <c r="K148" s="1"/>
  <c r="L148"/>
  <c r="M148" s="1"/>
  <c r="N148" s="1"/>
  <c r="O148" s="1"/>
  <c r="P148" s="1"/>
  <c r="I183"/>
  <c r="J183" s="1"/>
  <c r="K183" s="1"/>
  <c r="L183"/>
  <c r="M183" s="1"/>
  <c r="N183" s="1"/>
  <c r="O183" s="1"/>
  <c r="P183" s="1"/>
  <c r="I151"/>
  <c r="J151" s="1"/>
  <c r="K151" s="1"/>
  <c r="L151"/>
  <c r="M151" s="1"/>
  <c r="N151" s="1"/>
  <c r="O151" s="1"/>
  <c r="P151" s="1"/>
  <c r="I131"/>
  <c r="J131" s="1"/>
  <c r="K131" s="1"/>
  <c r="L131"/>
  <c r="M131" s="1"/>
  <c r="N131" s="1"/>
  <c r="O131" s="1"/>
  <c r="P131" s="1"/>
  <c r="I127"/>
  <c r="J127" s="1"/>
  <c r="K127" s="1"/>
  <c r="L127"/>
  <c r="M127" s="1"/>
  <c r="N127" s="1"/>
  <c r="O127" s="1"/>
  <c r="P127" s="1"/>
  <c r="I123"/>
  <c r="J123" s="1"/>
  <c r="K123" s="1"/>
  <c r="L123"/>
  <c r="M123" s="1"/>
  <c r="N123" s="1"/>
  <c r="O123" s="1"/>
  <c r="P123" s="1"/>
  <c r="I119"/>
  <c r="J119" s="1"/>
  <c r="K119" s="1"/>
  <c r="L119"/>
  <c r="M119" s="1"/>
  <c r="N119" s="1"/>
  <c r="O119" s="1"/>
  <c r="P119" s="1"/>
  <c r="I115"/>
  <c r="J115" s="1"/>
  <c r="K115" s="1"/>
  <c r="L115"/>
  <c r="M115" s="1"/>
  <c r="N115" s="1"/>
  <c r="O115" s="1"/>
  <c r="P115" s="1"/>
  <c r="I110"/>
  <c r="J110" s="1"/>
  <c r="K110" s="1"/>
  <c r="L110"/>
  <c r="M110" s="1"/>
  <c r="N110" s="1"/>
  <c r="O110" s="1"/>
  <c r="P110" s="1"/>
  <c r="I102"/>
  <c r="J102" s="1"/>
  <c r="K102" s="1"/>
  <c r="L102"/>
  <c r="M102" s="1"/>
  <c r="N102" s="1"/>
  <c r="O102" s="1"/>
  <c r="P102" s="1"/>
  <c r="I94"/>
  <c r="J94" s="1"/>
  <c r="K94" s="1"/>
  <c r="L94"/>
  <c r="M94" s="1"/>
  <c r="N94" s="1"/>
  <c r="O94" s="1"/>
  <c r="P94" s="1"/>
  <c r="I90"/>
  <c r="J90" s="1"/>
  <c r="K90" s="1"/>
  <c r="L90"/>
  <c r="M90" s="1"/>
  <c r="N90" s="1"/>
  <c r="O90" s="1"/>
  <c r="P90" s="1"/>
  <c r="I86"/>
  <c r="J86" s="1"/>
  <c r="K86" s="1"/>
  <c r="L86"/>
  <c r="M86" s="1"/>
  <c r="N86" s="1"/>
  <c r="O86" s="1"/>
  <c r="P86" s="1"/>
  <c r="I82"/>
  <c r="J82" s="1"/>
  <c r="K82" s="1"/>
  <c r="L82"/>
  <c r="M82" s="1"/>
  <c r="N82" s="1"/>
  <c r="O82" s="1"/>
  <c r="P82" s="1"/>
  <c r="I109"/>
  <c r="J109" s="1"/>
  <c r="K109" s="1"/>
  <c r="L109"/>
  <c r="M109" s="1"/>
  <c r="N109" s="1"/>
  <c r="O109" s="1"/>
  <c r="P109" s="1"/>
  <c r="I101"/>
  <c r="J101" s="1"/>
  <c r="K101" s="1"/>
  <c r="L101"/>
  <c r="M101" s="1"/>
  <c r="N101" s="1"/>
  <c r="O101" s="1"/>
  <c r="P101" s="1"/>
  <c r="I78"/>
  <c r="J78" s="1"/>
  <c r="K78" s="1"/>
  <c r="L78"/>
  <c r="M78" s="1"/>
  <c r="N78" s="1"/>
  <c r="O78" s="1"/>
  <c r="P78" s="1"/>
  <c r="I75"/>
  <c r="J75" s="1"/>
  <c r="K75" s="1"/>
  <c r="L75"/>
  <c r="M75" s="1"/>
  <c r="N75" s="1"/>
  <c r="O75" s="1"/>
  <c r="P75" s="1"/>
  <c r="I64"/>
  <c r="J64" s="1"/>
  <c r="K64" s="1"/>
  <c r="L64"/>
  <c r="M64" s="1"/>
  <c r="N64" s="1"/>
  <c r="O64" s="1"/>
  <c r="P64" s="1"/>
  <c r="I62"/>
  <c r="J62" s="1"/>
  <c r="K62" s="1"/>
  <c r="L62"/>
  <c r="M62" s="1"/>
  <c r="N62" s="1"/>
  <c r="O62" s="1"/>
  <c r="P62" s="1"/>
  <c r="I59"/>
  <c r="J59" s="1"/>
  <c r="K59" s="1"/>
  <c r="L59"/>
  <c r="M59" s="1"/>
  <c r="N59" s="1"/>
  <c r="O59" s="1"/>
  <c r="P59" s="1"/>
  <c r="I48"/>
  <c r="J48" s="1"/>
  <c r="K48" s="1"/>
  <c r="L48"/>
  <c r="M48" s="1"/>
  <c r="N48" s="1"/>
  <c r="O48" s="1"/>
  <c r="P48" s="1"/>
  <c r="I42"/>
  <c r="J42" s="1"/>
  <c r="K42" s="1"/>
  <c r="L42"/>
  <c r="M42" s="1"/>
  <c r="N42" s="1"/>
  <c r="O42" s="1"/>
  <c r="P42" s="1"/>
  <c r="I38"/>
  <c r="J38" s="1"/>
  <c r="K38" s="1"/>
  <c r="L38"/>
  <c r="M38" s="1"/>
  <c r="N38" s="1"/>
  <c r="O38" s="1"/>
  <c r="P38" s="1"/>
  <c r="I34"/>
  <c r="J34" s="1"/>
  <c r="K34" s="1"/>
  <c r="L34"/>
  <c r="M34" s="1"/>
  <c r="N34" s="1"/>
  <c r="O34" s="1"/>
  <c r="P34" s="1"/>
  <c r="I26"/>
  <c r="J26" s="1"/>
  <c r="K26" s="1"/>
  <c r="L26"/>
  <c r="M26" s="1"/>
  <c r="N26" s="1"/>
  <c r="O26" s="1"/>
  <c r="P26" s="1"/>
  <c r="I18"/>
  <c r="J18" s="1"/>
  <c r="K18" s="1"/>
  <c r="L18"/>
  <c r="M18" s="1"/>
  <c r="N18" s="1"/>
  <c r="O18" s="1"/>
  <c r="P18" s="1"/>
  <c r="I10"/>
  <c r="J10" s="1"/>
  <c r="K10" s="1"/>
  <c r="L10"/>
  <c r="M10" s="1"/>
  <c r="N10" s="1"/>
  <c r="O10" s="1"/>
  <c r="P10" s="1"/>
  <c r="I29"/>
  <c r="J29" s="1"/>
  <c r="K29" s="1"/>
  <c r="L29"/>
  <c r="M29" s="1"/>
  <c r="N29" s="1"/>
  <c r="O29" s="1"/>
  <c r="P29" s="1"/>
  <c r="I17"/>
  <c r="J17" s="1"/>
  <c r="K17" s="1"/>
  <c r="L17"/>
  <c r="M17" s="1"/>
  <c r="N17" s="1"/>
  <c r="O17" s="1"/>
  <c r="P17" s="1"/>
  <c r="I179"/>
  <c r="J179" s="1"/>
  <c r="K179" s="1"/>
  <c r="L179"/>
  <c r="M179" s="1"/>
  <c r="N179" s="1"/>
  <c r="O179" s="1"/>
  <c r="P179" s="1"/>
  <c r="I144"/>
  <c r="J144" s="1"/>
  <c r="K144" s="1"/>
  <c r="L144"/>
  <c r="M144" s="1"/>
  <c r="N144" s="1"/>
  <c r="O144" s="1"/>
  <c r="P144" s="1"/>
  <c r="I177"/>
  <c r="J177" s="1"/>
  <c r="K177" s="1"/>
  <c r="L177"/>
  <c r="M177" s="1"/>
  <c r="N177" s="1"/>
  <c r="O177" s="1"/>
  <c r="P177" s="1"/>
  <c r="I143"/>
  <c r="J143" s="1"/>
  <c r="K143" s="1"/>
  <c r="L143"/>
  <c r="M143" s="1"/>
  <c r="N143" s="1"/>
  <c r="O143" s="1"/>
  <c r="P143" s="1"/>
  <c r="I138"/>
  <c r="J138" s="1"/>
  <c r="K138" s="1"/>
  <c r="L138"/>
  <c r="M138" s="1"/>
  <c r="N138" s="1"/>
  <c r="O138" s="1"/>
  <c r="P138" s="1"/>
  <c r="I147"/>
  <c r="J147" s="1"/>
  <c r="K147" s="1"/>
  <c r="L147"/>
  <c r="M147" s="1"/>
  <c r="N147" s="1"/>
  <c r="O147" s="1"/>
  <c r="P147" s="1"/>
  <c r="I139"/>
  <c r="J139" s="1"/>
  <c r="K139" s="1"/>
  <c r="L139"/>
  <c r="M139" s="1"/>
  <c r="N139" s="1"/>
  <c r="O139" s="1"/>
  <c r="P139" s="1"/>
  <c r="I136"/>
  <c r="J136" s="1"/>
  <c r="K136" s="1"/>
  <c r="L136"/>
  <c r="M136" s="1"/>
  <c r="N136" s="1"/>
  <c r="O136" s="1"/>
  <c r="P136" s="1"/>
  <c r="I132"/>
  <c r="J132" s="1"/>
  <c r="K132" s="1"/>
  <c r="L132"/>
  <c r="M132" s="1"/>
  <c r="N132" s="1"/>
  <c r="O132" s="1"/>
  <c r="P132" s="1"/>
  <c r="I128"/>
  <c r="J128" s="1"/>
  <c r="K128" s="1"/>
  <c r="L128"/>
  <c r="M128" s="1"/>
  <c r="N128" s="1"/>
  <c r="O128" s="1"/>
  <c r="P128" s="1"/>
  <c r="I124"/>
  <c r="J124" s="1"/>
  <c r="K124" s="1"/>
  <c r="L124"/>
  <c r="M124" s="1"/>
  <c r="N124" s="1"/>
  <c r="O124" s="1"/>
  <c r="P124" s="1"/>
  <c r="I120"/>
  <c r="J120" s="1"/>
  <c r="K120" s="1"/>
  <c r="L120"/>
  <c r="M120" s="1"/>
  <c r="N120" s="1"/>
  <c r="O120" s="1"/>
  <c r="P120" s="1"/>
  <c r="I116"/>
  <c r="J116" s="1"/>
  <c r="K116" s="1"/>
  <c r="L116"/>
  <c r="M116" s="1"/>
  <c r="N116" s="1"/>
  <c r="O116" s="1"/>
  <c r="P116" s="1"/>
  <c r="I112"/>
  <c r="J112" s="1"/>
  <c r="K112" s="1"/>
  <c r="L112"/>
  <c r="M112" s="1"/>
  <c r="N112" s="1"/>
  <c r="O112" s="1"/>
  <c r="P112" s="1"/>
  <c r="I108"/>
  <c r="J108" s="1"/>
  <c r="K108" s="1"/>
  <c r="L108"/>
  <c r="M108" s="1"/>
  <c r="N108" s="1"/>
  <c r="O108" s="1"/>
  <c r="P108" s="1"/>
  <c r="I104"/>
  <c r="J104" s="1"/>
  <c r="K104" s="1"/>
  <c r="L104"/>
  <c r="M104" s="1"/>
  <c r="N104" s="1"/>
  <c r="O104" s="1"/>
  <c r="P104" s="1"/>
  <c r="I96"/>
  <c r="J96" s="1"/>
  <c r="K96" s="1"/>
  <c r="L96"/>
  <c r="M96" s="1"/>
  <c r="N96" s="1"/>
  <c r="O96" s="1"/>
  <c r="P96" s="1"/>
  <c r="I92"/>
  <c r="J92" s="1"/>
  <c r="K92" s="1"/>
  <c r="L92"/>
  <c r="M92" s="1"/>
  <c r="N92" s="1"/>
  <c r="O92" s="1"/>
  <c r="P92" s="1"/>
  <c r="I88"/>
  <c r="J88" s="1"/>
  <c r="K88" s="1"/>
  <c r="L88"/>
  <c r="M88" s="1"/>
  <c r="N88" s="1"/>
  <c r="O88" s="1"/>
  <c r="P88" s="1"/>
  <c r="I80"/>
  <c r="J80" s="1"/>
  <c r="K80" s="1"/>
  <c r="L80"/>
  <c r="M80" s="1"/>
  <c r="N80" s="1"/>
  <c r="O80" s="1"/>
  <c r="P80" s="1"/>
  <c r="I76"/>
  <c r="J76" s="1"/>
  <c r="K76" s="1"/>
  <c r="L76"/>
  <c r="M76" s="1"/>
  <c r="N76" s="1"/>
  <c r="O76" s="1"/>
  <c r="P76" s="1"/>
  <c r="I70"/>
  <c r="J70" s="1"/>
  <c r="K70" s="1"/>
  <c r="L70"/>
  <c r="M70" s="1"/>
  <c r="N70" s="1"/>
  <c r="O70" s="1"/>
  <c r="P70" s="1"/>
  <c r="I67"/>
  <c r="J67" s="1"/>
  <c r="K67" s="1"/>
  <c r="L67"/>
  <c r="M67" s="1"/>
  <c r="N67" s="1"/>
  <c r="O67" s="1"/>
  <c r="P67" s="1"/>
  <c r="I55"/>
  <c r="J55" s="1"/>
  <c r="K55" s="1"/>
  <c r="L55"/>
  <c r="M55" s="1"/>
  <c r="N55" s="1"/>
  <c r="O55" s="1"/>
  <c r="P55" s="1"/>
  <c r="I53"/>
  <c r="J53" s="1"/>
  <c r="K53" s="1"/>
  <c r="L53"/>
  <c r="M53" s="1"/>
  <c r="N53" s="1"/>
  <c r="O53" s="1"/>
  <c r="P53" s="1"/>
  <c r="I50"/>
  <c r="J50" s="1"/>
  <c r="K50" s="1"/>
  <c r="L50"/>
  <c r="M50" s="1"/>
  <c r="N50" s="1"/>
  <c r="O50" s="1"/>
  <c r="P50" s="1"/>
  <c r="I47"/>
  <c r="J47" s="1"/>
  <c r="K47" s="1"/>
  <c r="L47"/>
  <c r="M47" s="1"/>
  <c r="N47" s="1"/>
  <c r="O47" s="1"/>
  <c r="P47" s="1"/>
  <c r="I40"/>
  <c r="J40" s="1"/>
  <c r="K40" s="1"/>
  <c r="L40"/>
  <c r="M40" s="1"/>
  <c r="N40" s="1"/>
  <c r="O40" s="1"/>
  <c r="P40" s="1"/>
  <c r="I36"/>
  <c r="J36" s="1"/>
  <c r="K36" s="1"/>
  <c r="L36"/>
  <c r="M36" s="1"/>
  <c r="N36" s="1"/>
  <c r="O36" s="1"/>
  <c r="P36" s="1"/>
  <c r="I32"/>
  <c r="J32" s="1"/>
  <c r="K32" s="1"/>
  <c r="L32"/>
  <c r="M32" s="1"/>
  <c r="N32" s="1"/>
  <c r="O32" s="1"/>
  <c r="P32" s="1"/>
  <c r="I28"/>
  <c r="J28" s="1"/>
  <c r="K28" s="1"/>
  <c r="L28"/>
  <c r="M28" s="1"/>
  <c r="N28" s="1"/>
  <c r="O28" s="1"/>
  <c r="P28" s="1"/>
  <c r="I20"/>
  <c r="J20" s="1"/>
  <c r="K20" s="1"/>
  <c r="L20"/>
  <c r="M20" s="1"/>
  <c r="N20" s="1"/>
  <c r="O20" s="1"/>
  <c r="P20" s="1"/>
  <c r="I16"/>
  <c r="J16" s="1"/>
  <c r="K16" s="1"/>
  <c r="L16"/>
  <c r="M16" s="1"/>
  <c r="N16" s="1"/>
  <c r="O16" s="1"/>
  <c r="P16" s="1"/>
  <c r="I12"/>
  <c r="J12" s="1"/>
  <c r="K12" s="1"/>
  <c r="L12"/>
  <c r="M12" s="1"/>
  <c r="N12" s="1"/>
  <c r="O12" s="1"/>
  <c r="P12" s="1"/>
  <c r="I21"/>
  <c r="J21" s="1"/>
  <c r="K21" s="1"/>
  <c r="L21"/>
  <c r="M21" s="1"/>
  <c r="N21" s="1"/>
  <c r="O21" s="1"/>
  <c r="P21" s="1"/>
  <c r="L9"/>
  <c r="M9" s="1"/>
  <c r="I9"/>
  <c r="J9" s="1"/>
  <c r="K9" s="1"/>
  <c r="M192" l="1"/>
  <c r="N9"/>
  <c r="N192" s="1"/>
  <c r="O9" l="1"/>
  <c r="O192" s="1"/>
  <c r="P9" l="1"/>
  <c r="P192" s="1"/>
</calcChain>
</file>

<file path=xl/sharedStrings.xml><?xml version="1.0" encoding="utf-8"?>
<sst xmlns="http://schemas.openxmlformats.org/spreadsheetml/2006/main" count="585" uniqueCount="282">
  <si>
    <t>№</t>
  </si>
  <si>
    <t>Наименование предмета контракта</t>
  </si>
  <si>
    <t>Ед. изм</t>
  </si>
  <si>
    <t>Кол-во</t>
  </si>
  <si>
    <t>Коммерческие предложения (руб./ед.изм.)</t>
  </si>
  <si>
    <t xml:space="preserve">Средняя арифметическая цена за единицу     &lt;ц&gt; </t>
  </si>
  <si>
    <t>Среднее квадратичное отклонение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</si>
  <si>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</si>
  <si>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>Цена за единицу изм. (руб.)</t>
  </si>
  <si>
    <t>Цена за единицу изм. с округлением (вниз) до сотых долей после запятой (руб.)</t>
  </si>
  <si>
    <t xml:space="preserve">                                                                                                                                 </t>
  </si>
  <si>
    <t xml:space="preserve">Поставщик №1 </t>
  </si>
  <si>
    <t>Поставщик №2</t>
  </si>
  <si>
    <t xml:space="preserve">Поставщик №3 </t>
  </si>
  <si>
    <t>Наименование закупки (предмет договора)</t>
  </si>
  <si>
    <t>Используемый метод определения НМЦ</t>
  </si>
  <si>
    <t>Метод сопоставимых рыночных цен (анализа рынка)</t>
  </si>
  <si>
    <t>Срок поставки (выполнения работ, оказания услуг)</t>
  </si>
  <si>
    <t>Расчет НМЦ</t>
  </si>
  <si>
    <t>Информация о запросах ценовых предложений (коммерческих предложений)</t>
  </si>
  <si>
    <t xml:space="preserve">Работник подразделения,
ответственного за расчет НМЦ:
</t>
  </si>
  <si>
    <t>(должность)</t>
  </si>
  <si>
    <t>(подпись/расшифровка подписи)</t>
  </si>
  <si>
    <t>ЧАСТЬ III. ОБОСНОВАНИЕ НАЧАЛЬНОЙ (МАКСИМАЛЬНОЙ) ЦЕНЫ ДОГОВОРА</t>
  </si>
  <si>
    <t>Однородность совокупности значений выявленных цен, используемых в расчете Н(М)ЦД, ЦДЕП</t>
  </si>
  <si>
    <t>Н(М)ЦД, ЦДЕП, определяемая методом сопоставимых рыночных цен (анализа рынка)*</t>
  </si>
  <si>
    <r>
      <rPr>
        <b/>
        <sz val="10"/>
        <color indexed="8"/>
        <rFont val="Times New Roman"/>
        <family val="1"/>
        <charset val="204"/>
      </rPr>
      <t>Расчет Н(М)ЦД по формуле</t>
    </r>
    <r>
      <rPr>
        <sz val="10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</si>
  <si>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Н(М)Ц, за единицу (руб.)  без НДС</t>
  </si>
  <si>
    <t>Поставка строительных материалов, инструментов и приспособлений</t>
  </si>
  <si>
    <t>Гидробарьер</t>
  </si>
  <si>
    <t>Грабли</t>
  </si>
  <si>
    <t>Запасное лезвие для ножа ГКЛ</t>
  </si>
  <si>
    <t>Лента алюминиевая</t>
  </si>
  <si>
    <t>Лопата совковая</t>
  </si>
  <si>
    <t>Лопата штыковая</t>
  </si>
  <si>
    <t>Кирпич М100</t>
  </si>
  <si>
    <t>Кисть батарейная 1 дюйм</t>
  </si>
  <si>
    <t>Паробарьер</t>
  </si>
  <si>
    <t>Пистолет для герметика</t>
  </si>
  <si>
    <t>Пистолет для герметика полузакрытый</t>
  </si>
  <si>
    <t>Сетка сварная 50х50х3</t>
  </si>
  <si>
    <t>Сетка серпянка 0,1х20 м</t>
  </si>
  <si>
    <t>Скобы к степлеру 8</t>
  </si>
  <si>
    <t>Труба асбестоцементная 100</t>
  </si>
  <si>
    <t>Труба асбестоцементная 150</t>
  </si>
  <si>
    <t>Черенок для граблей</t>
  </si>
  <si>
    <t>Шпатель 100</t>
  </si>
  <si>
    <t>Шпатель 200</t>
  </si>
  <si>
    <t>Шпатель 300</t>
  </si>
  <si>
    <t>Шпатель зубчатый 200</t>
  </si>
  <si>
    <t xml:space="preserve">Щетка по металлу </t>
  </si>
  <si>
    <t>шт.</t>
  </si>
  <si>
    <t>кг</t>
  </si>
  <si>
    <t>уп.</t>
  </si>
  <si>
    <t>Смазка силиконовая 520 мл</t>
  </si>
  <si>
    <t>кв.м.</t>
  </si>
  <si>
    <t>м.</t>
  </si>
  <si>
    <t>Бумага наждачная 23см х28см Р-100</t>
  </si>
  <si>
    <t>Бумага наждачная 23см х28см Р-150</t>
  </si>
  <si>
    <t>Бумага наждачная 23см х28см Р-80</t>
  </si>
  <si>
    <t>Валик мультиколор 15мм х 55мм</t>
  </si>
  <si>
    <t>Валик мультиколор 30мм х 100мм</t>
  </si>
  <si>
    <t>Валик мультиколор 30мм х 150мм</t>
  </si>
  <si>
    <t>Валик мультиколор 48мм х 180мм</t>
  </si>
  <si>
    <t>Валик мультиколор 48мм х 250мм</t>
  </si>
  <si>
    <t>Кисть флейцевая 75мм</t>
  </si>
  <si>
    <t>Ручка для валика 60мм, д.6мм</t>
  </si>
  <si>
    <t>Ручка для валика 100мм, д.6мм</t>
  </si>
  <si>
    <t>Шпаклевка фасадная белая 20кг</t>
  </si>
  <si>
    <t>Эмаль ПФ 115 2,6 кг белый</t>
  </si>
  <si>
    <t>Эмаль ПФ 115 2,6 кг голубой</t>
  </si>
  <si>
    <t>Эмаль ПФ 115 2,6 кг красный</t>
  </si>
  <si>
    <t>Эмаль ПФ 115 2,6 кг серый</t>
  </si>
  <si>
    <t>Эмаль ПФ 115 2,6 кг светло-серый</t>
  </si>
  <si>
    <t>Эмаль ПФ 115 2,6 кг синий</t>
  </si>
  <si>
    <t>Эмаль-грунт антикоррозийная 3 в 1 2,7 кг</t>
  </si>
  <si>
    <t>Известь строительная 2кг</t>
  </si>
  <si>
    <t xml:space="preserve">Н(М)Ц, за единицу (руб.)     </t>
  </si>
  <si>
    <t>до 31 декабря 2025г.</t>
  </si>
  <si>
    <t>Сухая смесь SikaMonoTop-412N 25кг</t>
  </si>
  <si>
    <t>Финишная смесь SikaMonoTop-723N 25кг</t>
  </si>
  <si>
    <t>Нефрас 0,4л</t>
  </si>
  <si>
    <t>Нефрас 1,0л</t>
  </si>
  <si>
    <t>Битумно-резиновая мастика 18 кг</t>
  </si>
  <si>
    <t>Валик Синтекс 48мм х 180мм</t>
  </si>
  <si>
    <t>Ванночка для валика 280мм х 270мм</t>
  </si>
  <si>
    <t>Ванночка для валика 350мм х 330мм</t>
  </si>
  <si>
    <t>Ведро оцинкованное 9л</t>
  </si>
  <si>
    <t>Ведро оцинкованное 12л</t>
  </si>
  <si>
    <t>Вилы копальные 1200мм</t>
  </si>
  <si>
    <t>Гвозди  шиферные</t>
  </si>
  <si>
    <t>Герметик акриловый белый 300мл</t>
  </si>
  <si>
    <t>Герметик универсальный белый 300мл</t>
  </si>
  <si>
    <t>Герметик универсальный прозрачный.300мл</t>
  </si>
  <si>
    <t>Грунт  ГФ-021 2,6кг</t>
  </si>
  <si>
    <t>Грунт  ГФ-021 2,7кг</t>
  </si>
  <si>
    <t>Грунтовка акриловая 10л</t>
  </si>
  <si>
    <t>ДВП 1,22м х 2,44м</t>
  </si>
  <si>
    <t>ЕвроРубероид Стеклоизол ХКП 3,5</t>
  </si>
  <si>
    <t>ЕвроРубероид Стеклоизол ХПП 2,1</t>
  </si>
  <si>
    <t>Клей жидкие гвозди 300мл</t>
  </si>
  <si>
    <t>Жидкое стекло 1,4кг</t>
  </si>
  <si>
    <t>Жидкое стекло 3кг</t>
  </si>
  <si>
    <t>Жидкое стекло 7кг</t>
  </si>
  <si>
    <t>Запасное лезвие ножа для линолеума 18мм</t>
  </si>
  <si>
    <t xml:space="preserve">Затирка для швов 2кг </t>
  </si>
  <si>
    <t>Карандаш строительный 18см</t>
  </si>
  <si>
    <t>Кирка с ручкой 2 кг</t>
  </si>
  <si>
    <t>Кисть макловица 150мм</t>
  </si>
  <si>
    <t>Кисть батарейная 1.5 дюйма</t>
  </si>
  <si>
    <t>Кисть батарейная 2 дюйма</t>
  </si>
  <si>
    <t>Кисть круглая 30мм</t>
  </si>
  <si>
    <t>Кисть флейцевая 13мм</t>
  </si>
  <si>
    <t>Кисть флейцевая 20мм</t>
  </si>
  <si>
    <t>Кисть флейцевая 25мм</t>
  </si>
  <si>
    <t>Кисть флейцевая 38мм</t>
  </si>
  <si>
    <t>Кисть флейцевая 50мм</t>
  </si>
  <si>
    <t>Кисть флейцевая 60мм</t>
  </si>
  <si>
    <t>Кисть флейцевая 100мм</t>
  </si>
  <si>
    <t>Клей для плитки СМ-11 25кг</t>
  </si>
  <si>
    <t>Клей для плитки СМ-14 25кг</t>
  </si>
  <si>
    <t>Клей СМ-117 25кг</t>
  </si>
  <si>
    <t>Клей для обоев 200г</t>
  </si>
  <si>
    <t>Клей ПВА 1000г</t>
  </si>
  <si>
    <t>Клей ЭДП 280г</t>
  </si>
  <si>
    <t>Краситель паста 100мл</t>
  </si>
  <si>
    <t>Краска ВДВА фасадная 10л</t>
  </si>
  <si>
    <t>Краска ВДВА интерьерная 10л</t>
  </si>
  <si>
    <t xml:space="preserve">Краска ВДВА интерьерная 5л </t>
  </si>
  <si>
    <t>Лента битумно-полимерная 10см х 10м</t>
  </si>
  <si>
    <t>Лента сигнальная красно-белая 50мм х 150м</t>
  </si>
  <si>
    <t>Лента сигнальная красно-белая 70мм х 200м</t>
  </si>
  <si>
    <t>Мешок полипропиленовый 95см х 55см</t>
  </si>
  <si>
    <t>Мешок ПЭТ 50кг</t>
  </si>
  <si>
    <t>Мешок ПЭТ 160л</t>
  </si>
  <si>
    <t xml:space="preserve">Миксер  10 - 20 кг </t>
  </si>
  <si>
    <t>Муфта 100 (полиэтилен)</t>
  </si>
  <si>
    <t>Муфта 150 (полиэтилен)</t>
  </si>
  <si>
    <t>Олифа 1л</t>
  </si>
  <si>
    <t>Олифа 3л</t>
  </si>
  <si>
    <t>Олифа 5л</t>
  </si>
  <si>
    <t>Пена монтажная 850мл</t>
  </si>
  <si>
    <t>Пена монтажная 750мл</t>
  </si>
  <si>
    <t>Пена монтажная 800мл</t>
  </si>
  <si>
    <t>Пенопласт 2см</t>
  </si>
  <si>
    <t>Пистолет для монтажной  пены</t>
  </si>
  <si>
    <t>Пленка полиэтиленовая 100мкр</t>
  </si>
  <si>
    <t>Плита ОСБ-3 12мм</t>
  </si>
  <si>
    <t>Плита ОСБ-3 9мм</t>
  </si>
  <si>
    <t>Поликарбонат сотовый 8мм</t>
  </si>
  <si>
    <t>Поликарбонат монолитный 4мм</t>
  </si>
  <si>
    <t>Поликарбонат монолитный 5мм</t>
  </si>
  <si>
    <t>Поликарбонат монолитный 6мм</t>
  </si>
  <si>
    <t>Поликарбонат монолитный 8мм</t>
  </si>
  <si>
    <t>Поликарбонат монолитный 10мм</t>
  </si>
  <si>
    <t>Проволока вязальная 1,2мм</t>
  </si>
  <si>
    <t>Проволока вязальная оцинкованная 1,2мм</t>
  </si>
  <si>
    <t>Проволока вязальная оцинкованная 2мм</t>
  </si>
  <si>
    <t>Промывка для пистолета пены 650мл</t>
  </si>
  <si>
    <t>Растворитель  646 1л</t>
  </si>
  <si>
    <t>Растворитель  647 1л</t>
  </si>
  <si>
    <t>Ручка для валика 150мм, д.6мм</t>
  </si>
  <si>
    <t>Ручка для валика 180 мм, д.8мм</t>
  </si>
  <si>
    <t>Ручка для валика 250 мм, д.8мм</t>
  </si>
  <si>
    <t>Сетка сварная 100х100х3</t>
  </si>
  <si>
    <t>Сетка серпянка 0,05х45м</t>
  </si>
  <si>
    <t xml:space="preserve">Сетка штукатурная
стеклотканевая 5х5мм (1х50м) </t>
  </si>
  <si>
    <t>Скотч малярный 38мм х 50м</t>
  </si>
  <si>
    <t>Скотч малярный 50мм х 50м</t>
  </si>
  <si>
    <t xml:space="preserve">Сольвент 0,9л </t>
  </si>
  <si>
    <t>Сольвент 5л</t>
  </si>
  <si>
    <t>Уайт-спирит 0,9л</t>
  </si>
  <si>
    <t>Уровень 100см</t>
  </si>
  <si>
    <t>Утеплитель 1200мм х 600мм х 50мм</t>
  </si>
  <si>
    <t>Утеплитель 
50мм х 1200мм х 20000мм</t>
  </si>
  <si>
    <t>Фанера 6мм</t>
  </si>
  <si>
    <t>Фанера влагостойкая 6,5мм</t>
  </si>
  <si>
    <t>Фанера влагостойкая ламинированная 18мм</t>
  </si>
  <si>
    <t>Цемент М-500 25кг</t>
  </si>
  <si>
    <t>Черенок 1,2м</t>
  </si>
  <si>
    <t>Шифер 5,2мм 8-волн.</t>
  </si>
  <si>
    <t>Шпаклевка старт 25кг</t>
  </si>
  <si>
    <t xml:space="preserve">Шпаклевка финиш 25кг </t>
  </si>
  <si>
    <t xml:space="preserve">Шпатель 60  </t>
  </si>
  <si>
    <t xml:space="preserve">Шпатель 80  </t>
  </si>
  <si>
    <t>Штукатурка фасадная 25кг</t>
  </si>
  <si>
    <t>Эмаль антикоррозийная молотковая 0,8кг</t>
  </si>
  <si>
    <t>Эмаль антикоррозийная молотковая 2,5кг</t>
  </si>
  <si>
    <t xml:space="preserve">Эмаль Аэрозоль 0,52л белый </t>
  </si>
  <si>
    <t>Эмаль Аэрозоль 0,52л желтый</t>
  </si>
  <si>
    <t>Эмаль Аэрозоль 0,52л зелёный</t>
  </si>
  <si>
    <t>Эмаль Аэрозоль 0,52л красный</t>
  </si>
  <si>
    <t xml:space="preserve">Эмаль Аэрозоль 0,52л черный </t>
  </si>
  <si>
    <t>Эмаль Аэрозоль 0,52л светло-серый</t>
  </si>
  <si>
    <t>Эмаль ПФ 115 2,8 кг белый</t>
  </si>
  <si>
    <t>Эмаль ПФ 115 2,8 кг голубой</t>
  </si>
  <si>
    <t>Эмаль ПФ 115 2,6 кг желтый</t>
  </si>
  <si>
    <t>Эмаль ПФ 115 2,8 кг желтый</t>
  </si>
  <si>
    <t>Эмаль ПФ 115 2,6 кг зеленый</t>
  </si>
  <si>
    <t>Эмаль ПФ 115 2,8 кг зеленый</t>
  </si>
  <si>
    <t>Эмаль ПФ 115 2,6  кг коричневый</t>
  </si>
  <si>
    <t>Эмаль ПФ 115 2,8 кг коричневый</t>
  </si>
  <si>
    <t>Эмаль ПФ 115 2,8 кг красный</t>
  </si>
  <si>
    <t>Эмаль ПФ 115 2,8 кг серый</t>
  </si>
  <si>
    <t>Эмаль ПФ 115 2,8 кг светло-серый</t>
  </si>
  <si>
    <t>Эмаль ПФ 115 2,8 кг синий</t>
  </si>
  <si>
    <t>Эмаль ПФ 115 2,6 кг черный</t>
  </si>
  <si>
    <t>Эмаль ПФ 115 2,8 кг черный</t>
  </si>
  <si>
    <t>Эмаль серая Эмакоут 359</t>
  </si>
  <si>
    <t>Эмаль черная Эмакоут 359</t>
  </si>
  <si>
    <t>Известь строительная 3 кг</t>
  </si>
  <si>
    <t>Кисть филеночная 10мм</t>
  </si>
  <si>
    <t>Линолеум 4 м 1,8 мм</t>
  </si>
  <si>
    <t>Плинтус пластиковый 2,5 м</t>
  </si>
  <si>
    <t>Угол внутренний для плинтуса</t>
  </si>
  <si>
    <t>Угол наружный  для плинтуса</t>
  </si>
  <si>
    <t>Торцевая заглушка</t>
  </si>
  <si>
    <t>Соединение для плинтуса</t>
  </si>
  <si>
    <t>Профиль ПС стыкоперекрывающий</t>
  </si>
  <si>
    <t>ОКПД 2</t>
  </si>
  <si>
    <t>23.20.13.190</t>
  </si>
  <si>
    <t>20.30.22.220</t>
  </si>
  <si>
    <t>23.99.12.120</t>
  </si>
  <si>
    <t>23.91.12.120</t>
  </si>
  <si>
    <t>32.91.19.120</t>
  </si>
  <si>
    <t>22.23.19.190</t>
  </si>
  <si>
    <t>25.99.12.119</t>
  </si>
  <si>
    <t>25.99.29.130</t>
  </si>
  <si>
    <t xml:space="preserve">25.93.14.111 </t>
  </si>
  <si>
    <t>20.30.22.170</t>
  </si>
  <si>
    <t>22.21.42.129</t>
  </si>
  <si>
    <t>25.73.10.000</t>
  </si>
  <si>
    <t>20.30.12.140</t>
  </si>
  <si>
    <t>16.21.14.000</t>
  </si>
  <si>
    <t>23.99.12.110</t>
  </si>
  <si>
    <t>20.52.10.190</t>
  </si>
  <si>
    <t>20.13.62.130</t>
  </si>
  <si>
    <t>25.71.11.130</t>
  </si>
  <si>
    <t>23.64.10.110</t>
  </si>
  <si>
    <t>32.99.15.110</t>
  </si>
  <si>
    <t>25.99.29.190</t>
  </si>
  <si>
    <t>23.20.12.110</t>
  </si>
  <si>
    <t>20.12.21.118</t>
  </si>
  <si>
    <t>20.30.11.120</t>
  </si>
  <si>
    <t>24.42.24.120</t>
  </si>
  <si>
    <t xml:space="preserve">22.29.21.000 </t>
  </si>
  <si>
    <t>13.96.13.130</t>
  </si>
  <si>
    <t>25.99.29.121</t>
  </si>
  <si>
    <t>22.22.12.130</t>
  </si>
  <si>
    <t>28.92.40.131</t>
  </si>
  <si>
    <t xml:space="preserve">22.21.29.110 </t>
  </si>
  <si>
    <t>20.30.22.130</t>
  </si>
  <si>
    <t>22.21.41.111</t>
  </si>
  <si>
    <t>25.73.30.299</t>
  </si>
  <si>
    <t>20.16.10.119</t>
  </si>
  <si>
    <t xml:space="preserve">16.21.14.000 </t>
  </si>
  <si>
    <t>25.93.11.110</t>
  </si>
  <si>
    <t>25.93.13.112</t>
  </si>
  <si>
    <t>22.29.21.000</t>
  </si>
  <si>
    <t>23.14.12.110</t>
  </si>
  <si>
    <t>25.99.23.000</t>
  </si>
  <si>
    <t>17.23.11.150</t>
  </si>
  <si>
    <t>20.30.12.150</t>
  </si>
  <si>
    <t>23.65.12.121</t>
  </si>
  <si>
    <t>23.99.19.111</t>
  </si>
  <si>
    <t>16.21.12.119</t>
  </si>
  <si>
    <t>23.51.12.111</t>
  </si>
  <si>
    <t>16.29.11.110</t>
  </si>
  <si>
    <t xml:space="preserve">23.65.12.112 </t>
  </si>
  <si>
    <t>20.30.22.120</t>
  </si>
  <si>
    <t>25.73.30.290</t>
  </si>
  <si>
    <t>20.30.12.130</t>
  </si>
  <si>
    <t>20.30.21.130</t>
  </si>
  <si>
    <t>23.52.10.120</t>
  </si>
  <si>
    <t>22.23.15.000</t>
  </si>
  <si>
    <t>24.42.22.139</t>
  </si>
  <si>
    <t>м.п.</t>
  </si>
  <si>
    <t xml:space="preserve">Дата подготовки обоснования НМЦ  25.11.2024г. </t>
  </si>
  <si>
    <t>Специалист ОМТС</t>
  </si>
  <si>
    <t>Кузнецов Д.И../_____________/</t>
  </si>
  <si>
    <t xml:space="preserve">Итого НМЦ суммы цен за единицу ТРУ устанавливается в размере: 320317,37 рублей   </t>
  </si>
  <si>
    <t>22.23.19.110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</si>
</sst>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.5"/>
      <color indexed="8"/>
      <name val="Times New Roman"/>
      <family val="1"/>
      <charset val="204"/>
    </font>
    <font>
      <sz val="11.5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7" fillId="0" borderId="0" xfId="0" applyFont="1"/>
    <xf numFmtId="0" fontId="7" fillId="0" borderId="0" xfId="0" applyFont="1" applyAlignment="1">
      <alignment horizontal="center" vertical="top"/>
    </xf>
    <xf numFmtId="0" fontId="10" fillId="0" borderId="0" xfId="0" applyFont="1"/>
    <xf numFmtId="0" fontId="5" fillId="0" borderId="0" xfId="0" applyFont="1"/>
    <xf numFmtId="0" fontId="5" fillId="0" borderId="0" xfId="0" applyFont="1" applyAlignment="1" applyProtection="1">
      <alignment wrapText="1"/>
      <protection locked="0"/>
    </xf>
    <xf numFmtId="0" fontId="6" fillId="0" borderId="0" xfId="0" applyFont="1" applyFill="1" applyAlignment="1" applyProtection="1">
      <alignment vertical="center"/>
      <protection locked="0"/>
    </xf>
    <xf numFmtId="0" fontId="8" fillId="0" borderId="0" xfId="0" applyFont="1"/>
    <xf numFmtId="0" fontId="2" fillId="2" borderId="2" xfId="0" applyFont="1" applyFill="1" applyBorder="1" applyAlignment="1">
      <alignment horizontal="center" vertical="top" wrapText="1"/>
    </xf>
    <xf numFmtId="2" fontId="5" fillId="2" borderId="1" xfId="0" applyNumberFormat="1" applyFont="1" applyFill="1" applyBorder="1" applyAlignment="1">
      <alignment horizontal="center" vertical="center" wrapText="1"/>
    </xf>
    <xf numFmtId="2" fontId="10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 wrapText="1"/>
    </xf>
    <xf numFmtId="2" fontId="9" fillId="2" borderId="0" xfId="0" applyNumberFormat="1" applyFont="1" applyFill="1" applyAlignment="1">
      <alignment vertical="center"/>
    </xf>
    <xf numFmtId="0" fontId="9" fillId="2" borderId="0" xfId="0" applyFont="1" applyFill="1" applyBorder="1" applyAlignment="1">
      <alignment vertical="center"/>
    </xf>
    <xf numFmtId="0" fontId="8" fillId="2" borderId="2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2" fontId="4" fillId="2" borderId="7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/>
    </xf>
    <xf numFmtId="2" fontId="2" fillId="2" borderId="7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4" fontId="7" fillId="0" borderId="0" xfId="0" applyNumberFormat="1" applyFont="1"/>
    <xf numFmtId="4" fontId="1" fillId="2" borderId="1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" fillId="0" borderId="5" xfId="0" applyFont="1" applyFill="1" applyBorder="1" applyAlignment="1">
      <alignment horizontal="center" vertical="center" wrapText="1"/>
    </xf>
    <xf numFmtId="4" fontId="2" fillId="2" borderId="7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4" fontId="12" fillId="0" borderId="1" xfId="0" applyNumberFormat="1" applyFont="1" applyBorder="1" applyAlignment="1">
      <alignment horizontal="center" vertical="center"/>
    </xf>
    <xf numFmtId="4" fontId="1" fillId="0" borderId="5" xfId="0" applyNumberFormat="1" applyFont="1" applyFill="1" applyBorder="1" applyAlignment="1">
      <alignment horizontal="center" vertical="center" wrapText="1"/>
    </xf>
    <xf numFmtId="4" fontId="4" fillId="2" borderId="7" xfId="0" applyNumberFormat="1" applyFont="1" applyFill="1" applyBorder="1" applyAlignment="1">
      <alignment horizontal="center" vertical="center" wrapText="1"/>
    </xf>
    <xf numFmtId="4" fontId="10" fillId="0" borderId="0" xfId="0" applyNumberFormat="1" applyFont="1" applyAlignment="1">
      <alignment horizontal="center"/>
    </xf>
    <xf numFmtId="4" fontId="5" fillId="0" borderId="0" xfId="0" applyNumberFormat="1" applyFont="1" applyFill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top" wrapText="1"/>
    </xf>
    <xf numFmtId="0" fontId="11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8" fillId="2" borderId="0" xfId="0" applyFont="1" applyFill="1" applyBorder="1" applyAlignment="1">
      <alignment horizontal="center" vertical="top" wrapText="1"/>
    </xf>
    <xf numFmtId="4" fontId="12" fillId="0" borderId="0" xfId="0" applyNumberFormat="1" applyFont="1" applyBorder="1" applyAlignment="1">
      <alignment horizontal="center" vertical="center"/>
    </xf>
    <xf numFmtId="4" fontId="8" fillId="0" borderId="0" xfId="0" applyNumberFormat="1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5" fillId="0" borderId="0" xfId="0" applyFont="1" applyAlignment="1" applyProtection="1">
      <alignment horizontal="center" wrapText="1"/>
      <protection locked="0"/>
    </xf>
    <xf numFmtId="0" fontId="10" fillId="0" borderId="6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7" fillId="0" borderId="0" xfId="0" applyFont="1" applyFill="1"/>
    <xf numFmtId="0" fontId="2" fillId="0" borderId="9" xfId="0" applyFont="1" applyFill="1" applyBorder="1" applyAlignment="1">
      <alignment horizontal="center" vertical="top" wrapText="1"/>
    </xf>
    <xf numFmtId="0" fontId="9" fillId="0" borderId="0" xfId="0" applyFont="1" applyFill="1" applyAlignment="1">
      <alignment horizontal="left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4" fontId="2" fillId="2" borderId="10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14" fillId="0" borderId="1" xfId="0" applyNumberFormat="1" applyFont="1" applyFill="1" applyBorder="1" applyAlignment="1">
      <alignment horizontal="center" vertical="center"/>
    </xf>
    <xf numFmtId="4" fontId="2" fillId="2" borderId="0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2" borderId="0" xfId="0" applyFont="1" applyFill="1" applyBorder="1" applyAlignment="1">
      <alignment horizontal="right" vertical="center"/>
    </xf>
    <xf numFmtId="0" fontId="5" fillId="0" borderId="0" xfId="0" applyFont="1" applyAlignment="1" applyProtection="1">
      <alignment horizontal="left" vertical="top" wrapText="1"/>
      <protection locked="0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19050</xdr:colOff>
      <xdr:row>7</xdr:row>
      <xdr:rowOff>952500</xdr:rowOff>
    </xdr:from>
    <xdr:to>
      <xdr:col>11</xdr:col>
      <xdr:colOff>0</xdr:colOff>
      <xdr:row>7</xdr:row>
      <xdr:rowOff>1304925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229850" y="2152650"/>
          <a:ext cx="9334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1024466</xdr:colOff>
      <xdr:row>7</xdr:row>
      <xdr:rowOff>934508</xdr:rowOff>
    </xdr:from>
    <xdr:to>
      <xdr:col>9</xdr:col>
      <xdr:colOff>987425</xdr:colOff>
      <xdr:row>7</xdr:row>
      <xdr:rowOff>1372658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348133" y="3612091"/>
          <a:ext cx="10001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19050</xdr:colOff>
      <xdr:row>7</xdr:row>
      <xdr:rowOff>1600200</xdr:rowOff>
    </xdr:from>
    <xdr:to>
      <xdr:col>11</xdr:col>
      <xdr:colOff>1504950</xdr:colOff>
      <xdr:row>7</xdr:row>
      <xdr:rowOff>1962150</xdr:rowOff>
    </xdr:to>
    <xdr:pic>
      <xdr:nvPicPr>
        <xdr:cNvPr id="4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182350" y="2800350"/>
          <a:ext cx="14859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266700</xdr:colOff>
      <xdr:row>7</xdr:row>
      <xdr:rowOff>1400175</xdr:rowOff>
    </xdr:from>
    <xdr:to>
      <xdr:col>11</xdr:col>
      <xdr:colOff>419100</xdr:colOff>
      <xdr:row>7</xdr:row>
      <xdr:rowOff>1628775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430000" y="2600325"/>
          <a:ext cx="1524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198"/>
  <sheetViews>
    <sheetView tabSelected="1" view="pageBreakPreview" topLeftCell="A177" zoomScale="90" zoomScaleNormal="112" zoomScaleSheetLayoutView="90" workbookViewId="0">
      <selection activeCell="A195" sqref="A195:P195"/>
    </sheetView>
  </sheetViews>
  <sheetFormatPr defaultRowHeight="12.75"/>
  <cols>
    <col min="1" max="1" width="6.140625" style="45" customWidth="1"/>
    <col min="2" max="2" width="46.5703125" style="1" customWidth="1"/>
    <col min="3" max="3" width="15.5703125" style="58" customWidth="1"/>
    <col min="4" max="4" width="7.85546875" style="1" customWidth="1"/>
    <col min="5" max="5" width="6.85546875" style="1" customWidth="1"/>
    <col min="6" max="6" width="14" style="1" customWidth="1"/>
    <col min="7" max="7" width="14.5703125" style="22" customWidth="1"/>
    <col min="8" max="8" width="13.85546875" style="1" customWidth="1"/>
    <col min="9" max="9" width="15.5703125" style="1" customWidth="1"/>
    <col min="10" max="10" width="15.42578125" style="1" customWidth="1"/>
    <col min="11" max="11" width="14.28515625" style="1" customWidth="1"/>
    <col min="12" max="12" width="22.7109375" style="1" customWidth="1"/>
    <col min="13" max="13" width="13" style="1" customWidth="1"/>
    <col min="14" max="14" width="13.5703125" style="1" customWidth="1"/>
    <col min="15" max="15" width="15.42578125" style="1" customWidth="1"/>
    <col min="16" max="16" width="16" style="22" hidden="1" customWidth="1"/>
    <col min="17" max="17" width="15.7109375" style="22" customWidth="1"/>
    <col min="18" max="18" width="11.85546875" style="1" customWidth="1"/>
    <col min="19" max="19" width="12.28515625" style="22" customWidth="1"/>
    <col min="20" max="20" width="9.140625" style="1" customWidth="1"/>
    <col min="21" max="21" width="9.140625" style="1" hidden="1" customWidth="1"/>
    <col min="22" max="22" width="9.140625" style="22"/>
    <col min="23" max="16384" width="9.140625" style="1"/>
  </cols>
  <sheetData>
    <row r="1" spans="1:21" ht="16.5" customHeight="1">
      <c r="F1" s="7" t="s">
        <v>23</v>
      </c>
      <c r="L1" s="69" t="s">
        <v>10</v>
      </c>
      <c r="M1" s="70"/>
      <c r="N1" s="70"/>
      <c r="O1" s="70"/>
    </row>
    <row r="2" spans="1:21" ht="20.25" customHeight="1">
      <c r="A2" s="40"/>
      <c r="B2" s="41" t="s">
        <v>14</v>
      </c>
      <c r="C2" s="40"/>
      <c r="D2" s="25"/>
      <c r="E2" s="80" t="s">
        <v>28</v>
      </c>
      <c r="F2" s="80"/>
      <c r="G2" s="80"/>
      <c r="H2" s="80"/>
      <c r="I2" s="80"/>
      <c r="J2" s="80"/>
      <c r="K2" s="80"/>
      <c r="L2" s="80"/>
      <c r="M2" s="80"/>
      <c r="N2" s="80"/>
      <c r="O2" s="80"/>
    </row>
    <row r="3" spans="1:21" ht="21" customHeight="1">
      <c r="A3" s="40"/>
      <c r="B3" s="41" t="s">
        <v>15</v>
      </c>
      <c r="C3" s="40"/>
      <c r="D3" s="25"/>
      <c r="E3" s="80" t="s">
        <v>16</v>
      </c>
      <c r="F3" s="80"/>
      <c r="G3" s="80"/>
      <c r="H3" s="80"/>
      <c r="I3" s="80"/>
      <c r="J3" s="80"/>
      <c r="K3" s="80"/>
      <c r="L3" s="80"/>
      <c r="M3" s="80"/>
      <c r="N3" s="80"/>
      <c r="O3" s="80"/>
    </row>
    <row r="4" spans="1:21" ht="33" customHeight="1">
      <c r="A4" s="40"/>
      <c r="B4" s="41" t="s">
        <v>17</v>
      </c>
      <c r="C4" s="40"/>
      <c r="D4" s="25"/>
      <c r="E4" s="80" t="s">
        <v>78</v>
      </c>
      <c r="F4" s="80"/>
      <c r="G4" s="80"/>
      <c r="H4" s="80"/>
      <c r="I4" s="80"/>
      <c r="J4" s="80"/>
      <c r="K4" s="80"/>
      <c r="L4" s="80"/>
      <c r="M4" s="80"/>
      <c r="N4" s="80"/>
      <c r="O4" s="80"/>
    </row>
    <row r="5" spans="1:21" ht="22.5" customHeight="1">
      <c r="A5" s="80" t="s">
        <v>18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</row>
    <row r="6" spans="1:21" ht="39" customHeight="1">
      <c r="A6" s="40"/>
      <c r="B6" s="41" t="s">
        <v>19</v>
      </c>
      <c r="C6" s="40"/>
      <c r="D6" s="25"/>
      <c r="E6" s="25"/>
      <c r="F6" s="25"/>
      <c r="G6" s="29"/>
      <c r="H6" s="25"/>
      <c r="I6" s="25"/>
      <c r="J6" s="25"/>
      <c r="K6" s="25"/>
      <c r="L6" s="25"/>
      <c r="M6" s="25"/>
      <c r="N6" s="25"/>
      <c r="O6" s="25"/>
    </row>
    <row r="7" spans="1:21" ht="39" customHeight="1">
      <c r="A7" s="71" t="s">
        <v>0</v>
      </c>
      <c r="B7" s="73" t="s">
        <v>1</v>
      </c>
      <c r="C7" s="73" t="s">
        <v>219</v>
      </c>
      <c r="D7" s="73" t="s">
        <v>2</v>
      </c>
      <c r="E7" s="73" t="s">
        <v>3</v>
      </c>
      <c r="F7" s="75" t="s">
        <v>4</v>
      </c>
      <c r="G7" s="76"/>
      <c r="H7" s="77"/>
      <c r="I7" s="78" t="s">
        <v>24</v>
      </c>
      <c r="J7" s="78"/>
      <c r="K7" s="78"/>
      <c r="L7" s="79" t="s">
        <v>25</v>
      </c>
      <c r="M7" s="79"/>
      <c r="N7" s="79"/>
      <c r="O7" s="79"/>
    </row>
    <row r="8" spans="1:21" ht="159" customHeight="1">
      <c r="A8" s="72"/>
      <c r="B8" s="74"/>
      <c r="C8" s="74"/>
      <c r="D8" s="74"/>
      <c r="E8" s="73"/>
      <c r="F8" s="51" t="s">
        <v>11</v>
      </c>
      <c r="G8" s="60" t="s">
        <v>12</v>
      </c>
      <c r="H8" s="51" t="s">
        <v>13</v>
      </c>
      <c r="I8" s="8" t="s">
        <v>5</v>
      </c>
      <c r="J8" s="8" t="s">
        <v>6</v>
      </c>
      <c r="K8" s="8" t="s">
        <v>7</v>
      </c>
      <c r="L8" s="33" t="s">
        <v>26</v>
      </c>
      <c r="M8" s="14" t="s">
        <v>8</v>
      </c>
      <c r="N8" s="14" t="s">
        <v>9</v>
      </c>
      <c r="O8" s="14" t="s">
        <v>77</v>
      </c>
      <c r="P8" s="14" t="s">
        <v>27</v>
      </c>
      <c r="Q8" s="37"/>
    </row>
    <row r="9" spans="1:21" ht="31.5" customHeight="1">
      <c r="A9" s="44">
        <v>1</v>
      </c>
      <c r="B9" s="53" t="s">
        <v>79</v>
      </c>
      <c r="C9" s="55" t="s">
        <v>220</v>
      </c>
      <c r="D9" s="52" t="s">
        <v>51</v>
      </c>
      <c r="E9" s="43">
        <v>1</v>
      </c>
      <c r="F9" s="61">
        <v>4363.9000000000005</v>
      </c>
      <c r="G9" s="61">
        <v>4551.75</v>
      </c>
      <c r="H9" s="61">
        <v>4421.7</v>
      </c>
      <c r="I9" s="9">
        <f>AVERAGE(F9:H9)</f>
        <v>4445.7833333333338</v>
      </c>
      <c r="J9" s="10">
        <f>SQRT(((SUM((POWER(H9-I9,2)),(POWER(G9-I9,2)),(POWER(F9-I9,2)))/(COLUMNS(F9:H9)-1))))</f>
        <v>96.212841312027024</v>
      </c>
      <c r="K9" s="10">
        <f>J9/I9*100</f>
        <v>2.1641369832544024</v>
      </c>
      <c r="L9" s="11">
        <f>((E9/3)*(SUM(F9:H9)))</f>
        <v>4445.7833333333338</v>
      </c>
      <c r="M9" s="11">
        <f>L9/E9</f>
        <v>4445.7833333333338</v>
      </c>
      <c r="N9" s="11">
        <f t="shared" ref="N9" si="0">ROUNDDOWN(M9,2)</f>
        <v>4445.78</v>
      </c>
      <c r="O9" s="23">
        <f>N9*E9</f>
        <v>4445.78</v>
      </c>
      <c r="P9" s="28">
        <f t="shared" ref="P9:P40" si="1">O9/U9</f>
        <v>3704.8166666666666</v>
      </c>
      <c r="Q9" s="38"/>
      <c r="R9" s="21"/>
      <c r="U9" s="34">
        <v>1.2</v>
      </c>
    </row>
    <row r="10" spans="1:21" ht="32.25" customHeight="1">
      <c r="A10" s="44">
        <v>2</v>
      </c>
      <c r="B10" s="53" t="s">
        <v>80</v>
      </c>
      <c r="C10" s="55" t="s">
        <v>220</v>
      </c>
      <c r="D10" s="52" t="s">
        <v>51</v>
      </c>
      <c r="E10" s="43">
        <v>1</v>
      </c>
      <c r="F10" s="61">
        <v>6334.112000000001</v>
      </c>
      <c r="G10" s="61">
        <v>6539.52</v>
      </c>
      <c r="H10" s="61">
        <v>6099.36</v>
      </c>
      <c r="I10" s="9">
        <f t="shared" ref="I10:I73" si="2">AVERAGE(F10:H10)</f>
        <v>6324.3306666666676</v>
      </c>
      <c r="J10" s="10">
        <f t="shared" ref="J10:J73" si="3">SQRT(((SUM((POWER(H10-I10,2)),(POWER(G10-I10,2)),(POWER(F10-I10,2)))/(COLUMNS(F10:H10)-1))))</f>
        <v>220.24296188830533</v>
      </c>
      <c r="K10" s="10">
        <f t="shared" ref="K10:K73" si="4">J10/I10*100</f>
        <v>3.4824706913117129</v>
      </c>
      <c r="L10" s="11">
        <f t="shared" ref="L10:L73" si="5">((E10/3)*(SUM(F10:H10)))</f>
        <v>6324.3306666666667</v>
      </c>
      <c r="M10" s="11">
        <f t="shared" ref="M10:M73" si="6">L10/E10</f>
        <v>6324.3306666666667</v>
      </c>
      <c r="N10" s="11">
        <f t="shared" ref="N10:N73" si="7">ROUNDDOWN(M10,2)</f>
        <v>6324.33</v>
      </c>
      <c r="O10" s="23">
        <f t="shared" ref="O10:O73" si="8">N10*E10</f>
        <v>6324.33</v>
      </c>
      <c r="P10" s="28">
        <f t="shared" si="1"/>
        <v>5270.2750000000005</v>
      </c>
      <c r="Q10" s="38"/>
      <c r="R10" s="21"/>
      <c r="U10" s="34">
        <v>1.2</v>
      </c>
    </row>
    <row r="11" spans="1:21" ht="24.95" customHeight="1">
      <c r="A11" s="44">
        <v>3</v>
      </c>
      <c r="B11" s="53" t="s">
        <v>81</v>
      </c>
      <c r="C11" s="56" t="s">
        <v>221</v>
      </c>
      <c r="D11" s="52" t="s">
        <v>51</v>
      </c>
      <c r="E11" s="43">
        <v>1</v>
      </c>
      <c r="F11" s="61">
        <v>132.16666666666666</v>
      </c>
      <c r="G11" s="61">
        <v>133.9</v>
      </c>
      <c r="H11" s="61">
        <v>135.20000000000002</v>
      </c>
      <c r="I11" s="9">
        <f t="shared" si="2"/>
        <v>133.75555555555556</v>
      </c>
      <c r="J11" s="10">
        <f t="shared" si="3"/>
        <v>1.5218166531898534</v>
      </c>
      <c r="K11" s="10">
        <f t="shared" si="4"/>
        <v>1.1377595845413424</v>
      </c>
      <c r="L11" s="11">
        <f t="shared" si="5"/>
        <v>133.75555555555553</v>
      </c>
      <c r="M11" s="11">
        <f t="shared" si="6"/>
        <v>133.75555555555553</v>
      </c>
      <c r="N11" s="11">
        <f t="shared" si="7"/>
        <v>133.75</v>
      </c>
      <c r="O11" s="23">
        <f t="shared" si="8"/>
        <v>133.75</v>
      </c>
      <c r="P11" s="28">
        <f t="shared" si="1"/>
        <v>111.45833333333334</v>
      </c>
      <c r="Q11" s="38"/>
      <c r="R11" s="21"/>
      <c r="U11" s="34">
        <v>1.2</v>
      </c>
    </row>
    <row r="12" spans="1:21" ht="24.95" customHeight="1">
      <c r="A12" s="44">
        <v>4</v>
      </c>
      <c r="B12" s="53" t="s">
        <v>82</v>
      </c>
      <c r="C12" s="56" t="s">
        <v>221</v>
      </c>
      <c r="D12" s="52" t="s">
        <v>51</v>
      </c>
      <c r="E12" s="43">
        <v>1</v>
      </c>
      <c r="F12" s="61">
        <v>267.38499999999999</v>
      </c>
      <c r="G12" s="61">
        <v>274.27499999999998</v>
      </c>
      <c r="H12" s="61">
        <v>268.18</v>
      </c>
      <c r="I12" s="9">
        <f t="shared" si="2"/>
        <v>269.94666666666666</v>
      </c>
      <c r="J12" s="10">
        <f t="shared" si="3"/>
        <v>3.7694639318254852</v>
      </c>
      <c r="K12" s="10">
        <f t="shared" si="4"/>
        <v>1.3963735794078405</v>
      </c>
      <c r="L12" s="11">
        <f t="shared" si="5"/>
        <v>269.9466666666666</v>
      </c>
      <c r="M12" s="11">
        <f t="shared" si="6"/>
        <v>269.9466666666666</v>
      </c>
      <c r="N12" s="11">
        <f t="shared" si="7"/>
        <v>269.94</v>
      </c>
      <c r="O12" s="23">
        <f t="shared" si="8"/>
        <v>269.94</v>
      </c>
      <c r="P12" s="28">
        <f t="shared" si="1"/>
        <v>224.95000000000002</v>
      </c>
      <c r="Q12" s="38"/>
      <c r="R12" s="21"/>
      <c r="U12" s="34">
        <v>1.2</v>
      </c>
    </row>
    <row r="13" spans="1:21" ht="24.95" customHeight="1">
      <c r="A13" s="44">
        <v>5</v>
      </c>
      <c r="B13" s="53" t="s">
        <v>83</v>
      </c>
      <c r="C13" s="56" t="s">
        <v>222</v>
      </c>
      <c r="D13" s="52" t="s">
        <v>51</v>
      </c>
      <c r="E13" s="43">
        <v>1</v>
      </c>
      <c r="F13" s="61">
        <v>5159.583333333333</v>
      </c>
      <c r="G13" s="61">
        <v>5176.5</v>
      </c>
      <c r="H13" s="61">
        <v>5328.75</v>
      </c>
      <c r="I13" s="9">
        <f t="shared" si="2"/>
        <v>5221.6111111111104</v>
      </c>
      <c r="J13" s="10">
        <f t="shared" si="3"/>
        <v>93.169735091589985</v>
      </c>
      <c r="K13" s="10">
        <f t="shared" si="4"/>
        <v>1.7843101125116982</v>
      </c>
      <c r="L13" s="11">
        <f t="shared" si="5"/>
        <v>5221.6111111111104</v>
      </c>
      <c r="M13" s="11">
        <f t="shared" si="6"/>
        <v>5221.6111111111104</v>
      </c>
      <c r="N13" s="11">
        <f t="shared" si="7"/>
        <v>5221.6099999999997</v>
      </c>
      <c r="O13" s="23">
        <f t="shared" si="8"/>
        <v>5221.6099999999997</v>
      </c>
      <c r="P13" s="28">
        <f t="shared" si="1"/>
        <v>4351.3416666666662</v>
      </c>
      <c r="Q13" s="38"/>
      <c r="R13" s="21"/>
      <c r="U13" s="34">
        <v>1.2</v>
      </c>
    </row>
    <row r="14" spans="1:21" ht="24.95" customHeight="1">
      <c r="A14" s="44">
        <v>6</v>
      </c>
      <c r="B14" s="53" t="s">
        <v>57</v>
      </c>
      <c r="C14" s="56" t="s">
        <v>223</v>
      </c>
      <c r="D14" s="52" t="s">
        <v>51</v>
      </c>
      <c r="E14" s="43">
        <v>1</v>
      </c>
      <c r="F14" s="61">
        <v>36.479999999999997</v>
      </c>
      <c r="G14" s="61">
        <v>37.08</v>
      </c>
      <c r="H14" s="61">
        <v>37.44</v>
      </c>
      <c r="I14" s="9">
        <f t="shared" si="2"/>
        <v>37</v>
      </c>
      <c r="J14" s="10">
        <f t="shared" si="3"/>
        <v>0.48497422611928614</v>
      </c>
      <c r="K14" s="10">
        <f t="shared" si="4"/>
        <v>1.3107411516737464</v>
      </c>
      <c r="L14" s="11">
        <f t="shared" si="5"/>
        <v>37</v>
      </c>
      <c r="M14" s="11">
        <f t="shared" si="6"/>
        <v>37</v>
      </c>
      <c r="N14" s="11">
        <f t="shared" si="7"/>
        <v>37</v>
      </c>
      <c r="O14" s="23">
        <f t="shared" si="8"/>
        <v>37</v>
      </c>
      <c r="P14" s="28">
        <f t="shared" si="1"/>
        <v>30.833333333333336</v>
      </c>
      <c r="Q14" s="38"/>
      <c r="R14" s="21"/>
      <c r="U14" s="34">
        <v>1.2</v>
      </c>
    </row>
    <row r="15" spans="1:21" ht="24.95" customHeight="1">
      <c r="A15" s="44">
        <v>7</v>
      </c>
      <c r="B15" s="53" t="s">
        <v>58</v>
      </c>
      <c r="C15" s="56" t="s">
        <v>223</v>
      </c>
      <c r="D15" s="52" t="s">
        <v>51</v>
      </c>
      <c r="E15" s="43">
        <v>1</v>
      </c>
      <c r="F15" s="61">
        <v>36.720000000000006</v>
      </c>
      <c r="G15" s="61">
        <v>38.160000000000004</v>
      </c>
      <c r="H15" s="61">
        <v>37.08</v>
      </c>
      <c r="I15" s="9">
        <f t="shared" si="2"/>
        <v>37.32</v>
      </c>
      <c r="J15" s="10">
        <f t="shared" si="3"/>
        <v>0.74939975980780782</v>
      </c>
      <c r="K15" s="10">
        <f t="shared" si="4"/>
        <v>2.0080379416072018</v>
      </c>
      <c r="L15" s="11">
        <f t="shared" si="5"/>
        <v>37.32</v>
      </c>
      <c r="M15" s="11">
        <f t="shared" si="6"/>
        <v>37.32</v>
      </c>
      <c r="N15" s="11">
        <f t="shared" si="7"/>
        <v>37.32</v>
      </c>
      <c r="O15" s="23">
        <f t="shared" si="8"/>
        <v>37.32</v>
      </c>
      <c r="P15" s="28">
        <f t="shared" si="1"/>
        <v>31.1</v>
      </c>
      <c r="Q15" s="38"/>
      <c r="R15" s="21"/>
      <c r="U15" s="34">
        <v>1.2</v>
      </c>
    </row>
    <row r="16" spans="1:21" ht="24.95" customHeight="1">
      <c r="A16" s="44">
        <v>8</v>
      </c>
      <c r="B16" s="53" t="s">
        <v>59</v>
      </c>
      <c r="C16" s="56" t="s">
        <v>223</v>
      </c>
      <c r="D16" s="52" t="s">
        <v>51</v>
      </c>
      <c r="E16" s="43">
        <v>1</v>
      </c>
      <c r="F16" s="61">
        <v>36.720000000000006</v>
      </c>
      <c r="G16" s="61">
        <v>37.800000000000004</v>
      </c>
      <c r="H16" s="61">
        <v>37.44</v>
      </c>
      <c r="I16" s="9">
        <f t="shared" si="2"/>
        <v>37.32</v>
      </c>
      <c r="J16" s="10">
        <f t="shared" si="3"/>
        <v>0.54990908339469913</v>
      </c>
      <c r="K16" s="10">
        <f t="shared" si="4"/>
        <v>1.4734970080243814</v>
      </c>
      <c r="L16" s="11">
        <f t="shared" si="5"/>
        <v>37.32</v>
      </c>
      <c r="M16" s="11">
        <f t="shared" si="6"/>
        <v>37.32</v>
      </c>
      <c r="N16" s="11">
        <f t="shared" si="7"/>
        <v>37.32</v>
      </c>
      <c r="O16" s="23">
        <f t="shared" si="8"/>
        <v>37.32</v>
      </c>
      <c r="P16" s="28">
        <f t="shared" si="1"/>
        <v>31.1</v>
      </c>
      <c r="Q16" s="38"/>
      <c r="R16" s="21"/>
      <c r="U16" s="34">
        <v>1.2</v>
      </c>
    </row>
    <row r="17" spans="1:22" ht="24.95" customHeight="1">
      <c r="A17" s="44">
        <v>9</v>
      </c>
      <c r="B17" s="54" t="s">
        <v>60</v>
      </c>
      <c r="C17" s="57" t="s">
        <v>224</v>
      </c>
      <c r="D17" s="52" t="s">
        <v>51</v>
      </c>
      <c r="E17" s="43">
        <v>1</v>
      </c>
      <c r="F17" s="61">
        <v>59.160000000000004</v>
      </c>
      <c r="G17" s="61">
        <v>60.900000000000006</v>
      </c>
      <c r="H17" s="61">
        <v>59.74</v>
      </c>
      <c r="I17" s="9">
        <f t="shared" si="2"/>
        <v>59.933333333333337</v>
      </c>
      <c r="J17" s="10">
        <f t="shared" si="3"/>
        <v>0.88596463435813033</v>
      </c>
      <c r="K17" s="10">
        <f t="shared" si="4"/>
        <v>1.4782502241793052</v>
      </c>
      <c r="L17" s="11">
        <f t="shared" si="5"/>
        <v>59.933333333333337</v>
      </c>
      <c r="M17" s="11">
        <f t="shared" si="6"/>
        <v>59.933333333333337</v>
      </c>
      <c r="N17" s="11">
        <f t="shared" si="7"/>
        <v>59.93</v>
      </c>
      <c r="O17" s="23">
        <f t="shared" si="8"/>
        <v>59.93</v>
      </c>
      <c r="P17" s="28">
        <f t="shared" si="1"/>
        <v>49.94166666666667</v>
      </c>
      <c r="Q17" s="38"/>
      <c r="R17" s="21"/>
      <c r="U17" s="34">
        <v>1.2</v>
      </c>
    </row>
    <row r="18" spans="1:22" ht="24.95" customHeight="1">
      <c r="A18" s="44">
        <v>10</v>
      </c>
      <c r="B18" s="54" t="s">
        <v>61</v>
      </c>
      <c r="C18" s="57" t="s">
        <v>224</v>
      </c>
      <c r="D18" s="52" t="s">
        <v>51</v>
      </c>
      <c r="E18" s="43">
        <v>1</v>
      </c>
      <c r="F18" s="61">
        <v>72.239999999999995</v>
      </c>
      <c r="G18" s="61">
        <v>73.44</v>
      </c>
      <c r="H18" s="61">
        <v>72.72</v>
      </c>
      <c r="I18" s="9">
        <f t="shared" si="2"/>
        <v>72.8</v>
      </c>
      <c r="J18" s="10">
        <f t="shared" si="3"/>
        <v>0.6039867548216612</v>
      </c>
      <c r="K18" s="10">
        <f t="shared" si="4"/>
        <v>0.82965213574404018</v>
      </c>
      <c r="L18" s="11">
        <f t="shared" si="5"/>
        <v>72.8</v>
      </c>
      <c r="M18" s="11">
        <f t="shared" si="6"/>
        <v>72.8</v>
      </c>
      <c r="N18" s="11">
        <f t="shared" si="7"/>
        <v>72.8</v>
      </c>
      <c r="O18" s="23">
        <f t="shared" si="8"/>
        <v>72.8</v>
      </c>
      <c r="P18" s="28">
        <f t="shared" si="1"/>
        <v>60.666666666666664</v>
      </c>
      <c r="Q18" s="38"/>
      <c r="R18" s="21"/>
      <c r="U18" s="34">
        <v>1.2</v>
      </c>
    </row>
    <row r="19" spans="1:22" s="2" customFormat="1" ht="24.95" customHeight="1">
      <c r="A19" s="44">
        <v>11</v>
      </c>
      <c r="B19" s="53" t="s">
        <v>62</v>
      </c>
      <c r="C19" s="57" t="s">
        <v>224</v>
      </c>
      <c r="D19" s="52" t="s">
        <v>51</v>
      </c>
      <c r="E19" s="43">
        <v>1</v>
      </c>
      <c r="F19" s="61">
        <v>108.36000000000001</v>
      </c>
      <c r="G19" s="61">
        <v>109.08</v>
      </c>
      <c r="H19" s="61">
        <v>110.16</v>
      </c>
      <c r="I19" s="9">
        <f t="shared" si="2"/>
        <v>109.2</v>
      </c>
      <c r="J19" s="10">
        <f t="shared" si="3"/>
        <v>0.90598013223248197</v>
      </c>
      <c r="K19" s="10">
        <f t="shared" si="4"/>
        <v>0.82965213574403107</v>
      </c>
      <c r="L19" s="11">
        <f t="shared" si="5"/>
        <v>109.2</v>
      </c>
      <c r="M19" s="11">
        <f t="shared" si="6"/>
        <v>109.2</v>
      </c>
      <c r="N19" s="11">
        <f t="shared" si="7"/>
        <v>109.2</v>
      </c>
      <c r="O19" s="23">
        <f t="shared" si="8"/>
        <v>109.2</v>
      </c>
      <c r="P19" s="28">
        <f t="shared" si="1"/>
        <v>91</v>
      </c>
      <c r="Q19" s="38"/>
      <c r="R19" s="21"/>
      <c r="S19" s="22"/>
      <c r="U19" s="34">
        <v>1.2</v>
      </c>
      <c r="V19" s="22"/>
    </row>
    <row r="20" spans="1:22" s="2" customFormat="1" ht="24.95" customHeight="1">
      <c r="A20" s="44">
        <v>12</v>
      </c>
      <c r="B20" s="53" t="s">
        <v>63</v>
      </c>
      <c r="C20" s="57" t="s">
        <v>224</v>
      </c>
      <c r="D20" s="52" t="s">
        <v>51</v>
      </c>
      <c r="E20" s="43">
        <v>1</v>
      </c>
      <c r="F20" s="61">
        <v>151.45333333333335</v>
      </c>
      <c r="G20" s="61">
        <v>156.88</v>
      </c>
      <c r="H20" s="61">
        <v>153.92000000000002</v>
      </c>
      <c r="I20" s="9">
        <f t="shared" si="2"/>
        <v>154.08444444444447</v>
      </c>
      <c r="J20" s="10">
        <f t="shared" si="3"/>
        <v>2.7170681366611342</v>
      </c>
      <c r="K20" s="10">
        <f t="shared" si="4"/>
        <v>1.7633630354171019</v>
      </c>
      <c r="L20" s="11">
        <f t="shared" si="5"/>
        <v>154.08444444444444</v>
      </c>
      <c r="M20" s="11">
        <f t="shared" si="6"/>
        <v>154.08444444444444</v>
      </c>
      <c r="N20" s="11">
        <f t="shared" si="7"/>
        <v>154.08000000000001</v>
      </c>
      <c r="O20" s="23">
        <f t="shared" si="8"/>
        <v>154.08000000000001</v>
      </c>
      <c r="P20" s="28">
        <f t="shared" si="1"/>
        <v>128.4</v>
      </c>
      <c r="Q20" s="38"/>
      <c r="R20" s="21"/>
      <c r="S20" s="22"/>
      <c r="U20" s="34">
        <v>1.2</v>
      </c>
      <c r="V20" s="22"/>
    </row>
    <row r="21" spans="1:22" s="2" customFormat="1" ht="24.95" customHeight="1">
      <c r="A21" s="44">
        <v>13</v>
      </c>
      <c r="B21" s="53" t="s">
        <v>64</v>
      </c>
      <c r="C21" s="57" t="s">
        <v>224</v>
      </c>
      <c r="D21" s="52" t="s">
        <v>51</v>
      </c>
      <c r="E21" s="43">
        <v>1</v>
      </c>
      <c r="F21" s="61">
        <v>190.00533333333331</v>
      </c>
      <c r="G21" s="61">
        <v>195.52</v>
      </c>
      <c r="H21" s="61">
        <v>184.24</v>
      </c>
      <c r="I21" s="9">
        <f t="shared" si="2"/>
        <v>189.92177777777775</v>
      </c>
      <c r="J21" s="10">
        <f t="shared" si="3"/>
        <v>5.6404641784296574</v>
      </c>
      <c r="K21" s="10">
        <f t="shared" si="4"/>
        <v>2.9698880478200924</v>
      </c>
      <c r="L21" s="11">
        <f t="shared" si="5"/>
        <v>189.92177777777775</v>
      </c>
      <c r="M21" s="11">
        <f t="shared" si="6"/>
        <v>189.92177777777775</v>
      </c>
      <c r="N21" s="11">
        <f t="shared" si="7"/>
        <v>189.92</v>
      </c>
      <c r="O21" s="23">
        <f t="shared" si="8"/>
        <v>189.92</v>
      </c>
      <c r="P21" s="28">
        <f t="shared" si="1"/>
        <v>158.26666666666665</v>
      </c>
      <c r="Q21" s="38"/>
      <c r="R21" s="21"/>
      <c r="S21" s="22"/>
      <c r="U21" s="34">
        <v>1.2</v>
      </c>
      <c r="V21" s="22"/>
    </row>
    <row r="22" spans="1:22" s="6" customFormat="1" ht="24.95" customHeight="1">
      <c r="A22" s="44">
        <v>14</v>
      </c>
      <c r="B22" s="53" t="s">
        <v>84</v>
      </c>
      <c r="C22" s="57" t="s">
        <v>224</v>
      </c>
      <c r="D22" s="52" t="s">
        <v>51</v>
      </c>
      <c r="E22" s="43">
        <v>1</v>
      </c>
      <c r="F22" s="61">
        <v>372.71333333333337</v>
      </c>
      <c r="G22" s="61">
        <v>381.1</v>
      </c>
      <c r="H22" s="61">
        <v>362.59999999999997</v>
      </c>
      <c r="I22" s="9">
        <f t="shared" si="2"/>
        <v>372.13777777777779</v>
      </c>
      <c r="J22" s="10">
        <f t="shared" si="3"/>
        <v>9.2634198948416824</v>
      </c>
      <c r="K22" s="10">
        <f t="shared" si="4"/>
        <v>2.4892446959183316</v>
      </c>
      <c r="L22" s="11">
        <f t="shared" si="5"/>
        <v>372.13777777777779</v>
      </c>
      <c r="M22" s="11">
        <f t="shared" si="6"/>
        <v>372.13777777777779</v>
      </c>
      <c r="N22" s="11">
        <f t="shared" si="7"/>
        <v>372.13</v>
      </c>
      <c r="O22" s="23">
        <f t="shared" si="8"/>
        <v>372.13</v>
      </c>
      <c r="P22" s="28">
        <f t="shared" si="1"/>
        <v>310.10833333333335</v>
      </c>
      <c r="Q22" s="38"/>
      <c r="R22" s="21"/>
      <c r="S22" s="22"/>
      <c r="U22" s="34">
        <v>1.2</v>
      </c>
      <c r="V22" s="22"/>
    </row>
    <row r="23" spans="1:22" ht="24.95" customHeight="1">
      <c r="A23" s="44">
        <v>15</v>
      </c>
      <c r="B23" s="53" t="s">
        <v>85</v>
      </c>
      <c r="C23" s="56" t="s">
        <v>225</v>
      </c>
      <c r="D23" s="52" t="s">
        <v>51</v>
      </c>
      <c r="E23" s="43">
        <v>1</v>
      </c>
      <c r="F23" s="61">
        <v>117.54666666666667</v>
      </c>
      <c r="G23" s="61">
        <v>120.64</v>
      </c>
      <c r="H23" s="61">
        <v>113.67999999999999</v>
      </c>
      <c r="I23" s="9">
        <f t="shared" si="2"/>
        <v>117.28888888888889</v>
      </c>
      <c r="J23" s="10">
        <f t="shared" si="3"/>
        <v>3.4871531421830424</v>
      </c>
      <c r="K23" s="10">
        <f t="shared" si="4"/>
        <v>2.9731317051579556</v>
      </c>
      <c r="L23" s="11">
        <f t="shared" si="5"/>
        <v>117.28888888888889</v>
      </c>
      <c r="M23" s="11">
        <f t="shared" si="6"/>
        <v>117.28888888888889</v>
      </c>
      <c r="N23" s="11">
        <f t="shared" si="7"/>
        <v>117.28</v>
      </c>
      <c r="O23" s="23">
        <f t="shared" si="8"/>
        <v>117.28</v>
      </c>
      <c r="P23" s="28">
        <f t="shared" si="1"/>
        <v>97.733333333333334</v>
      </c>
      <c r="Q23" s="38"/>
      <c r="R23" s="21"/>
      <c r="U23" s="34">
        <v>1.2</v>
      </c>
    </row>
    <row r="24" spans="1:22" ht="24.95" customHeight="1">
      <c r="A24" s="44">
        <v>16</v>
      </c>
      <c r="B24" s="53" t="s">
        <v>86</v>
      </c>
      <c r="C24" s="56" t="s">
        <v>225</v>
      </c>
      <c r="D24" s="52" t="s">
        <v>51</v>
      </c>
      <c r="E24" s="43">
        <v>1</v>
      </c>
      <c r="F24" s="61">
        <v>128.69333333333336</v>
      </c>
      <c r="G24" s="61">
        <v>132.08000000000001</v>
      </c>
      <c r="H24" s="61">
        <v>124.46</v>
      </c>
      <c r="I24" s="9">
        <f t="shared" si="2"/>
        <v>128.41111111111113</v>
      </c>
      <c r="J24" s="10">
        <f t="shared" si="3"/>
        <v>3.8178314573900605</v>
      </c>
      <c r="K24" s="10">
        <f t="shared" si="4"/>
        <v>2.97313170515796</v>
      </c>
      <c r="L24" s="11">
        <f t="shared" si="5"/>
        <v>128.4111111111111</v>
      </c>
      <c r="M24" s="11">
        <f t="shared" si="6"/>
        <v>128.4111111111111</v>
      </c>
      <c r="N24" s="11">
        <f t="shared" si="7"/>
        <v>128.41</v>
      </c>
      <c r="O24" s="23">
        <f t="shared" si="8"/>
        <v>128.41</v>
      </c>
      <c r="P24" s="28">
        <f t="shared" si="1"/>
        <v>107.00833333333334</v>
      </c>
      <c r="Q24" s="38"/>
      <c r="R24" s="21"/>
      <c r="U24" s="34">
        <v>1.2</v>
      </c>
    </row>
    <row r="25" spans="1:22" ht="24.95" customHeight="1">
      <c r="A25" s="44">
        <v>17</v>
      </c>
      <c r="B25" s="53" t="s">
        <v>87</v>
      </c>
      <c r="C25" s="56" t="s">
        <v>226</v>
      </c>
      <c r="D25" s="52" t="s">
        <v>51</v>
      </c>
      <c r="E25" s="43">
        <v>1</v>
      </c>
      <c r="F25" s="61">
        <v>346.16666666666669</v>
      </c>
      <c r="G25" s="61">
        <v>351.75</v>
      </c>
      <c r="H25" s="61">
        <v>345.05</v>
      </c>
      <c r="I25" s="9">
        <f t="shared" si="2"/>
        <v>347.65555555555557</v>
      </c>
      <c r="J25" s="10">
        <f t="shared" si="3"/>
        <v>3.5895811165918143</v>
      </c>
      <c r="K25" s="10">
        <f t="shared" si="4"/>
        <v>1.0325107881148752</v>
      </c>
      <c r="L25" s="11">
        <f t="shared" si="5"/>
        <v>347.65555555555557</v>
      </c>
      <c r="M25" s="11">
        <f t="shared" si="6"/>
        <v>347.65555555555557</v>
      </c>
      <c r="N25" s="11">
        <f t="shared" si="7"/>
        <v>347.65</v>
      </c>
      <c r="O25" s="23">
        <f t="shared" si="8"/>
        <v>347.65</v>
      </c>
      <c r="P25" s="28">
        <f t="shared" si="1"/>
        <v>289.70833333333331</v>
      </c>
      <c r="Q25" s="38"/>
      <c r="R25" s="21"/>
      <c r="U25" s="34">
        <v>1.2</v>
      </c>
    </row>
    <row r="26" spans="1:22" ht="24.95" customHeight="1">
      <c r="A26" s="44">
        <v>18</v>
      </c>
      <c r="B26" s="53" t="s">
        <v>88</v>
      </c>
      <c r="C26" s="56" t="s">
        <v>226</v>
      </c>
      <c r="D26" s="52" t="s">
        <v>51</v>
      </c>
      <c r="E26" s="43">
        <v>1</v>
      </c>
      <c r="F26" s="61">
        <v>405.06666666666666</v>
      </c>
      <c r="G26" s="61">
        <v>411.6</v>
      </c>
      <c r="H26" s="61">
        <v>403.76</v>
      </c>
      <c r="I26" s="9">
        <f t="shared" si="2"/>
        <v>406.80888888888893</v>
      </c>
      <c r="J26" s="10">
        <f t="shared" si="3"/>
        <v>4.2003456647880606</v>
      </c>
      <c r="K26" s="10">
        <f t="shared" si="4"/>
        <v>1.0325107881148816</v>
      </c>
      <c r="L26" s="11">
        <f t="shared" si="5"/>
        <v>406.80888888888887</v>
      </c>
      <c r="M26" s="11">
        <f t="shared" si="6"/>
        <v>406.80888888888887</v>
      </c>
      <c r="N26" s="11">
        <f t="shared" si="7"/>
        <v>406.8</v>
      </c>
      <c r="O26" s="23">
        <f t="shared" si="8"/>
        <v>406.8</v>
      </c>
      <c r="P26" s="28">
        <f t="shared" si="1"/>
        <v>339</v>
      </c>
      <c r="Q26" s="38"/>
      <c r="R26" s="21"/>
      <c r="U26" s="34">
        <v>1.2</v>
      </c>
    </row>
    <row r="27" spans="1:22" ht="24.95" customHeight="1">
      <c r="A27" s="44">
        <v>19</v>
      </c>
      <c r="B27" s="53" t="s">
        <v>89</v>
      </c>
      <c r="C27" s="56" t="s">
        <v>227</v>
      </c>
      <c r="D27" s="52" t="s">
        <v>51</v>
      </c>
      <c r="E27" s="43">
        <v>1</v>
      </c>
      <c r="F27" s="61">
        <v>540.6</v>
      </c>
      <c r="G27" s="61">
        <v>556.5</v>
      </c>
      <c r="H27" s="61">
        <v>545.9</v>
      </c>
      <c r="I27" s="9">
        <f t="shared" si="2"/>
        <v>547.66666666666663</v>
      </c>
      <c r="J27" s="10">
        <f t="shared" si="3"/>
        <v>8.0958837277553108</v>
      </c>
      <c r="K27" s="10">
        <f t="shared" si="4"/>
        <v>1.4782502241793021</v>
      </c>
      <c r="L27" s="11">
        <f t="shared" si="5"/>
        <v>547.66666666666663</v>
      </c>
      <c r="M27" s="11">
        <f t="shared" si="6"/>
        <v>547.66666666666663</v>
      </c>
      <c r="N27" s="11">
        <f t="shared" si="7"/>
        <v>547.66</v>
      </c>
      <c r="O27" s="23">
        <f t="shared" si="8"/>
        <v>547.66</v>
      </c>
      <c r="P27" s="28">
        <f t="shared" si="1"/>
        <v>456.38333333333333</v>
      </c>
      <c r="Q27" s="38"/>
      <c r="R27" s="21"/>
      <c r="U27" s="34">
        <v>1.2</v>
      </c>
    </row>
    <row r="28" spans="1:22" ht="24.95" customHeight="1">
      <c r="A28" s="44">
        <v>20</v>
      </c>
      <c r="B28" s="53" t="s">
        <v>90</v>
      </c>
      <c r="C28" s="56" t="s">
        <v>228</v>
      </c>
      <c r="D28" s="52" t="s">
        <v>52</v>
      </c>
      <c r="E28" s="43">
        <v>1</v>
      </c>
      <c r="F28" s="61">
        <v>261.44</v>
      </c>
      <c r="G28" s="61">
        <v>268.32</v>
      </c>
      <c r="H28" s="61">
        <v>263.16000000000003</v>
      </c>
      <c r="I28" s="9">
        <f t="shared" si="2"/>
        <v>264.30666666666667</v>
      </c>
      <c r="J28" s="10">
        <f t="shared" si="3"/>
        <v>3.5804655190817418</v>
      </c>
      <c r="K28" s="10">
        <f t="shared" si="4"/>
        <v>1.3546633402165698</v>
      </c>
      <c r="L28" s="11">
        <f t="shared" si="5"/>
        <v>264.30666666666667</v>
      </c>
      <c r="M28" s="11">
        <f t="shared" si="6"/>
        <v>264.30666666666667</v>
      </c>
      <c r="N28" s="11">
        <f t="shared" si="7"/>
        <v>264.3</v>
      </c>
      <c r="O28" s="23">
        <f t="shared" si="8"/>
        <v>264.3</v>
      </c>
      <c r="P28" s="28">
        <f t="shared" si="1"/>
        <v>220.25000000000003</v>
      </c>
      <c r="Q28" s="38"/>
      <c r="R28" s="21"/>
      <c r="U28" s="34">
        <v>1.2</v>
      </c>
    </row>
    <row r="29" spans="1:22" ht="24.95" customHeight="1">
      <c r="A29" s="44">
        <v>21</v>
      </c>
      <c r="B29" s="53" t="s">
        <v>91</v>
      </c>
      <c r="C29" s="56" t="s">
        <v>229</v>
      </c>
      <c r="D29" s="52" t="s">
        <v>51</v>
      </c>
      <c r="E29" s="43">
        <v>1</v>
      </c>
      <c r="F29" s="61">
        <v>312.10666666666663</v>
      </c>
      <c r="G29" s="61">
        <v>320.32</v>
      </c>
      <c r="H29" s="61">
        <v>314.16000000000003</v>
      </c>
      <c r="I29" s="9">
        <f t="shared" si="2"/>
        <v>315.52888888888884</v>
      </c>
      <c r="J29" s="10">
        <f t="shared" si="3"/>
        <v>4.2743541855704672</v>
      </c>
      <c r="K29" s="10">
        <f t="shared" si="4"/>
        <v>1.3546633402165749</v>
      </c>
      <c r="L29" s="11">
        <f t="shared" si="5"/>
        <v>315.52888888888884</v>
      </c>
      <c r="M29" s="11">
        <f t="shared" si="6"/>
        <v>315.52888888888884</v>
      </c>
      <c r="N29" s="11">
        <f t="shared" si="7"/>
        <v>315.52</v>
      </c>
      <c r="O29" s="23">
        <f t="shared" si="8"/>
        <v>315.52</v>
      </c>
      <c r="P29" s="28">
        <f t="shared" si="1"/>
        <v>262.93333333333334</v>
      </c>
      <c r="Q29" s="38"/>
      <c r="R29" s="21"/>
      <c r="U29" s="34">
        <v>1.2</v>
      </c>
    </row>
    <row r="30" spans="1:22" ht="24.95" customHeight="1">
      <c r="A30" s="44">
        <v>22</v>
      </c>
      <c r="B30" s="53" t="s">
        <v>92</v>
      </c>
      <c r="C30" s="56" t="s">
        <v>229</v>
      </c>
      <c r="D30" s="52" t="s">
        <v>51</v>
      </c>
      <c r="E30" s="43">
        <v>1</v>
      </c>
      <c r="F30" s="61">
        <v>471.20000000000005</v>
      </c>
      <c r="G30" s="61">
        <v>483.6</v>
      </c>
      <c r="H30" s="61">
        <v>474.3</v>
      </c>
      <c r="I30" s="9">
        <f t="shared" si="2"/>
        <v>476.36666666666673</v>
      </c>
      <c r="J30" s="10">
        <f t="shared" si="3"/>
        <v>6.4531645983450048</v>
      </c>
      <c r="K30" s="10">
        <f t="shared" si="4"/>
        <v>1.3546633402165709</v>
      </c>
      <c r="L30" s="11">
        <f t="shared" si="5"/>
        <v>476.36666666666667</v>
      </c>
      <c r="M30" s="11">
        <f t="shared" si="6"/>
        <v>476.36666666666667</v>
      </c>
      <c r="N30" s="11">
        <f t="shared" si="7"/>
        <v>476.36</v>
      </c>
      <c r="O30" s="23">
        <f t="shared" si="8"/>
        <v>476.36</v>
      </c>
      <c r="P30" s="28">
        <f t="shared" si="1"/>
        <v>396.9666666666667</v>
      </c>
      <c r="Q30" s="38"/>
      <c r="R30" s="21"/>
      <c r="U30" s="34">
        <v>1.2</v>
      </c>
    </row>
    <row r="31" spans="1:22" ht="24.95" customHeight="1">
      <c r="A31" s="44">
        <v>23</v>
      </c>
      <c r="B31" s="53" t="s">
        <v>93</v>
      </c>
      <c r="C31" s="56" t="s">
        <v>229</v>
      </c>
      <c r="D31" s="52" t="s">
        <v>51</v>
      </c>
      <c r="E31" s="43">
        <v>1</v>
      </c>
      <c r="F31" s="61">
        <v>472.75</v>
      </c>
      <c r="G31" s="61">
        <v>488.25</v>
      </c>
      <c r="H31" s="61">
        <v>451.05</v>
      </c>
      <c r="I31" s="9">
        <f t="shared" si="2"/>
        <v>470.68333333333334</v>
      </c>
      <c r="J31" s="10">
        <f t="shared" si="3"/>
        <v>18.685912697359289</v>
      </c>
      <c r="K31" s="10">
        <f t="shared" si="4"/>
        <v>3.9699541866136374</v>
      </c>
      <c r="L31" s="11">
        <f t="shared" si="5"/>
        <v>470.68333333333328</v>
      </c>
      <c r="M31" s="11">
        <f t="shared" si="6"/>
        <v>470.68333333333328</v>
      </c>
      <c r="N31" s="11">
        <f t="shared" si="7"/>
        <v>470.68</v>
      </c>
      <c r="O31" s="23">
        <f t="shared" si="8"/>
        <v>470.68</v>
      </c>
      <c r="P31" s="28">
        <f t="shared" si="1"/>
        <v>392.23333333333335</v>
      </c>
      <c r="Q31" s="38"/>
      <c r="R31" s="21"/>
      <c r="U31" s="34">
        <v>1.2</v>
      </c>
    </row>
    <row r="32" spans="1:22" ht="24.95" customHeight="1">
      <c r="A32" s="44">
        <v>24</v>
      </c>
      <c r="B32" s="53" t="s">
        <v>29</v>
      </c>
      <c r="C32" s="56" t="s">
        <v>230</v>
      </c>
      <c r="D32" s="52" t="s">
        <v>55</v>
      </c>
      <c r="E32" s="43">
        <v>1</v>
      </c>
      <c r="F32" s="61">
        <v>27.45</v>
      </c>
      <c r="G32" s="61">
        <v>28.35</v>
      </c>
      <c r="H32" s="61">
        <v>26.189999999999998</v>
      </c>
      <c r="I32" s="9">
        <f t="shared" si="2"/>
        <v>27.33</v>
      </c>
      <c r="J32" s="10">
        <f t="shared" si="3"/>
        <v>1.0849884792015094</v>
      </c>
      <c r="K32" s="10">
        <f t="shared" si="4"/>
        <v>3.9699541866136459</v>
      </c>
      <c r="L32" s="11">
        <f t="shared" si="5"/>
        <v>27.33</v>
      </c>
      <c r="M32" s="11">
        <f t="shared" si="6"/>
        <v>27.33</v>
      </c>
      <c r="N32" s="11">
        <f t="shared" si="7"/>
        <v>27.33</v>
      </c>
      <c r="O32" s="23">
        <f t="shared" si="8"/>
        <v>27.33</v>
      </c>
      <c r="P32" s="28">
        <f t="shared" si="1"/>
        <v>22.774999999999999</v>
      </c>
      <c r="Q32" s="38"/>
      <c r="R32" s="21"/>
      <c r="U32" s="34">
        <v>1.2</v>
      </c>
    </row>
    <row r="33" spans="1:21" ht="29.25" customHeight="1">
      <c r="A33" s="44">
        <v>25</v>
      </c>
      <c r="B33" s="53" t="s">
        <v>30</v>
      </c>
      <c r="C33" s="56" t="s">
        <v>231</v>
      </c>
      <c r="D33" s="52" t="s">
        <v>51</v>
      </c>
      <c r="E33" s="43">
        <v>1</v>
      </c>
      <c r="F33" s="61">
        <v>359.89999999999992</v>
      </c>
      <c r="G33" s="61">
        <v>371.7</v>
      </c>
      <c r="H33" s="61">
        <v>343.38</v>
      </c>
      <c r="I33" s="9">
        <f t="shared" si="2"/>
        <v>358.32666666666665</v>
      </c>
      <c r="J33" s="10">
        <f t="shared" si="3"/>
        <v>14.225404505086424</v>
      </c>
      <c r="K33" s="10">
        <f t="shared" si="4"/>
        <v>3.969954186613637</v>
      </c>
      <c r="L33" s="11">
        <f t="shared" si="5"/>
        <v>358.32666666666665</v>
      </c>
      <c r="M33" s="11">
        <f t="shared" si="6"/>
        <v>358.32666666666665</v>
      </c>
      <c r="N33" s="11">
        <f t="shared" si="7"/>
        <v>358.32</v>
      </c>
      <c r="O33" s="23">
        <f t="shared" si="8"/>
        <v>358.32</v>
      </c>
      <c r="P33" s="28">
        <f t="shared" si="1"/>
        <v>298.60000000000002</v>
      </c>
      <c r="Q33" s="38"/>
      <c r="R33" s="21"/>
      <c r="U33" s="34">
        <v>1.2</v>
      </c>
    </row>
    <row r="34" spans="1:21" ht="24.95" customHeight="1">
      <c r="A34" s="44">
        <v>26</v>
      </c>
      <c r="B34" s="53" t="s">
        <v>94</v>
      </c>
      <c r="C34" s="56" t="s">
        <v>232</v>
      </c>
      <c r="D34" s="52" t="s">
        <v>51</v>
      </c>
      <c r="E34" s="43">
        <v>1</v>
      </c>
      <c r="F34" s="61">
        <v>621.13333333333333</v>
      </c>
      <c r="G34" s="61">
        <v>623.15</v>
      </c>
      <c r="H34" s="61">
        <v>617.1</v>
      </c>
      <c r="I34" s="9">
        <f t="shared" si="2"/>
        <v>620.46111111111111</v>
      </c>
      <c r="J34" s="10">
        <f t="shared" si="3"/>
        <v>3.0805092171647357</v>
      </c>
      <c r="K34" s="10">
        <f t="shared" si="4"/>
        <v>0.49648707420972976</v>
      </c>
      <c r="L34" s="11">
        <f t="shared" si="5"/>
        <v>620.46111111111099</v>
      </c>
      <c r="M34" s="11">
        <f t="shared" si="6"/>
        <v>620.46111111111099</v>
      </c>
      <c r="N34" s="11">
        <f t="shared" si="7"/>
        <v>620.46</v>
      </c>
      <c r="O34" s="23">
        <f t="shared" si="8"/>
        <v>620.46</v>
      </c>
      <c r="P34" s="28">
        <f t="shared" si="1"/>
        <v>517.05000000000007</v>
      </c>
      <c r="Q34" s="38"/>
      <c r="R34" s="21"/>
      <c r="U34" s="34">
        <v>1.2</v>
      </c>
    </row>
    <row r="35" spans="1:21" ht="24.95" customHeight="1">
      <c r="A35" s="44">
        <v>27</v>
      </c>
      <c r="B35" s="53" t="s">
        <v>95</v>
      </c>
      <c r="C35" s="56" t="s">
        <v>232</v>
      </c>
      <c r="D35" s="52" t="s">
        <v>51</v>
      </c>
      <c r="E35" s="43">
        <v>1</v>
      </c>
      <c r="F35" s="61">
        <v>828.90666666666675</v>
      </c>
      <c r="G35" s="61">
        <v>850.72</v>
      </c>
      <c r="H35" s="61">
        <v>842.54000000000008</v>
      </c>
      <c r="I35" s="9">
        <f t="shared" si="2"/>
        <v>840.72222222222229</v>
      </c>
      <c r="J35" s="10">
        <f t="shared" si="3"/>
        <v>11.01969213793263</v>
      </c>
      <c r="K35" s="10">
        <f t="shared" si="4"/>
        <v>1.3107411516737417</v>
      </c>
      <c r="L35" s="11">
        <f t="shared" si="5"/>
        <v>840.72222222222229</v>
      </c>
      <c r="M35" s="11">
        <f t="shared" si="6"/>
        <v>840.72222222222229</v>
      </c>
      <c r="N35" s="11">
        <f t="shared" si="7"/>
        <v>840.72</v>
      </c>
      <c r="O35" s="23">
        <f t="shared" si="8"/>
        <v>840.72</v>
      </c>
      <c r="P35" s="28">
        <f t="shared" si="1"/>
        <v>700.6</v>
      </c>
      <c r="Q35" s="38"/>
      <c r="R35" s="21"/>
      <c r="U35" s="34">
        <v>1.2</v>
      </c>
    </row>
    <row r="36" spans="1:21" ht="24.95" customHeight="1">
      <c r="A36" s="44">
        <v>28</v>
      </c>
      <c r="B36" s="53" t="s">
        <v>96</v>
      </c>
      <c r="C36" s="56" t="s">
        <v>232</v>
      </c>
      <c r="D36" s="52" t="s">
        <v>51</v>
      </c>
      <c r="E36" s="43">
        <v>1</v>
      </c>
      <c r="F36" s="61">
        <v>574.41666666666663</v>
      </c>
      <c r="G36" s="61">
        <v>593.25</v>
      </c>
      <c r="H36" s="61">
        <v>581.95000000000005</v>
      </c>
      <c r="I36" s="9">
        <f t="shared" si="2"/>
        <v>583.20555555555552</v>
      </c>
      <c r="J36" s="10">
        <f t="shared" si="3"/>
        <v>9.4792365687288438</v>
      </c>
      <c r="K36" s="10">
        <f t="shared" si="4"/>
        <v>1.6253680162046849</v>
      </c>
      <c r="L36" s="11">
        <f t="shared" si="5"/>
        <v>583.20555555555552</v>
      </c>
      <c r="M36" s="11">
        <f t="shared" si="6"/>
        <v>583.20555555555552</v>
      </c>
      <c r="N36" s="11">
        <f t="shared" si="7"/>
        <v>583.20000000000005</v>
      </c>
      <c r="O36" s="23">
        <f t="shared" si="8"/>
        <v>583.20000000000005</v>
      </c>
      <c r="P36" s="28">
        <f t="shared" si="1"/>
        <v>486.00000000000006</v>
      </c>
      <c r="Q36" s="38"/>
      <c r="R36" s="21"/>
      <c r="U36" s="34">
        <v>1.2</v>
      </c>
    </row>
    <row r="37" spans="1:21" ht="24.95" customHeight="1">
      <c r="A37" s="44">
        <v>29</v>
      </c>
      <c r="B37" s="53" t="s">
        <v>97</v>
      </c>
      <c r="C37" s="56" t="s">
        <v>233</v>
      </c>
      <c r="D37" s="52" t="s">
        <v>51</v>
      </c>
      <c r="E37" s="43">
        <v>1</v>
      </c>
      <c r="F37" s="61">
        <v>483.2</v>
      </c>
      <c r="G37" s="61">
        <v>484.8</v>
      </c>
      <c r="H37" s="61">
        <v>499.20000000000005</v>
      </c>
      <c r="I37" s="9">
        <f t="shared" si="2"/>
        <v>489.06666666666666</v>
      </c>
      <c r="J37" s="10">
        <f t="shared" si="3"/>
        <v>8.8121128756577907</v>
      </c>
      <c r="K37" s="10">
        <f t="shared" si="4"/>
        <v>1.8018224255025472</v>
      </c>
      <c r="L37" s="11">
        <f t="shared" si="5"/>
        <v>489.06666666666666</v>
      </c>
      <c r="M37" s="11">
        <f t="shared" si="6"/>
        <v>489.06666666666666</v>
      </c>
      <c r="N37" s="11">
        <f t="shared" si="7"/>
        <v>489.06</v>
      </c>
      <c r="O37" s="23">
        <f t="shared" si="8"/>
        <v>489.06</v>
      </c>
      <c r="P37" s="28">
        <f t="shared" si="1"/>
        <v>407.55</v>
      </c>
      <c r="Q37" s="38"/>
      <c r="R37" s="21"/>
      <c r="U37" s="34">
        <v>1.2</v>
      </c>
    </row>
    <row r="38" spans="1:21" ht="24.95" customHeight="1">
      <c r="A38" s="44">
        <v>30</v>
      </c>
      <c r="B38" s="53" t="s">
        <v>98</v>
      </c>
      <c r="C38" s="56" t="s">
        <v>234</v>
      </c>
      <c r="D38" s="52" t="s">
        <v>51</v>
      </c>
      <c r="E38" s="43">
        <v>1</v>
      </c>
      <c r="F38" s="61">
        <v>1968.0333333333335</v>
      </c>
      <c r="G38" s="61">
        <v>1974.55</v>
      </c>
      <c r="H38" s="61">
        <v>2033.2</v>
      </c>
      <c r="I38" s="9">
        <f t="shared" si="2"/>
        <v>1991.9277777777779</v>
      </c>
      <c r="J38" s="10">
        <f t="shared" si="3"/>
        <v>35.8910013998144</v>
      </c>
      <c r="K38" s="10">
        <f t="shared" si="4"/>
        <v>1.8018224255025399</v>
      </c>
      <c r="L38" s="11">
        <f t="shared" si="5"/>
        <v>1991.9277777777779</v>
      </c>
      <c r="M38" s="11">
        <f t="shared" si="6"/>
        <v>1991.9277777777779</v>
      </c>
      <c r="N38" s="11">
        <f t="shared" si="7"/>
        <v>1991.92</v>
      </c>
      <c r="O38" s="23">
        <f t="shared" si="8"/>
        <v>1991.92</v>
      </c>
      <c r="P38" s="28">
        <f t="shared" si="1"/>
        <v>1659.9333333333334</v>
      </c>
      <c r="Q38" s="38"/>
      <c r="R38" s="21"/>
      <c r="U38" s="34">
        <v>1.2</v>
      </c>
    </row>
    <row r="39" spans="1:21" ht="28.5" customHeight="1">
      <c r="A39" s="44">
        <v>31</v>
      </c>
      <c r="B39" s="53" t="s">
        <v>99</v>
      </c>
      <c r="C39" s="56" t="s">
        <v>234</v>
      </c>
      <c r="D39" s="52" t="s">
        <v>51</v>
      </c>
      <c r="E39" s="43">
        <v>1</v>
      </c>
      <c r="F39" s="61">
        <v>1598.5866666666668</v>
      </c>
      <c r="G39" s="61">
        <v>1603.88</v>
      </c>
      <c r="H39" s="61">
        <v>1651.52</v>
      </c>
      <c r="I39" s="9">
        <f t="shared" si="2"/>
        <v>1617.9955555555559</v>
      </c>
      <c r="J39" s="10">
        <f t="shared" si="3"/>
        <v>29.153406763634347</v>
      </c>
      <c r="K39" s="10">
        <f t="shared" si="4"/>
        <v>1.8018224255025357</v>
      </c>
      <c r="L39" s="11">
        <f t="shared" si="5"/>
        <v>1617.9955555555557</v>
      </c>
      <c r="M39" s="11">
        <f t="shared" si="6"/>
        <v>1617.9955555555557</v>
      </c>
      <c r="N39" s="11">
        <f t="shared" si="7"/>
        <v>1617.99</v>
      </c>
      <c r="O39" s="23">
        <f t="shared" si="8"/>
        <v>1617.99</v>
      </c>
      <c r="P39" s="28">
        <f t="shared" si="1"/>
        <v>1348.325</v>
      </c>
      <c r="Q39" s="38"/>
      <c r="R39" s="21"/>
      <c r="U39" s="34">
        <v>1.2</v>
      </c>
    </row>
    <row r="40" spans="1:21" ht="29.25" customHeight="1">
      <c r="A40" s="44">
        <v>32</v>
      </c>
      <c r="B40" s="53" t="s">
        <v>100</v>
      </c>
      <c r="C40" s="56" t="s">
        <v>235</v>
      </c>
      <c r="D40" s="52" t="s">
        <v>51</v>
      </c>
      <c r="E40" s="43">
        <v>1</v>
      </c>
      <c r="F40" s="61">
        <v>348.30666666666667</v>
      </c>
      <c r="G40" s="61">
        <v>349.46</v>
      </c>
      <c r="H40" s="61">
        <v>359.84000000000003</v>
      </c>
      <c r="I40" s="9">
        <f t="shared" si="2"/>
        <v>352.5355555555555</v>
      </c>
      <c r="J40" s="10">
        <f t="shared" si="3"/>
        <v>6.3520646978699924</v>
      </c>
      <c r="K40" s="10">
        <f t="shared" si="4"/>
        <v>1.8018224255025479</v>
      </c>
      <c r="L40" s="11">
        <f t="shared" si="5"/>
        <v>352.5355555555555</v>
      </c>
      <c r="M40" s="11">
        <f t="shared" si="6"/>
        <v>352.5355555555555</v>
      </c>
      <c r="N40" s="11">
        <f t="shared" si="7"/>
        <v>352.53</v>
      </c>
      <c r="O40" s="23">
        <f t="shared" si="8"/>
        <v>352.53</v>
      </c>
      <c r="P40" s="28">
        <f t="shared" si="1"/>
        <v>293.77499999999998</v>
      </c>
      <c r="Q40" s="38"/>
      <c r="R40" s="21"/>
      <c r="U40" s="34">
        <v>1.2</v>
      </c>
    </row>
    <row r="41" spans="1:21" ht="32.25" customHeight="1">
      <c r="A41" s="44">
        <v>33</v>
      </c>
      <c r="B41" s="53" t="s">
        <v>101</v>
      </c>
      <c r="C41" s="56" t="s">
        <v>236</v>
      </c>
      <c r="D41" s="52" t="s">
        <v>51</v>
      </c>
      <c r="E41" s="43">
        <v>1</v>
      </c>
      <c r="F41" s="61">
        <v>166.65</v>
      </c>
      <c r="G41" s="61">
        <v>168.3</v>
      </c>
      <c r="H41" s="61">
        <v>169.95000000000002</v>
      </c>
      <c r="I41" s="9">
        <f t="shared" si="2"/>
        <v>168.30000000000004</v>
      </c>
      <c r="J41" s="10">
        <f t="shared" si="3"/>
        <v>1.6500000000000057</v>
      </c>
      <c r="K41" s="10">
        <f t="shared" si="4"/>
        <v>0.98039215686274817</v>
      </c>
      <c r="L41" s="11">
        <f t="shared" si="5"/>
        <v>168.3</v>
      </c>
      <c r="M41" s="11">
        <f t="shared" si="6"/>
        <v>168.3</v>
      </c>
      <c r="N41" s="11">
        <f t="shared" si="7"/>
        <v>168.3</v>
      </c>
      <c r="O41" s="23">
        <f t="shared" si="8"/>
        <v>168.3</v>
      </c>
      <c r="P41" s="28">
        <f t="shared" ref="P41:P72" si="9">O41/U41</f>
        <v>140.25000000000003</v>
      </c>
      <c r="Q41" s="38"/>
      <c r="R41" s="21"/>
      <c r="U41" s="34">
        <v>1.2</v>
      </c>
    </row>
    <row r="42" spans="1:21" ht="24.95" customHeight="1">
      <c r="A42" s="44">
        <v>34</v>
      </c>
      <c r="B42" s="53" t="s">
        <v>102</v>
      </c>
      <c r="C42" s="56" t="s">
        <v>236</v>
      </c>
      <c r="D42" s="52" t="s">
        <v>51</v>
      </c>
      <c r="E42" s="43">
        <v>1</v>
      </c>
      <c r="F42" s="61">
        <v>338.64000000000004</v>
      </c>
      <c r="G42" s="61">
        <v>348.6</v>
      </c>
      <c r="H42" s="61">
        <v>341.96000000000004</v>
      </c>
      <c r="I42" s="9">
        <f t="shared" si="2"/>
        <v>343.06666666666666</v>
      </c>
      <c r="J42" s="10">
        <f t="shared" si="3"/>
        <v>5.0713837690844521</v>
      </c>
      <c r="K42" s="10">
        <f t="shared" si="4"/>
        <v>1.4782502241793001</v>
      </c>
      <c r="L42" s="11">
        <f t="shared" si="5"/>
        <v>343.06666666666666</v>
      </c>
      <c r="M42" s="11">
        <f t="shared" si="6"/>
        <v>343.06666666666666</v>
      </c>
      <c r="N42" s="11">
        <f t="shared" si="7"/>
        <v>343.06</v>
      </c>
      <c r="O42" s="23">
        <f t="shared" si="8"/>
        <v>343.06</v>
      </c>
      <c r="P42" s="28">
        <f t="shared" si="9"/>
        <v>285.88333333333333</v>
      </c>
      <c r="Q42" s="38"/>
      <c r="R42" s="21"/>
      <c r="U42" s="34">
        <v>1.2</v>
      </c>
    </row>
    <row r="43" spans="1:21" ht="24.95" customHeight="1">
      <c r="A43" s="44">
        <v>35</v>
      </c>
      <c r="B43" s="53" t="s">
        <v>103</v>
      </c>
      <c r="C43" s="56" t="s">
        <v>236</v>
      </c>
      <c r="D43" s="52" t="s">
        <v>51</v>
      </c>
      <c r="E43" s="43">
        <v>1</v>
      </c>
      <c r="F43" s="61">
        <v>681.16666666666663</v>
      </c>
      <c r="G43" s="61">
        <v>690.1</v>
      </c>
      <c r="H43" s="61">
        <v>696.80000000000007</v>
      </c>
      <c r="I43" s="9">
        <f t="shared" si="2"/>
        <v>689.3555555555555</v>
      </c>
      <c r="J43" s="10">
        <f t="shared" si="3"/>
        <v>7.8432089049015365</v>
      </c>
      <c r="K43" s="10">
        <f t="shared" si="4"/>
        <v>1.1377595845413404</v>
      </c>
      <c r="L43" s="11">
        <f t="shared" si="5"/>
        <v>689.3555555555555</v>
      </c>
      <c r="M43" s="11">
        <f t="shared" si="6"/>
        <v>689.3555555555555</v>
      </c>
      <c r="N43" s="11">
        <f t="shared" si="7"/>
        <v>689.35</v>
      </c>
      <c r="O43" s="23">
        <f t="shared" si="8"/>
        <v>689.35</v>
      </c>
      <c r="P43" s="28">
        <f t="shared" si="9"/>
        <v>574.45833333333337</v>
      </c>
      <c r="Q43" s="38"/>
      <c r="R43" s="21"/>
      <c r="U43" s="34">
        <v>1.2</v>
      </c>
    </row>
    <row r="44" spans="1:21" ht="24.95" customHeight="1">
      <c r="A44" s="44">
        <v>36</v>
      </c>
      <c r="B44" s="53" t="s">
        <v>31</v>
      </c>
      <c r="C44" s="56" t="s">
        <v>237</v>
      </c>
      <c r="D44" s="52" t="s">
        <v>53</v>
      </c>
      <c r="E44" s="43">
        <v>1</v>
      </c>
      <c r="F44" s="61">
        <v>129.70666666666668</v>
      </c>
      <c r="G44" s="61">
        <v>133.12</v>
      </c>
      <c r="H44" s="61">
        <v>130.56</v>
      </c>
      <c r="I44" s="9">
        <f t="shared" si="2"/>
        <v>131.12888888888889</v>
      </c>
      <c r="J44" s="10">
        <f t="shared" si="3"/>
        <v>1.7763549862110979</v>
      </c>
      <c r="K44" s="10">
        <f t="shared" si="4"/>
        <v>1.3546633402165706</v>
      </c>
      <c r="L44" s="11">
        <f t="shared" si="5"/>
        <v>131.12888888888889</v>
      </c>
      <c r="M44" s="11">
        <f t="shared" si="6"/>
        <v>131.12888888888889</v>
      </c>
      <c r="N44" s="11">
        <f t="shared" si="7"/>
        <v>131.12</v>
      </c>
      <c r="O44" s="23">
        <f t="shared" si="8"/>
        <v>131.12</v>
      </c>
      <c r="P44" s="28">
        <f t="shared" si="9"/>
        <v>109.26666666666668</v>
      </c>
      <c r="Q44" s="38"/>
      <c r="R44" s="21"/>
      <c r="U44" s="34">
        <v>1.2</v>
      </c>
    </row>
    <row r="45" spans="1:21" ht="24.95" customHeight="1">
      <c r="A45" s="44">
        <v>37</v>
      </c>
      <c r="B45" s="53" t="s">
        <v>104</v>
      </c>
      <c r="C45" s="56" t="s">
        <v>237</v>
      </c>
      <c r="D45" s="52" t="s">
        <v>53</v>
      </c>
      <c r="E45" s="43">
        <v>1</v>
      </c>
      <c r="F45" s="61">
        <v>159.61666666666667</v>
      </c>
      <c r="G45" s="61">
        <v>163.28</v>
      </c>
      <c r="H45" s="61">
        <v>153.85999999999999</v>
      </c>
      <c r="I45" s="9">
        <f t="shared" si="2"/>
        <v>158.91888888888889</v>
      </c>
      <c r="J45" s="10">
        <f t="shared" si="3"/>
        <v>4.7486072032092164</v>
      </c>
      <c r="K45" s="10">
        <f t="shared" si="4"/>
        <v>2.9880697231210154</v>
      </c>
      <c r="L45" s="11">
        <f t="shared" si="5"/>
        <v>158.91888888888889</v>
      </c>
      <c r="M45" s="11">
        <f t="shared" si="6"/>
        <v>158.91888888888889</v>
      </c>
      <c r="N45" s="11">
        <f t="shared" si="7"/>
        <v>158.91</v>
      </c>
      <c r="O45" s="23">
        <f t="shared" si="8"/>
        <v>158.91</v>
      </c>
      <c r="P45" s="28">
        <f t="shared" si="9"/>
        <v>132.42500000000001</v>
      </c>
      <c r="Q45" s="38"/>
      <c r="R45" s="21"/>
      <c r="U45" s="34">
        <v>1.2</v>
      </c>
    </row>
    <row r="46" spans="1:21" ht="24.95" customHeight="1">
      <c r="A46" s="44">
        <v>38</v>
      </c>
      <c r="B46" s="53" t="s">
        <v>105</v>
      </c>
      <c r="C46" s="56" t="s">
        <v>238</v>
      </c>
      <c r="D46" s="52" t="s">
        <v>51</v>
      </c>
      <c r="E46" s="43">
        <v>1</v>
      </c>
      <c r="F46" s="61">
        <v>729.24000000000012</v>
      </c>
      <c r="G46" s="61">
        <v>736.32</v>
      </c>
      <c r="H46" s="61">
        <v>722.16</v>
      </c>
      <c r="I46" s="9">
        <f t="shared" si="2"/>
        <v>729.24000000000012</v>
      </c>
      <c r="J46" s="10">
        <f t="shared" si="3"/>
        <v>7.0800000000000409</v>
      </c>
      <c r="K46" s="10">
        <f t="shared" si="4"/>
        <v>0.97087378640777244</v>
      </c>
      <c r="L46" s="11">
        <f t="shared" si="5"/>
        <v>729.24</v>
      </c>
      <c r="M46" s="11">
        <f t="shared" si="6"/>
        <v>729.24</v>
      </c>
      <c r="N46" s="11">
        <f t="shared" si="7"/>
        <v>729.24</v>
      </c>
      <c r="O46" s="23">
        <f t="shared" si="8"/>
        <v>729.24</v>
      </c>
      <c r="P46" s="28">
        <f t="shared" si="9"/>
        <v>607.70000000000005</v>
      </c>
      <c r="Q46" s="38"/>
      <c r="R46" s="21"/>
      <c r="U46" s="34">
        <v>1.2</v>
      </c>
    </row>
    <row r="47" spans="1:21" ht="24.95" customHeight="1">
      <c r="A47" s="44">
        <v>39</v>
      </c>
      <c r="B47" s="53" t="s">
        <v>106</v>
      </c>
      <c r="C47" s="56" t="s">
        <v>239</v>
      </c>
      <c r="D47" s="52" t="s">
        <v>51</v>
      </c>
      <c r="E47" s="43">
        <v>1</v>
      </c>
      <c r="F47" s="61">
        <v>30.5</v>
      </c>
      <c r="G47" s="61">
        <v>31.5</v>
      </c>
      <c r="H47" s="61">
        <v>29.099999999999998</v>
      </c>
      <c r="I47" s="9">
        <f t="shared" si="2"/>
        <v>30.366666666666664</v>
      </c>
      <c r="J47" s="10">
        <f t="shared" si="3"/>
        <v>1.2055427546683428</v>
      </c>
      <c r="K47" s="10">
        <f t="shared" si="4"/>
        <v>3.9699541866136432</v>
      </c>
      <c r="L47" s="11">
        <f t="shared" si="5"/>
        <v>30.366666666666664</v>
      </c>
      <c r="M47" s="11">
        <f t="shared" si="6"/>
        <v>30.366666666666664</v>
      </c>
      <c r="N47" s="11">
        <f t="shared" si="7"/>
        <v>30.36</v>
      </c>
      <c r="O47" s="23">
        <f t="shared" si="8"/>
        <v>30.36</v>
      </c>
      <c r="P47" s="28">
        <f t="shared" si="9"/>
        <v>25.3</v>
      </c>
      <c r="Q47" s="38"/>
      <c r="R47" s="21"/>
      <c r="U47" s="34">
        <v>1.2</v>
      </c>
    </row>
    <row r="48" spans="1:21" ht="24.95" customHeight="1">
      <c r="A48" s="44">
        <v>40</v>
      </c>
      <c r="B48" s="53" t="s">
        <v>107</v>
      </c>
      <c r="C48" s="56" t="s">
        <v>240</v>
      </c>
      <c r="D48" s="52" t="s">
        <v>51</v>
      </c>
      <c r="E48" s="43">
        <v>1</v>
      </c>
      <c r="F48" s="61">
        <v>3192</v>
      </c>
      <c r="G48" s="61">
        <v>3307.5</v>
      </c>
      <c r="H48" s="61">
        <v>3055.5</v>
      </c>
      <c r="I48" s="9">
        <f t="shared" si="2"/>
        <v>3185</v>
      </c>
      <c r="J48" s="10">
        <f t="shared" si="3"/>
        <v>126.1457490365807</v>
      </c>
      <c r="K48" s="10">
        <f t="shared" si="4"/>
        <v>3.960620063942879</v>
      </c>
      <c r="L48" s="11">
        <f t="shared" si="5"/>
        <v>3185</v>
      </c>
      <c r="M48" s="11">
        <f t="shared" si="6"/>
        <v>3185</v>
      </c>
      <c r="N48" s="11">
        <f t="shared" si="7"/>
        <v>3185</v>
      </c>
      <c r="O48" s="23">
        <f t="shared" si="8"/>
        <v>3185</v>
      </c>
      <c r="P48" s="28">
        <f t="shared" si="9"/>
        <v>2654.166666666667</v>
      </c>
      <c r="Q48" s="38"/>
      <c r="R48" s="21"/>
      <c r="U48" s="34">
        <v>1.2</v>
      </c>
    </row>
    <row r="49" spans="1:21" ht="24.95" customHeight="1">
      <c r="A49" s="44">
        <v>41</v>
      </c>
      <c r="B49" s="53" t="s">
        <v>35</v>
      </c>
      <c r="C49" s="56" t="s">
        <v>241</v>
      </c>
      <c r="D49" s="52" t="s">
        <v>51</v>
      </c>
      <c r="E49" s="43">
        <v>1</v>
      </c>
      <c r="F49" s="61">
        <v>30.399999999999995</v>
      </c>
      <c r="G49" s="61">
        <v>31.5</v>
      </c>
      <c r="H49" s="61">
        <v>29.099999999999998</v>
      </c>
      <c r="I49" s="9">
        <f t="shared" si="2"/>
        <v>30.333333333333329</v>
      </c>
      <c r="J49" s="10">
        <f t="shared" si="3"/>
        <v>1.2013880860626742</v>
      </c>
      <c r="K49" s="10">
        <f t="shared" si="4"/>
        <v>3.9606200639428826</v>
      </c>
      <c r="L49" s="11">
        <f t="shared" si="5"/>
        <v>30.333333333333329</v>
      </c>
      <c r="M49" s="11">
        <f t="shared" si="6"/>
        <v>30.333333333333329</v>
      </c>
      <c r="N49" s="11">
        <f t="shared" si="7"/>
        <v>30.33</v>
      </c>
      <c r="O49" s="23">
        <f t="shared" si="8"/>
        <v>30.33</v>
      </c>
      <c r="P49" s="28">
        <f t="shared" si="9"/>
        <v>25.274999999999999</v>
      </c>
      <c r="Q49" s="38"/>
      <c r="R49" s="21"/>
      <c r="U49" s="34">
        <v>1.2</v>
      </c>
    </row>
    <row r="50" spans="1:21" ht="24.95" customHeight="1">
      <c r="A50" s="44">
        <v>42</v>
      </c>
      <c r="B50" s="53" t="s">
        <v>108</v>
      </c>
      <c r="C50" s="57" t="s">
        <v>224</v>
      </c>
      <c r="D50" s="52" t="s">
        <v>51</v>
      </c>
      <c r="E50" s="43">
        <v>1</v>
      </c>
      <c r="F50" s="61">
        <v>229.5</v>
      </c>
      <c r="G50" s="61">
        <v>231.75</v>
      </c>
      <c r="H50" s="61">
        <v>227.25</v>
      </c>
      <c r="I50" s="9">
        <f t="shared" si="2"/>
        <v>229.5</v>
      </c>
      <c r="J50" s="10">
        <f t="shared" si="3"/>
        <v>2.25</v>
      </c>
      <c r="K50" s="10">
        <f t="shared" si="4"/>
        <v>0.98039215686274506</v>
      </c>
      <c r="L50" s="11">
        <f t="shared" si="5"/>
        <v>229.5</v>
      </c>
      <c r="M50" s="11">
        <f t="shared" si="6"/>
        <v>229.5</v>
      </c>
      <c r="N50" s="11">
        <f t="shared" si="7"/>
        <v>229.5</v>
      </c>
      <c r="O50" s="23">
        <f t="shared" si="8"/>
        <v>229.5</v>
      </c>
      <c r="P50" s="28">
        <f t="shared" si="9"/>
        <v>191.25</v>
      </c>
      <c r="Q50" s="38"/>
      <c r="R50" s="21"/>
      <c r="U50" s="34">
        <v>1.2</v>
      </c>
    </row>
    <row r="51" spans="1:21" ht="24.95" customHeight="1">
      <c r="A51" s="44">
        <v>43</v>
      </c>
      <c r="B51" s="53" t="s">
        <v>36</v>
      </c>
      <c r="C51" s="57" t="s">
        <v>224</v>
      </c>
      <c r="D51" s="52" t="s">
        <v>51</v>
      </c>
      <c r="E51" s="43">
        <v>1</v>
      </c>
      <c r="F51" s="61">
        <v>70.466666666666669</v>
      </c>
      <c r="G51" s="61">
        <v>72.100000000000009</v>
      </c>
      <c r="H51" s="61">
        <v>70.7</v>
      </c>
      <c r="I51" s="9">
        <f t="shared" si="2"/>
        <v>71.088888888888889</v>
      </c>
      <c r="J51" s="10">
        <f t="shared" si="3"/>
        <v>0.8833857426800461</v>
      </c>
      <c r="K51" s="10">
        <f t="shared" si="4"/>
        <v>1.2426495286215091</v>
      </c>
      <c r="L51" s="11">
        <f t="shared" si="5"/>
        <v>71.088888888888874</v>
      </c>
      <c r="M51" s="11">
        <f t="shared" si="6"/>
        <v>71.088888888888874</v>
      </c>
      <c r="N51" s="11">
        <f t="shared" si="7"/>
        <v>71.08</v>
      </c>
      <c r="O51" s="23">
        <f t="shared" si="8"/>
        <v>71.08</v>
      </c>
      <c r="P51" s="28">
        <f t="shared" si="9"/>
        <v>59.233333333333334</v>
      </c>
      <c r="Q51" s="38"/>
      <c r="R51" s="21"/>
      <c r="U51" s="34">
        <v>1.2</v>
      </c>
    </row>
    <row r="52" spans="1:21" ht="24.95" customHeight="1">
      <c r="A52" s="44">
        <v>44</v>
      </c>
      <c r="B52" s="53" t="s">
        <v>109</v>
      </c>
      <c r="C52" s="57" t="s">
        <v>224</v>
      </c>
      <c r="D52" s="52" t="s">
        <v>51</v>
      </c>
      <c r="E52" s="43">
        <v>1</v>
      </c>
      <c r="F52" s="61">
        <v>115.76666666666667</v>
      </c>
      <c r="G52" s="61">
        <v>118.45</v>
      </c>
      <c r="H52" s="61">
        <v>116.15</v>
      </c>
      <c r="I52" s="9">
        <f t="shared" si="2"/>
        <v>116.78888888888889</v>
      </c>
      <c r="J52" s="10">
        <f t="shared" si="3"/>
        <v>1.4512765772600706</v>
      </c>
      <c r="K52" s="10">
        <f t="shared" si="4"/>
        <v>1.2426495286215047</v>
      </c>
      <c r="L52" s="11">
        <f t="shared" si="5"/>
        <v>116.78888888888889</v>
      </c>
      <c r="M52" s="11">
        <f t="shared" si="6"/>
        <v>116.78888888888889</v>
      </c>
      <c r="N52" s="11">
        <f t="shared" si="7"/>
        <v>116.78</v>
      </c>
      <c r="O52" s="23">
        <f t="shared" si="8"/>
        <v>116.78</v>
      </c>
      <c r="P52" s="28">
        <f t="shared" si="9"/>
        <v>97.316666666666677</v>
      </c>
      <c r="Q52" s="38"/>
      <c r="R52" s="21"/>
      <c r="U52" s="34">
        <v>1.2</v>
      </c>
    </row>
    <row r="53" spans="1:21" ht="24.95" customHeight="1">
      <c r="A53" s="44">
        <v>45</v>
      </c>
      <c r="B53" s="53" t="s">
        <v>110</v>
      </c>
      <c r="C53" s="57" t="s">
        <v>224</v>
      </c>
      <c r="D53" s="52" t="s">
        <v>51</v>
      </c>
      <c r="E53" s="43">
        <v>1</v>
      </c>
      <c r="F53" s="61">
        <v>135.9</v>
      </c>
      <c r="G53" s="61">
        <v>139.05000000000001</v>
      </c>
      <c r="H53" s="61">
        <v>136.35</v>
      </c>
      <c r="I53" s="9">
        <f t="shared" si="2"/>
        <v>137.10000000000002</v>
      </c>
      <c r="J53" s="10">
        <f t="shared" si="3"/>
        <v>1.7036725037400879</v>
      </c>
      <c r="K53" s="10">
        <f t="shared" si="4"/>
        <v>1.2426495286215082</v>
      </c>
      <c r="L53" s="11">
        <f t="shared" si="5"/>
        <v>137.10000000000002</v>
      </c>
      <c r="M53" s="11">
        <f t="shared" si="6"/>
        <v>137.10000000000002</v>
      </c>
      <c r="N53" s="11">
        <f t="shared" si="7"/>
        <v>137.1</v>
      </c>
      <c r="O53" s="23">
        <f t="shared" si="8"/>
        <v>137.1</v>
      </c>
      <c r="P53" s="28">
        <f t="shared" si="9"/>
        <v>114.25</v>
      </c>
      <c r="Q53" s="38"/>
      <c r="R53" s="21"/>
      <c r="U53" s="34">
        <v>1.2</v>
      </c>
    </row>
    <row r="54" spans="1:21" ht="24.95" customHeight="1">
      <c r="A54" s="44">
        <v>46</v>
      </c>
      <c r="B54" s="53" t="s">
        <v>111</v>
      </c>
      <c r="C54" s="57" t="s">
        <v>224</v>
      </c>
      <c r="D54" s="52" t="s">
        <v>51</v>
      </c>
      <c r="E54" s="43">
        <v>1</v>
      </c>
      <c r="F54" s="61">
        <v>92.306666666666658</v>
      </c>
      <c r="G54" s="61">
        <v>93.84</v>
      </c>
      <c r="H54" s="61">
        <v>92.92</v>
      </c>
      <c r="I54" s="9">
        <f t="shared" si="2"/>
        <v>93.022222222222226</v>
      </c>
      <c r="J54" s="10">
        <f t="shared" si="3"/>
        <v>0.77176085338323797</v>
      </c>
      <c r="K54" s="10">
        <f t="shared" si="4"/>
        <v>0.82965213574404462</v>
      </c>
      <c r="L54" s="11">
        <f t="shared" si="5"/>
        <v>93.022222222222211</v>
      </c>
      <c r="M54" s="11">
        <f t="shared" si="6"/>
        <v>93.022222222222211</v>
      </c>
      <c r="N54" s="11">
        <f t="shared" si="7"/>
        <v>93.02</v>
      </c>
      <c r="O54" s="23">
        <f t="shared" si="8"/>
        <v>93.02</v>
      </c>
      <c r="P54" s="28">
        <f t="shared" si="9"/>
        <v>77.516666666666666</v>
      </c>
      <c r="Q54" s="38"/>
      <c r="R54" s="21"/>
      <c r="U54" s="34">
        <v>1.2</v>
      </c>
    </row>
    <row r="55" spans="1:21" ht="24.95" customHeight="1">
      <c r="A55" s="44">
        <v>47</v>
      </c>
      <c r="B55" s="53" t="s">
        <v>112</v>
      </c>
      <c r="C55" s="57" t="s">
        <v>224</v>
      </c>
      <c r="D55" s="52" t="s">
        <v>51</v>
      </c>
      <c r="E55" s="43">
        <v>1</v>
      </c>
      <c r="F55" s="61">
        <v>84.84</v>
      </c>
      <c r="G55" s="61">
        <v>85.68</v>
      </c>
      <c r="H55" s="61">
        <v>84.84</v>
      </c>
      <c r="I55" s="9">
        <f t="shared" si="2"/>
        <v>85.12</v>
      </c>
      <c r="J55" s="10">
        <f t="shared" si="3"/>
        <v>0.48497422611928759</v>
      </c>
      <c r="K55" s="10">
        <f t="shared" si="4"/>
        <v>0.5697535551213434</v>
      </c>
      <c r="L55" s="11">
        <f t="shared" si="5"/>
        <v>85.12</v>
      </c>
      <c r="M55" s="11">
        <f t="shared" si="6"/>
        <v>85.12</v>
      </c>
      <c r="N55" s="11">
        <f t="shared" si="7"/>
        <v>85.12</v>
      </c>
      <c r="O55" s="23">
        <f t="shared" si="8"/>
        <v>85.12</v>
      </c>
      <c r="P55" s="28">
        <f t="shared" si="9"/>
        <v>70.933333333333337</v>
      </c>
      <c r="Q55" s="38"/>
      <c r="R55" s="21"/>
      <c r="U55" s="34">
        <v>1.2</v>
      </c>
    </row>
    <row r="56" spans="1:21" ht="24.95" customHeight="1">
      <c r="A56" s="44">
        <v>48</v>
      </c>
      <c r="B56" s="53" t="s">
        <v>113</v>
      </c>
      <c r="C56" s="57" t="s">
        <v>224</v>
      </c>
      <c r="D56" s="52" t="s">
        <v>51</v>
      </c>
      <c r="E56" s="43">
        <v>1</v>
      </c>
      <c r="F56" s="61">
        <v>42.98</v>
      </c>
      <c r="G56" s="61">
        <v>42.84</v>
      </c>
      <c r="H56" s="61">
        <v>44.1</v>
      </c>
      <c r="I56" s="9">
        <f t="shared" si="2"/>
        <v>43.306666666666665</v>
      </c>
      <c r="J56" s="10">
        <f t="shared" si="3"/>
        <v>0.69060360072427507</v>
      </c>
      <c r="K56" s="10">
        <f t="shared" si="4"/>
        <v>1.5946819598005122</v>
      </c>
      <c r="L56" s="11">
        <f t="shared" si="5"/>
        <v>43.306666666666658</v>
      </c>
      <c r="M56" s="11">
        <f t="shared" si="6"/>
        <v>43.306666666666658</v>
      </c>
      <c r="N56" s="11">
        <f t="shared" si="7"/>
        <v>43.3</v>
      </c>
      <c r="O56" s="23">
        <f t="shared" si="8"/>
        <v>43.3</v>
      </c>
      <c r="P56" s="28">
        <f t="shared" si="9"/>
        <v>36.083333333333336</v>
      </c>
      <c r="Q56" s="38"/>
      <c r="R56" s="21"/>
      <c r="U56" s="34">
        <v>1.2</v>
      </c>
    </row>
    <row r="57" spans="1:21" ht="24.95" customHeight="1">
      <c r="A57" s="44">
        <v>49</v>
      </c>
      <c r="B57" s="53" t="s">
        <v>114</v>
      </c>
      <c r="C57" s="57" t="s">
        <v>224</v>
      </c>
      <c r="D57" s="52" t="s">
        <v>51</v>
      </c>
      <c r="E57" s="43">
        <v>1</v>
      </c>
      <c r="F57" s="61">
        <v>49.120000000000005</v>
      </c>
      <c r="G57" s="61">
        <v>48.96</v>
      </c>
      <c r="H57" s="61">
        <v>50.400000000000006</v>
      </c>
      <c r="I57" s="9">
        <f t="shared" si="2"/>
        <v>49.493333333333339</v>
      </c>
      <c r="J57" s="10">
        <f t="shared" si="3"/>
        <v>0.78926125797060143</v>
      </c>
      <c r="K57" s="10">
        <f t="shared" si="4"/>
        <v>1.5946819598005146</v>
      </c>
      <c r="L57" s="11">
        <f t="shared" si="5"/>
        <v>49.493333333333339</v>
      </c>
      <c r="M57" s="11">
        <f t="shared" si="6"/>
        <v>49.493333333333339</v>
      </c>
      <c r="N57" s="11">
        <f t="shared" si="7"/>
        <v>49.49</v>
      </c>
      <c r="O57" s="23">
        <f t="shared" si="8"/>
        <v>49.49</v>
      </c>
      <c r="P57" s="28">
        <f t="shared" si="9"/>
        <v>41.241666666666667</v>
      </c>
      <c r="Q57" s="38"/>
      <c r="R57" s="21"/>
      <c r="U57" s="34">
        <v>1.2</v>
      </c>
    </row>
    <row r="58" spans="1:21" ht="24.95" customHeight="1">
      <c r="A58" s="44">
        <v>50</v>
      </c>
      <c r="B58" s="53" t="s">
        <v>115</v>
      </c>
      <c r="C58" s="57" t="s">
        <v>224</v>
      </c>
      <c r="D58" s="52" t="s">
        <v>51</v>
      </c>
      <c r="E58" s="43">
        <v>1</v>
      </c>
      <c r="F58" s="61">
        <v>58</v>
      </c>
      <c r="G58" s="61">
        <v>60.32</v>
      </c>
      <c r="H58" s="61">
        <v>55.68</v>
      </c>
      <c r="I58" s="9">
        <f t="shared" si="2"/>
        <v>58</v>
      </c>
      <c r="J58" s="10">
        <f t="shared" si="3"/>
        <v>2.3200000000000003</v>
      </c>
      <c r="K58" s="10">
        <f t="shared" si="4"/>
        <v>4.0000000000000009</v>
      </c>
      <c r="L58" s="11">
        <f t="shared" si="5"/>
        <v>58</v>
      </c>
      <c r="M58" s="11">
        <f t="shared" si="6"/>
        <v>58</v>
      </c>
      <c r="N58" s="11">
        <f t="shared" si="7"/>
        <v>58</v>
      </c>
      <c r="O58" s="23">
        <f t="shared" si="8"/>
        <v>58</v>
      </c>
      <c r="P58" s="28">
        <f t="shared" si="9"/>
        <v>48.333333333333336</v>
      </c>
      <c r="Q58" s="38"/>
      <c r="R58" s="21"/>
      <c r="U58" s="34">
        <v>1.2</v>
      </c>
    </row>
    <row r="59" spans="1:21" ht="24.95" customHeight="1">
      <c r="A59" s="44">
        <v>51</v>
      </c>
      <c r="B59" s="53" t="s">
        <v>116</v>
      </c>
      <c r="C59" s="57" t="s">
        <v>224</v>
      </c>
      <c r="D59" s="52" t="s">
        <v>51</v>
      </c>
      <c r="E59" s="43">
        <v>1</v>
      </c>
      <c r="F59" s="61">
        <v>83.553333333333327</v>
      </c>
      <c r="G59" s="61">
        <v>86.320000000000007</v>
      </c>
      <c r="H59" s="61">
        <v>79.679999999999993</v>
      </c>
      <c r="I59" s="9">
        <f t="shared" si="2"/>
        <v>83.184444444444452</v>
      </c>
      <c r="J59" s="10">
        <f t="shared" si="3"/>
        <v>3.3353349545824189</v>
      </c>
      <c r="K59" s="10">
        <f t="shared" si="4"/>
        <v>4.0095657028880618</v>
      </c>
      <c r="L59" s="11">
        <f t="shared" si="5"/>
        <v>83.184444444444438</v>
      </c>
      <c r="M59" s="11">
        <f t="shared" si="6"/>
        <v>83.184444444444438</v>
      </c>
      <c r="N59" s="11">
        <f t="shared" si="7"/>
        <v>83.18</v>
      </c>
      <c r="O59" s="23">
        <f t="shared" si="8"/>
        <v>83.18</v>
      </c>
      <c r="P59" s="28">
        <f t="shared" si="9"/>
        <v>69.316666666666677</v>
      </c>
      <c r="Q59" s="38"/>
      <c r="R59" s="21"/>
      <c r="U59" s="34">
        <v>1.2</v>
      </c>
    </row>
    <row r="60" spans="1:21" ht="24.95" customHeight="1">
      <c r="A60" s="44">
        <v>52</v>
      </c>
      <c r="B60" s="53" t="s">
        <v>117</v>
      </c>
      <c r="C60" s="57" t="s">
        <v>224</v>
      </c>
      <c r="D60" s="52" t="s">
        <v>51</v>
      </c>
      <c r="E60" s="43">
        <v>1</v>
      </c>
      <c r="F60" s="61">
        <v>98.65333333333335</v>
      </c>
      <c r="G60" s="61">
        <v>101.92</v>
      </c>
      <c r="H60" s="61">
        <v>94.08</v>
      </c>
      <c r="I60" s="9">
        <f t="shared" si="2"/>
        <v>98.217777777777783</v>
      </c>
      <c r="J60" s="10">
        <f t="shared" si="3"/>
        <v>3.9381063319165852</v>
      </c>
      <c r="K60" s="10">
        <f t="shared" si="4"/>
        <v>4.0095657028880565</v>
      </c>
      <c r="L60" s="11">
        <f t="shared" si="5"/>
        <v>98.217777777777783</v>
      </c>
      <c r="M60" s="11">
        <f t="shared" si="6"/>
        <v>98.217777777777783</v>
      </c>
      <c r="N60" s="11">
        <f t="shared" si="7"/>
        <v>98.21</v>
      </c>
      <c r="O60" s="23">
        <f t="shared" si="8"/>
        <v>98.21</v>
      </c>
      <c r="P60" s="28">
        <f t="shared" si="9"/>
        <v>81.841666666666669</v>
      </c>
      <c r="Q60" s="38"/>
      <c r="R60" s="21"/>
      <c r="U60" s="34">
        <v>1.2</v>
      </c>
    </row>
    <row r="61" spans="1:21" ht="24.95" customHeight="1">
      <c r="A61" s="44">
        <v>53</v>
      </c>
      <c r="B61" s="53" t="s">
        <v>65</v>
      </c>
      <c r="C61" s="57" t="s">
        <v>224</v>
      </c>
      <c r="D61" s="52" t="s">
        <v>51</v>
      </c>
      <c r="E61" s="43">
        <v>1</v>
      </c>
      <c r="F61" s="61">
        <v>112.74666666666667</v>
      </c>
      <c r="G61" s="61">
        <v>116.48</v>
      </c>
      <c r="H61" s="61">
        <v>107.52</v>
      </c>
      <c r="I61" s="9">
        <f t="shared" si="2"/>
        <v>112.24888888888889</v>
      </c>
      <c r="J61" s="10">
        <f t="shared" si="3"/>
        <v>4.5006929507618132</v>
      </c>
      <c r="K61" s="10">
        <f t="shared" si="4"/>
        <v>4.0095657028880582</v>
      </c>
      <c r="L61" s="11">
        <f t="shared" si="5"/>
        <v>112.24888888888889</v>
      </c>
      <c r="M61" s="11">
        <f t="shared" si="6"/>
        <v>112.24888888888889</v>
      </c>
      <c r="N61" s="11">
        <f t="shared" si="7"/>
        <v>112.24</v>
      </c>
      <c r="O61" s="23">
        <f t="shared" si="8"/>
        <v>112.24</v>
      </c>
      <c r="P61" s="28">
        <f t="shared" si="9"/>
        <v>93.533333333333331</v>
      </c>
      <c r="Q61" s="38"/>
      <c r="R61" s="21"/>
      <c r="U61" s="34">
        <v>1.2</v>
      </c>
    </row>
    <row r="62" spans="1:21" ht="24.95" customHeight="1">
      <c r="A62" s="44">
        <v>54</v>
      </c>
      <c r="B62" s="54" t="s">
        <v>118</v>
      </c>
      <c r="C62" s="57" t="s">
        <v>224</v>
      </c>
      <c r="D62" s="52" t="s">
        <v>51</v>
      </c>
      <c r="E62" s="43">
        <v>1</v>
      </c>
      <c r="F62" s="61">
        <v>140.29999999999998</v>
      </c>
      <c r="G62" s="61">
        <v>144.9</v>
      </c>
      <c r="H62" s="61">
        <v>133.85999999999999</v>
      </c>
      <c r="I62" s="9">
        <f t="shared" si="2"/>
        <v>139.68666666666664</v>
      </c>
      <c r="J62" s="10">
        <f t="shared" si="3"/>
        <v>5.545496671474381</v>
      </c>
      <c r="K62" s="10">
        <f t="shared" si="4"/>
        <v>3.9699541866136467</v>
      </c>
      <c r="L62" s="11">
        <f t="shared" si="5"/>
        <v>139.68666666666664</v>
      </c>
      <c r="M62" s="11">
        <f t="shared" si="6"/>
        <v>139.68666666666664</v>
      </c>
      <c r="N62" s="11">
        <f t="shared" si="7"/>
        <v>139.68</v>
      </c>
      <c r="O62" s="23">
        <f t="shared" si="8"/>
        <v>139.68</v>
      </c>
      <c r="P62" s="28">
        <f t="shared" si="9"/>
        <v>116.4</v>
      </c>
      <c r="Q62" s="38"/>
      <c r="R62" s="21"/>
      <c r="U62" s="34">
        <v>1.2</v>
      </c>
    </row>
    <row r="63" spans="1:21" ht="27" customHeight="1">
      <c r="A63" s="44">
        <v>55</v>
      </c>
      <c r="B63" s="54" t="s">
        <v>119</v>
      </c>
      <c r="C63" s="56" t="s">
        <v>235</v>
      </c>
      <c r="D63" s="52" t="s">
        <v>51</v>
      </c>
      <c r="E63" s="43">
        <v>1</v>
      </c>
      <c r="F63" s="61">
        <v>759.02666666666664</v>
      </c>
      <c r="G63" s="61">
        <v>776.62</v>
      </c>
      <c r="H63" s="61">
        <v>731.38</v>
      </c>
      <c r="I63" s="9">
        <f t="shared" si="2"/>
        <v>755.67555555555555</v>
      </c>
      <c r="J63" s="10">
        <f t="shared" si="3"/>
        <v>22.805412937705366</v>
      </c>
      <c r="K63" s="10">
        <f t="shared" si="4"/>
        <v>3.0178841660346341</v>
      </c>
      <c r="L63" s="11">
        <f t="shared" si="5"/>
        <v>755.67555555555555</v>
      </c>
      <c r="M63" s="11">
        <f t="shared" si="6"/>
        <v>755.67555555555555</v>
      </c>
      <c r="N63" s="11">
        <f t="shared" si="7"/>
        <v>755.67</v>
      </c>
      <c r="O63" s="23">
        <f t="shared" si="8"/>
        <v>755.67</v>
      </c>
      <c r="P63" s="28">
        <f t="shared" si="9"/>
        <v>629.72500000000002</v>
      </c>
      <c r="Q63" s="38"/>
      <c r="R63" s="21"/>
      <c r="U63" s="34">
        <v>1.2</v>
      </c>
    </row>
    <row r="64" spans="1:21" ht="26.25" customHeight="1">
      <c r="A64" s="44">
        <v>56</v>
      </c>
      <c r="B64" s="54" t="s">
        <v>120</v>
      </c>
      <c r="C64" s="56" t="s">
        <v>235</v>
      </c>
      <c r="D64" s="52" t="s">
        <v>51</v>
      </c>
      <c r="E64" s="43">
        <v>1</v>
      </c>
      <c r="F64" s="61">
        <v>994.85</v>
      </c>
      <c r="G64" s="61">
        <v>1024.4000000000001</v>
      </c>
      <c r="H64" s="61">
        <v>955.44999999999993</v>
      </c>
      <c r="I64" s="9">
        <f t="shared" si="2"/>
        <v>991.56666666666661</v>
      </c>
      <c r="J64" s="10">
        <f t="shared" si="3"/>
        <v>34.592063155199902</v>
      </c>
      <c r="K64" s="10">
        <f t="shared" si="4"/>
        <v>3.4886270704810469</v>
      </c>
      <c r="L64" s="11">
        <f t="shared" si="5"/>
        <v>991.56666666666661</v>
      </c>
      <c r="M64" s="11">
        <f t="shared" si="6"/>
        <v>991.56666666666661</v>
      </c>
      <c r="N64" s="11">
        <f t="shared" si="7"/>
        <v>991.56</v>
      </c>
      <c r="O64" s="23">
        <f t="shared" si="8"/>
        <v>991.56</v>
      </c>
      <c r="P64" s="28">
        <f t="shared" si="9"/>
        <v>826.3</v>
      </c>
      <c r="Q64" s="38"/>
      <c r="R64" s="21"/>
      <c r="U64" s="34">
        <v>1.2</v>
      </c>
    </row>
    <row r="65" spans="1:21" ht="26.25" customHeight="1">
      <c r="A65" s="44">
        <v>57</v>
      </c>
      <c r="B65" s="54" t="s">
        <v>121</v>
      </c>
      <c r="C65" s="56" t="s">
        <v>235</v>
      </c>
      <c r="D65" s="52" t="s">
        <v>51</v>
      </c>
      <c r="E65" s="43">
        <v>1</v>
      </c>
      <c r="F65" s="61">
        <v>1973.0666666666666</v>
      </c>
      <c r="G65" s="61">
        <v>1999.2</v>
      </c>
      <c r="H65" s="61">
        <v>1920.8</v>
      </c>
      <c r="I65" s="9">
        <f t="shared" si="2"/>
        <v>1964.3555555555556</v>
      </c>
      <c r="J65" s="10">
        <f t="shared" si="3"/>
        <v>39.91932605383758</v>
      </c>
      <c r="K65" s="10">
        <f t="shared" si="4"/>
        <v>2.0321843436611284</v>
      </c>
      <c r="L65" s="11">
        <f t="shared" si="5"/>
        <v>1964.3555555555554</v>
      </c>
      <c r="M65" s="11">
        <f t="shared" si="6"/>
        <v>1964.3555555555554</v>
      </c>
      <c r="N65" s="11">
        <f t="shared" si="7"/>
        <v>1964.35</v>
      </c>
      <c r="O65" s="23">
        <f t="shared" si="8"/>
        <v>1964.35</v>
      </c>
      <c r="P65" s="28">
        <f t="shared" si="9"/>
        <v>1636.9583333333333</v>
      </c>
      <c r="Q65" s="38"/>
      <c r="R65" s="21"/>
      <c r="U65" s="34">
        <v>1.2</v>
      </c>
    </row>
    <row r="66" spans="1:21" ht="25.5" customHeight="1">
      <c r="A66" s="44">
        <v>58</v>
      </c>
      <c r="B66" s="53" t="s">
        <v>122</v>
      </c>
      <c r="C66" s="56" t="s">
        <v>235</v>
      </c>
      <c r="D66" s="52" t="s">
        <v>51</v>
      </c>
      <c r="E66" s="43">
        <v>1</v>
      </c>
      <c r="F66" s="61">
        <v>346.55999999999995</v>
      </c>
      <c r="G66" s="61">
        <v>355.68</v>
      </c>
      <c r="H66" s="61">
        <v>335.15999999999997</v>
      </c>
      <c r="I66" s="9">
        <f t="shared" si="2"/>
        <v>345.8</v>
      </c>
      <c r="J66" s="10">
        <f t="shared" si="3"/>
        <v>10.281089436436217</v>
      </c>
      <c r="K66" s="10">
        <f t="shared" si="4"/>
        <v>2.9731317051579573</v>
      </c>
      <c r="L66" s="11">
        <f t="shared" si="5"/>
        <v>345.8</v>
      </c>
      <c r="M66" s="11">
        <f t="shared" si="6"/>
        <v>345.8</v>
      </c>
      <c r="N66" s="11">
        <f t="shared" si="7"/>
        <v>345.8</v>
      </c>
      <c r="O66" s="23">
        <f t="shared" si="8"/>
        <v>345.8</v>
      </c>
      <c r="P66" s="28">
        <f t="shared" si="9"/>
        <v>288.16666666666669</v>
      </c>
      <c r="Q66" s="38"/>
      <c r="R66" s="21"/>
      <c r="U66" s="34">
        <v>1.2</v>
      </c>
    </row>
    <row r="67" spans="1:21" ht="26.25" customHeight="1">
      <c r="A67" s="44">
        <v>59</v>
      </c>
      <c r="B67" s="53" t="s">
        <v>123</v>
      </c>
      <c r="C67" s="56" t="s">
        <v>235</v>
      </c>
      <c r="D67" s="52" t="s">
        <v>51</v>
      </c>
      <c r="E67" s="43">
        <v>1</v>
      </c>
      <c r="F67" s="61">
        <v>272.7</v>
      </c>
      <c r="G67" s="61">
        <v>278.10000000000002</v>
      </c>
      <c r="H67" s="61">
        <v>264.60000000000002</v>
      </c>
      <c r="I67" s="9">
        <f t="shared" si="2"/>
        <v>271.8</v>
      </c>
      <c r="J67" s="10">
        <f t="shared" si="3"/>
        <v>6.7948509917436724</v>
      </c>
      <c r="K67" s="10">
        <f t="shared" si="4"/>
        <v>2.499945177241969</v>
      </c>
      <c r="L67" s="11">
        <f t="shared" si="5"/>
        <v>271.79999999999995</v>
      </c>
      <c r="M67" s="11">
        <f t="shared" si="6"/>
        <v>271.79999999999995</v>
      </c>
      <c r="N67" s="11">
        <f t="shared" si="7"/>
        <v>271.8</v>
      </c>
      <c r="O67" s="23">
        <f t="shared" si="8"/>
        <v>271.8</v>
      </c>
      <c r="P67" s="28">
        <f t="shared" si="9"/>
        <v>226.50000000000003</v>
      </c>
      <c r="Q67" s="38"/>
      <c r="R67" s="21"/>
      <c r="U67" s="34">
        <v>1.2</v>
      </c>
    </row>
    <row r="68" spans="1:21" ht="26.25" customHeight="1">
      <c r="A68" s="44">
        <v>60</v>
      </c>
      <c r="B68" s="53" t="s">
        <v>124</v>
      </c>
      <c r="C68" s="56" t="s">
        <v>235</v>
      </c>
      <c r="D68" s="52" t="s">
        <v>51</v>
      </c>
      <c r="E68" s="43">
        <v>1</v>
      </c>
      <c r="F68" s="61">
        <v>684</v>
      </c>
      <c r="G68" s="61">
        <v>695.25</v>
      </c>
      <c r="H68" s="61">
        <v>661.5</v>
      </c>
      <c r="I68" s="9">
        <f t="shared" si="2"/>
        <v>680.25</v>
      </c>
      <c r="J68" s="10">
        <f t="shared" si="3"/>
        <v>17.1846588560844</v>
      </c>
      <c r="K68" s="10">
        <f t="shared" si="4"/>
        <v>2.526226954220419</v>
      </c>
      <c r="L68" s="11">
        <f t="shared" si="5"/>
        <v>680.25</v>
      </c>
      <c r="M68" s="11">
        <f t="shared" si="6"/>
        <v>680.25</v>
      </c>
      <c r="N68" s="11">
        <f t="shared" si="7"/>
        <v>680.25</v>
      </c>
      <c r="O68" s="23">
        <f t="shared" si="8"/>
        <v>680.25</v>
      </c>
      <c r="P68" s="28">
        <f t="shared" si="9"/>
        <v>566.875</v>
      </c>
      <c r="Q68" s="38"/>
      <c r="R68" s="21"/>
      <c r="U68" s="34">
        <v>1.2</v>
      </c>
    </row>
    <row r="69" spans="1:21" ht="28.5" customHeight="1">
      <c r="A69" s="44">
        <v>61</v>
      </c>
      <c r="B69" s="53" t="s">
        <v>125</v>
      </c>
      <c r="C69" s="56" t="s">
        <v>242</v>
      </c>
      <c r="D69" s="52" t="s">
        <v>51</v>
      </c>
      <c r="E69" s="43">
        <v>1</v>
      </c>
      <c r="F69" s="61">
        <v>126.66666666666667</v>
      </c>
      <c r="G69" s="61">
        <v>128.75</v>
      </c>
      <c r="H69" s="61">
        <v>122.5</v>
      </c>
      <c r="I69" s="9">
        <f t="shared" si="2"/>
        <v>125.97222222222223</v>
      </c>
      <c r="J69" s="10">
        <f t="shared" si="3"/>
        <v>3.1823442326082225</v>
      </c>
      <c r="K69" s="10">
        <f t="shared" si="4"/>
        <v>2.526226954220419</v>
      </c>
      <c r="L69" s="11">
        <f t="shared" si="5"/>
        <v>125.97222222222223</v>
      </c>
      <c r="M69" s="11">
        <f t="shared" si="6"/>
        <v>125.97222222222223</v>
      </c>
      <c r="N69" s="11">
        <f t="shared" si="7"/>
        <v>125.97</v>
      </c>
      <c r="O69" s="23">
        <f t="shared" si="8"/>
        <v>125.97</v>
      </c>
      <c r="P69" s="28">
        <f t="shared" si="9"/>
        <v>104.97500000000001</v>
      </c>
      <c r="Q69" s="38"/>
      <c r="R69" s="21"/>
      <c r="U69" s="34">
        <v>1.2</v>
      </c>
    </row>
    <row r="70" spans="1:21" ht="24.95" customHeight="1">
      <c r="A70" s="44">
        <v>62</v>
      </c>
      <c r="B70" s="53" t="s">
        <v>126</v>
      </c>
      <c r="C70" s="56" t="s">
        <v>243</v>
      </c>
      <c r="D70" s="52" t="s">
        <v>51</v>
      </c>
      <c r="E70" s="43">
        <v>1</v>
      </c>
      <c r="F70" s="61">
        <v>3075.4166666666665</v>
      </c>
      <c r="G70" s="61">
        <v>3146</v>
      </c>
      <c r="H70" s="61">
        <v>2964.5</v>
      </c>
      <c r="I70" s="9">
        <f t="shared" si="2"/>
        <v>3061.9722222222222</v>
      </c>
      <c r="J70" s="10">
        <f t="shared" si="3"/>
        <v>91.493864902597764</v>
      </c>
      <c r="K70" s="10">
        <f t="shared" si="4"/>
        <v>2.9880697231210092</v>
      </c>
      <c r="L70" s="11">
        <f t="shared" si="5"/>
        <v>3061.9722222222217</v>
      </c>
      <c r="M70" s="11">
        <f t="shared" si="6"/>
        <v>3061.9722222222217</v>
      </c>
      <c r="N70" s="11">
        <f t="shared" si="7"/>
        <v>3061.97</v>
      </c>
      <c r="O70" s="23">
        <f t="shared" si="8"/>
        <v>3061.97</v>
      </c>
      <c r="P70" s="28">
        <f t="shared" si="9"/>
        <v>2551.6416666666664</v>
      </c>
      <c r="Q70" s="38"/>
      <c r="R70" s="21"/>
      <c r="U70" s="34">
        <v>1.2</v>
      </c>
    </row>
    <row r="71" spans="1:21" ht="24.95" customHeight="1">
      <c r="A71" s="44">
        <v>63</v>
      </c>
      <c r="B71" s="53" t="s">
        <v>127</v>
      </c>
      <c r="C71" s="56" t="s">
        <v>243</v>
      </c>
      <c r="D71" s="52" t="s">
        <v>51</v>
      </c>
      <c r="E71" s="43">
        <v>1</v>
      </c>
      <c r="F71" s="61">
        <v>1733.4166666666667</v>
      </c>
      <c r="G71" s="61">
        <v>1773.2</v>
      </c>
      <c r="H71" s="61">
        <v>1670.8999999999999</v>
      </c>
      <c r="I71" s="9">
        <f t="shared" si="2"/>
        <v>1725.8388888888887</v>
      </c>
      <c r="J71" s="10">
        <f t="shared" si="3"/>
        <v>51.569269308737034</v>
      </c>
      <c r="K71" s="10">
        <f t="shared" si="4"/>
        <v>2.9880697231210158</v>
      </c>
      <c r="L71" s="11">
        <f t="shared" si="5"/>
        <v>1725.8388888888887</v>
      </c>
      <c r="M71" s="11">
        <f t="shared" si="6"/>
        <v>1725.8388888888887</v>
      </c>
      <c r="N71" s="11">
        <f t="shared" si="7"/>
        <v>1725.83</v>
      </c>
      <c r="O71" s="23">
        <f t="shared" si="8"/>
        <v>1725.83</v>
      </c>
      <c r="P71" s="28">
        <f t="shared" si="9"/>
        <v>1438.1916666666666</v>
      </c>
      <c r="Q71" s="38"/>
      <c r="R71" s="21"/>
      <c r="U71" s="34">
        <v>1.2</v>
      </c>
    </row>
    <row r="72" spans="1:21" ht="24.95" customHeight="1">
      <c r="A72" s="44">
        <v>64</v>
      </c>
      <c r="B72" s="53" t="s">
        <v>128</v>
      </c>
      <c r="C72" s="56" t="s">
        <v>243</v>
      </c>
      <c r="D72" s="52" t="s">
        <v>51</v>
      </c>
      <c r="E72" s="43">
        <v>1</v>
      </c>
      <c r="F72" s="61">
        <v>987.51666666666677</v>
      </c>
      <c r="G72" s="61">
        <v>1003.6</v>
      </c>
      <c r="H72" s="61">
        <v>945.69999999999993</v>
      </c>
      <c r="I72" s="9">
        <f t="shared" si="2"/>
        <v>978.93888888888887</v>
      </c>
      <c r="J72" s="10">
        <f t="shared" si="3"/>
        <v>29.887893932221242</v>
      </c>
      <c r="K72" s="10">
        <f t="shared" si="4"/>
        <v>3.0530908794668967</v>
      </c>
      <c r="L72" s="11">
        <f t="shared" si="5"/>
        <v>978.93888888888887</v>
      </c>
      <c r="M72" s="11">
        <f t="shared" si="6"/>
        <v>978.93888888888887</v>
      </c>
      <c r="N72" s="11">
        <f t="shared" si="7"/>
        <v>978.93</v>
      </c>
      <c r="O72" s="23">
        <f t="shared" si="8"/>
        <v>978.93</v>
      </c>
      <c r="P72" s="28">
        <f t="shared" si="9"/>
        <v>815.77499999999998</v>
      </c>
      <c r="Q72" s="38"/>
      <c r="R72" s="21"/>
      <c r="U72" s="34">
        <v>1.2</v>
      </c>
    </row>
    <row r="73" spans="1:21" ht="24.95" customHeight="1">
      <c r="A73" s="44">
        <v>65</v>
      </c>
      <c r="B73" s="53" t="s">
        <v>32</v>
      </c>
      <c r="C73" s="56" t="s">
        <v>244</v>
      </c>
      <c r="D73" s="52" t="s">
        <v>51</v>
      </c>
      <c r="E73" s="43">
        <v>1</v>
      </c>
      <c r="F73" s="61">
        <v>579.04000000000008</v>
      </c>
      <c r="G73" s="61">
        <v>592.20000000000005</v>
      </c>
      <c r="H73" s="61">
        <v>552.72</v>
      </c>
      <c r="I73" s="9">
        <f t="shared" si="2"/>
        <v>574.65333333333342</v>
      </c>
      <c r="J73" s="10">
        <f t="shared" si="3"/>
        <v>20.10223204853963</v>
      </c>
      <c r="K73" s="10">
        <f t="shared" si="4"/>
        <v>3.498149385462475</v>
      </c>
      <c r="L73" s="11">
        <f t="shared" si="5"/>
        <v>574.65333333333342</v>
      </c>
      <c r="M73" s="11">
        <f t="shared" si="6"/>
        <v>574.65333333333342</v>
      </c>
      <c r="N73" s="11">
        <f t="shared" si="7"/>
        <v>574.65</v>
      </c>
      <c r="O73" s="23">
        <f t="shared" si="8"/>
        <v>574.65</v>
      </c>
      <c r="P73" s="28">
        <f t="shared" ref="P73:P104" si="10">O73/U73</f>
        <v>478.875</v>
      </c>
      <c r="Q73" s="38"/>
      <c r="R73" s="21"/>
      <c r="U73" s="34">
        <v>1.2</v>
      </c>
    </row>
    <row r="74" spans="1:21" ht="24.95" customHeight="1">
      <c r="A74" s="44">
        <v>66</v>
      </c>
      <c r="B74" s="53" t="s">
        <v>129</v>
      </c>
      <c r="C74" s="56" t="s">
        <v>245</v>
      </c>
      <c r="D74" s="52" t="s">
        <v>51</v>
      </c>
      <c r="E74" s="43">
        <v>1</v>
      </c>
      <c r="F74" s="61">
        <v>1278.2</v>
      </c>
      <c r="G74" s="61">
        <v>1307.25</v>
      </c>
      <c r="H74" s="61">
        <v>1220.0999999999999</v>
      </c>
      <c r="I74" s="9">
        <f t="shared" ref="I74:I137" si="11">AVERAGE(F74:H74)</f>
        <v>1268.5166666666667</v>
      </c>
      <c r="J74" s="10">
        <f t="shared" ref="J74:J137" si="12">SQRT(((SUM((POWER(H74-I74,2)),(POWER(G74-I74,2)),(POWER(F74-I74,2)))/(COLUMNS(F74:H74)-1))))</f>
        <v>44.374607979489106</v>
      </c>
      <c r="K74" s="10">
        <f t="shared" ref="K74:K137" si="13">J74/I74*100</f>
        <v>3.4981493854624777</v>
      </c>
      <c r="L74" s="11">
        <f t="shared" ref="L74:L137" si="14">((E74/3)*(SUM(F74:H74)))</f>
        <v>1268.5166666666664</v>
      </c>
      <c r="M74" s="11">
        <f t="shared" ref="M74:M137" si="15">L74/E74</f>
        <v>1268.5166666666664</v>
      </c>
      <c r="N74" s="11">
        <f t="shared" ref="N74:N137" si="16">ROUNDDOWN(M74,2)</f>
        <v>1268.51</v>
      </c>
      <c r="O74" s="23">
        <f t="shared" ref="O74:O137" si="17">N74*E74</f>
        <v>1268.51</v>
      </c>
      <c r="P74" s="28">
        <f t="shared" si="10"/>
        <v>1057.0916666666667</v>
      </c>
      <c r="Q74" s="38"/>
      <c r="R74" s="21"/>
      <c r="U74" s="34">
        <v>1.2</v>
      </c>
    </row>
    <row r="75" spans="1:21" ht="24.95" customHeight="1">
      <c r="A75" s="44">
        <v>67</v>
      </c>
      <c r="B75" s="53" t="s">
        <v>130</v>
      </c>
      <c r="C75" s="56" t="s">
        <v>246</v>
      </c>
      <c r="D75" s="52" t="s">
        <v>51</v>
      </c>
      <c r="E75" s="43">
        <v>1</v>
      </c>
      <c r="F75" s="61">
        <v>279.48</v>
      </c>
      <c r="G75" s="61">
        <v>282.22000000000003</v>
      </c>
      <c r="H75" s="61">
        <v>268.52</v>
      </c>
      <c r="I75" s="9">
        <f t="shared" si="11"/>
        <v>276.74</v>
      </c>
      <c r="J75" s="10">
        <f t="shared" si="12"/>
        <v>7.2493585923170025</v>
      </c>
      <c r="K75" s="10">
        <f t="shared" si="13"/>
        <v>2.6195557535293066</v>
      </c>
      <c r="L75" s="11">
        <f t="shared" si="14"/>
        <v>276.74</v>
      </c>
      <c r="M75" s="11">
        <f t="shared" si="15"/>
        <v>276.74</v>
      </c>
      <c r="N75" s="11">
        <f t="shared" si="16"/>
        <v>276.74</v>
      </c>
      <c r="O75" s="23">
        <f t="shared" si="17"/>
        <v>276.74</v>
      </c>
      <c r="P75" s="28">
        <f t="shared" si="10"/>
        <v>230.61666666666667</v>
      </c>
      <c r="Q75" s="38"/>
      <c r="R75" s="21"/>
      <c r="U75" s="34">
        <v>1.2</v>
      </c>
    </row>
    <row r="76" spans="1:21" ht="24.95" customHeight="1">
      <c r="A76" s="44">
        <v>68</v>
      </c>
      <c r="B76" s="53" t="s">
        <v>131</v>
      </c>
      <c r="C76" s="56" t="s">
        <v>246</v>
      </c>
      <c r="D76" s="52" t="s">
        <v>51</v>
      </c>
      <c r="E76" s="43">
        <v>1</v>
      </c>
      <c r="F76" s="61">
        <v>345.42</v>
      </c>
      <c r="G76" s="61">
        <v>352.26</v>
      </c>
      <c r="H76" s="61">
        <v>331.74</v>
      </c>
      <c r="I76" s="9">
        <f t="shared" si="11"/>
        <v>343.14000000000004</v>
      </c>
      <c r="J76" s="10">
        <f t="shared" si="12"/>
        <v>10.448272584499307</v>
      </c>
      <c r="K76" s="10">
        <f t="shared" si="13"/>
        <v>3.0449007939905886</v>
      </c>
      <c r="L76" s="11">
        <f t="shared" si="14"/>
        <v>343.14</v>
      </c>
      <c r="M76" s="11">
        <f t="shared" si="15"/>
        <v>343.14</v>
      </c>
      <c r="N76" s="11">
        <f t="shared" si="16"/>
        <v>343.14</v>
      </c>
      <c r="O76" s="23">
        <f t="shared" si="17"/>
        <v>343.14</v>
      </c>
      <c r="P76" s="28">
        <f t="shared" si="10"/>
        <v>285.95</v>
      </c>
      <c r="Q76" s="38"/>
      <c r="R76" s="21"/>
      <c r="U76" s="34">
        <v>1.2</v>
      </c>
    </row>
    <row r="77" spans="1:21" ht="24.95" customHeight="1">
      <c r="A77" s="44">
        <v>69</v>
      </c>
      <c r="B77" s="53" t="s">
        <v>33</v>
      </c>
      <c r="C77" s="56" t="s">
        <v>247</v>
      </c>
      <c r="D77" s="52" t="s">
        <v>51</v>
      </c>
      <c r="E77" s="43">
        <v>1</v>
      </c>
      <c r="F77" s="61">
        <v>402.99</v>
      </c>
      <c r="G77" s="61">
        <v>410.97</v>
      </c>
      <c r="H77" s="61">
        <v>387.03</v>
      </c>
      <c r="I77" s="9">
        <f t="shared" si="11"/>
        <v>400.33</v>
      </c>
      <c r="J77" s="10">
        <f t="shared" si="12"/>
        <v>12.189651348582561</v>
      </c>
      <c r="K77" s="10">
        <f t="shared" si="13"/>
        <v>3.0449007939905983</v>
      </c>
      <c r="L77" s="11">
        <f t="shared" si="14"/>
        <v>400.33</v>
      </c>
      <c r="M77" s="11">
        <f t="shared" si="15"/>
        <v>400.33</v>
      </c>
      <c r="N77" s="11">
        <f t="shared" si="16"/>
        <v>400.33</v>
      </c>
      <c r="O77" s="23">
        <f t="shared" si="17"/>
        <v>400.33</v>
      </c>
      <c r="P77" s="28">
        <f t="shared" si="10"/>
        <v>333.60833333333335</v>
      </c>
      <c r="Q77" s="38"/>
      <c r="R77" s="21"/>
      <c r="U77" s="34">
        <v>1.2</v>
      </c>
    </row>
    <row r="78" spans="1:21" ht="24.95" customHeight="1">
      <c r="A78" s="44">
        <v>70</v>
      </c>
      <c r="B78" s="53" t="s">
        <v>34</v>
      </c>
      <c r="C78" s="56" t="s">
        <v>247</v>
      </c>
      <c r="D78" s="52" t="s">
        <v>51</v>
      </c>
      <c r="E78" s="43">
        <v>1</v>
      </c>
      <c r="F78" s="61">
        <v>404.32</v>
      </c>
      <c r="G78" s="61">
        <v>414.96000000000004</v>
      </c>
      <c r="H78" s="61">
        <v>387.03</v>
      </c>
      <c r="I78" s="9">
        <f t="shared" si="11"/>
        <v>402.1033333333333</v>
      </c>
      <c r="J78" s="10">
        <f t="shared" si="12"/>
        <v>14.09632694475175</v>
      </c>
      <c r="K78" s="10">
        <f t="shared" si="13"/>
        <v>3.5056478711322345</v>
      </c>
      <c r="L78" s="11">
        <f t="shared" si="14"/>
        <v>402.1033333333333</v>
      </c>
      <c r="M78" s="11">
        <f t="shared" si="15"/>
        <v>402.1033333333333</v>
      </c>
      <c r="N78" s="11">
        <f t="shared" si="16"/>
        <v>402.1</v>
      </c>
      <c r="O78" s="23">
        <f t="shared" si="17"/>
        <v>402.1</v>
      </c>
      <c r="P78" s="28">
        <f t="shared" si="10"/>
        <v>335.08333333333337</v>
      </c>
      <c r="Q78" s="38"/>
      <c r="R78" s="21"/>
      <c r="U78" s="34">
        <v>1.2</v>
      </c>
    </row>
    <row r="79" spans="1:21" ht="24.95" customHeight="1">
      <c r="A79" s="44">
        <v>71</v>
      </c>
      <c r="B79" s="53" t="s">
        <v>132</v>
      </c>
      <c r="C79" s="56" t="s">
        <v>248</v>
      </c>
      <c r="D79" s="52" t="s">
        <v>51</v>
      </c>
      <c r="E79" s="43">
        <v>1</v>
      </c>
      <c r="F79" s="61">
        <v>17.113333333333333</v>
      </c>
      <c r="G79" s="61">
        <v>17.34</v>
      </c>
      <c r="H79" s="61">
        <v>16.489999999999998</v>
      </c>
      <c r="I79" s="9">
        <f t="shared" si="11"/>
        <v>16.981111111111108</v>
      </c>
      <c r="J79" s="10">
        <f t="shared" si="12"/>
        <v>0.44015569635872909</v>
      </c>
      <c r="K79" s="10">
        <f t="shared" si="13"/>
        <v>2.5920311897065775</v>
      </c>
      <c r="L79" s="11">
        <f t="shared" si="14"/>
        <v>16.981111111111108</v>
      </c>
      <c r="M79" s="11">
        <f t="shared" si="15"/>
        <v>16.981111111111108</v>
      </c>
      <c r="N79" s="11">
        <f t="shared" si="16"/>
        <v>16.98</v>
      </c>
      <c r="O79" s="23">
        <f t="shared" si="17"/>
        <v>16.98</v>
      </c>
      <c r="P79" s="28">
        <f t="shared" si="10"/>
        <v>14.15</v>
      </c>
      <c r="Q79" s="38"/>
      <c r="R79" s="21"/>
      <c r="U79" s="34">
        <v>1.2</v>
      </c>
    </row>
    <row r="80" spans="1:21" ht="31.5" customHeight="1">
      <c r="A80" s="44">
        <v>72</v>
      </c>
      <c r="B80" s="53" t="s">
        <v>133</v>
      </c>
      <c r="C80" s="56" t="s">
        <v>248</v>
      </c>
      <c r="D80" s="52" t="s">
        <v>51</v>
      </c>
      <c r="E80" s="43">
        <v>1</v>
      </c>
      <c r="F80" s="61">
        <v>21.349999999999998</v>
      </c>
      <c r="G80" s="61">
        <v>21.42</v>
      </c>
      <c r="H80" s="61">
        <v>20.58</v>
      </c>
      <c r="I80" s="9">
        <f t="shared" si="11"/>
        <v>21.116666666666664</v>
      </c>
      <c r="J80" s="10">
        <f t="shared" si="12"/>
        <v>0.46608296829355855</v>
      </c>
      <c r="K80" s="10">
        <f t="shared" si="13"/>
        <v>2.20718059176113</v>
      </c>
      <c r="L80" s="11">
        <f t="shared" si="14"/>
        <v>21.116666666666664</v>
      </c>
      <c r="M80" s="11">
        <f t="shared" si="15"/>
        <v>21.116666666666664</v>
      </c>
      <c r="N80" s="11">
        <f t="shared" si="16"/>
        <v>21.11</v>
      </c>
      <c r="O80" s="23">
        <f t="shared" si="17"/>
        <v>21.11</v>
      </c>
      <c r="P80" s="28">
        <f t="shared" si="10"/>
        <v>17.591666666666669</v>
      </c>
      <c r="Q80" s="38"/>
      <c r="R80" s="21"/>
      <c r="U80" s="34">
        <v>1.2</v>
      </c>
    </row>
    <row r="81" spans="1:21" ht="31.5" customHeight="1">
      <c r="A81" s="44">
        <v>73</v>
      </c>
      <c r="B81" s="53" t="s">
        <v>134</v>
      </c>
      <c r="C81" s="56" t="s">
        <v>248</v>
      </c>
      <c r="D81" s="52" t="s">
        <v>51</v>
      </c>
      <c r="E81" s="43">
        <v>1</v>
      </c>
      <c r="F81" s="61">
        <v>52.19</v>
      </c>
      <c r="G81" s="61">
        <v>53.04</v>
      </c>
      <c r="H81" s="61">
        <v>49.98</v>
      </c>
      <c r="I81" s="9">
        <f t="shared" si="11"/>
        <v>51.736666666666657</v>
      </c>
      <c r="J81" s="10">
        <f t="shared" si="12"/>
        <v>1.5795674513401878</v>
      </c>
      <c r="K81" s="10">
        <f t="shared" si="13"/>
        <v>3.0530908794668927</v>
      </c>
      <c r="L81" s="11">
        <f t="shared" si="14"/>
        <v>51.736666666666657</v>
      </c>
      <c r="M81" s="11">
        <f t="shared" si="15"/>
        <v>51.736666666666657</v>
      </c>
      <c r="N81" s="11">
        <f t="shared" si="16"/>
        <v>51.73</v>
      </c>
      <c r="O81" s="23">
        <f t="shared" si="17"/>
        <v>51.73</v>
      </c>
      <c r="P81" s="28">
        <f t="shared" si="10"/>
        <v>43.108333333333334</v>
      </c>
      <c r="Q81" s="38"/>
      <c r="R81" s="21"/>
      <c r="U81" s="34">
        <v>1.2</v>
      </c>
    </row>
    <row r="82" spans="1:21" ht="24.95" customHeight="1">
      <c r="A82" s="44">
        <v>74</v>
      </c>
      <c r="B82" s="53" t="s">
        <v>135</v>
      </c>
      <c r="C82" s="56" t="s">
        <v>249</v>
      </c>
      <c r="D82" s="52" t="s">
        <v>51</v>
      </c>
      <c r="E82" s="43">
        <v>1</v>
      </c>
      <c r="F82" s="61">
        <v>670.2833333333333</v>
      </c>
      <c r="G82" s="61">
        <v>681.2</v>
      </c>
      <c r="H82" s="61">
        <v>641.9</v>
      </c>
      <c r="I82" s="9">
        <f t="shared" si="11"/>
        <v>664.46111111111111</v>
      </c>
      <c r="J82" s="10">
        <f t="shared" si="12"/>
        <v>20.28660158093772</v>
      </c>
      <c r="K82" s="10">
        <f t="shared" si="13"/>
        <v>3.0530908794668945</v>
      </c>
      <c r="L82" s="11">
        <f t="shared" si="14"/>
        <v>664.46111111111099</v>
      </c>
      <c r="M82" s="11">
        <f t="shared" si="15"/>
        <v>664.46111111111099</v>
      </c>
      <c r="N82" s="11">
        <f t="shared" si="16"/>
        <v>664.46</v>
      </c>
      <c r="O82" s="23">
        <f t="shared" si="17"/>
        <v>664.46</v>
      </c>
      <c r="P82" s="28">
        <f t="shared" si="10"/>
        <v>553.7166666666667</v>
      </c>
      <c r="Q82" s="38"/>
      <c r="R82" s="21"/>
      <c r="U82" s="34">
        <v>1.2</v>
      </c>
    </row>
    <row r="83" spans="1:21" ht="24.95" customHeight="1">
      <c r="A83" s="44">
        <v>75</v>
      </c>
      <c r="B83" s="53" t="s">
        <v>136</v>
      </c>
      <c r="C83" s="56" t="s">
        <v>250</v>
      </c>
      <c r="D83" s="52" t="s">
        <v>51</v>
      </c>
      <c r="E83" s="43">
        <v>1</v>
      </c>
      <c r="F83" s="61">
        <v>88.006666666666661</v>
      </c>
      <c r="G83" s="61">
        <v>89.44</v>
      </c>
      <c r="H83" s="61">
        <v>84.28</v>
      </c>
      <c r="I83" s="9">
        <f t="shared" si="11"/>
        <v>87.242222222222225</v>
      </c>
      <c r="J83" s="10">
        <f t="shared" si="12"/>
        <v>2.663584329710901</v>
      </c>
      <c r="K83" s="10">
        <f t="shared" si="13"/>
        <v>3.0530908794668874</v>
      </c>
      <c r="L83" s="11">
        <f t="shared" si="14"/>
        <v>87.242222222222225</v>
      </c>
      <c r="M83" s="11">
        <f t="shared" si="15"/>
        <v>87.242222222222225</v>
      </c>
      <c r="N83" s="11">
        <f t="shared" si="16"/>
        <v>87.24</v>
      </c>
      <c r="O83" s="23">
        <f t="shared" si="17"/>
        <v>87.24</v>
      </c>
      <c r="P83" s="28">
        <f t="shared" si="10"/>
        <v>72.7</v>
      </c>
      <c r="Q83" s="38"/>
      <c r="R83" s="21"/>
      <c r="U83" s="34">
        <v>1.2</v>
      </c>
    </row>
    <row r="84" spans="1:21" ht="24.95" customHeight="1">
      <c r="A84" s="44">
        <v>76</v>
      </c>
      <c r="B84" s="53" t="s">
        <v>137</v>
      </c>
      <c r="C84" s="56" t="s">
        <v>250</v>
      </c>
      <c r="D84" s="52" t="s">
        <v>51</v>
      </c>
      <c r="E84" s="43">
        <v>1</v>
      </c>
      <c r="F84" s="61">
        <v>150.79999999999998</v>
      </c>
      <c r="G84" s="61">
        <v>150.80000000000001</v>
      </c>
      <c r="H84" s="61">
        <v>149.35</v>
      </c>
      <c r="I84" s="9">
        <f t="shared" si="11"/>
        <v>150.31666666666669</v>
      </c>
      <c r="J84" s="10">
        <f t="shared" si="12"/>
        <v>0.83715789032495902</v>
      </c>
      <c r="K84" s="10">
        <f t="shared" si="13"/>
        <v>0.55692952011861108</v>
      </c>
      <c r="L84" s="11">
        <f t="shared" si="14"/>
        <v>150.31666666666666</v>
      </c>
      <c r="M84" s="11">
        <f t="shared" si="15"/>
        <v>150.31666666666666</v>
      </c>
      <c r="N84" s="11">
        <f t="shared" si="16"/>
        <v>150.31</v>
      </c>
      <c r="O84" s="23">
        <f t="shared" si="17"/>
        <v>150.31</v>
      </c>
      <c r="P84" s="28">
        <f t="shared" si="10"/>
        <v>125.25833333333334</v>
      </c>
      <c r="Q84" s="38"/>
      <c r="R84" s="21"/>
      <c r="U84" s="34">
        <v>1.2</v>
      </c>
    </row>
    <row r="85" spans="1:21" ht="24.95" customHeight="1">
      <c r="A85" s="44">
        <v>77</v>
      </c>
      <c r="B85" s="53" t="s">
        <v>138</v>
      </c>
      <c r="C85" s="56" t="s">
        <v>251</v>
      </c>
      <c r="D85" s="52" t="s">
        <v>51</v>
      </c>
      <c r="E85" s="43">
        <v>1</v>
      </c>
      <c r="F85" s="61">
        <v>362.10000000000008</v>
      </c>
      <c r="G85" s="61">
        <v>372.75</v>
      </c>
      <c r="H85" s="61">
        <v>365.65000000000003</v>
      </c>
      <c r="I85" s="9">
        <f t="shared" si="11"/>
        <v>366.83333333333343</v>
      </c>
      <c r="J85" s="10">
        <f t="shared" si="12"/>
        <v>5.4227145723643719</v>
      </c>
      <c r="K85" s="10">
        <f t="shared" si="13"/>
        <v>1.4782502241792923</v>
      </c>
      <c r="L85" s="11">
        <f t="shared" si="14"/>
        <v>366.83333333333337</v>
      </c>
      <c r="M85" s="11">
        <f t="shared" si="15"/>
        <v>366.83333333333337</v>
      </c>
      <c r="N85" s="11">
        <f t="shared" si="16"/>
        <v>366.83</v>
      </c>
      <c r="O85" s="23">
        <f t="shared" si="17"/>
        <v>366.83</v>
      </c>
      <c r="P85" s="28">
        <f t="shared" si="10"/>
        <v>305.69166666666666</v>
      </c>
      <c r="Q85" s="38"/>
      <c r="R85" s="21"/>
      <c r="U85" s="34">
        <v>1.2</v>
      </c>
    </row>
    <row r="86" spans="1:21" ht="30" customHeight="1">
      <c r="A86" s="44">
        <v>78</v>
      </c>
      <c r="B86" s="53" t="s">
        <v>139</v>
      </c>
      <c r="C86" s="56" t="s">
        <v>251</v>
      </c>
      <c r="D86" s="52" t="s">
        <v>51</v>
      </c>
      <c r="E86" s="43">
        <v>1</v>
      </c>
      <c r="F86" s="61">
        <v>948.6</v>
      </c>
      <c r="G86" s="61">
        <v>976.5</v>
      </c>
      <c r="H86" s="61">
        <v>957.9</v>
      </c>
      <c r="I86" s="9">
        <f t="shared" si="11"/>
        <v>961</v>
      </c>
      <c r="J86" s="10">
        <f t="shared" si="12"/>
        <v>14.205984654363096</v>
      </c>
      <c r="K86" s="10">
        <f t="shared" si="13"/>
        <v>1.4782502241793025</v>
      </c>
      <c r="L86" s="11">
        <f t="shared" si="14"/>
        <v>961</v>
      </c>
      <c r="M86" s="11">
        <f t="shared" si="15"/>
        <v>961</v>
      </c>
      <c r="N86" s="11">
        <f t="shared" si="16"/>
        <v>961</v>
      </c>
      <c r="O86" s="23">
        <f t="shared" si="17"/>
        <v>961</v>
      </c>
      <c r="P86" s="28">
        <f t="shared" si="10"/>
        <v>800.83333333333337</v>
      </c>
      <c r="Q86" s="38"/>
      <c r="R86" s="21"/>
      <c r="U86" s="34">
        <v>1.2</v>
      </c>
    </row>
    <row r="87" spans="1:21" ht="28.5" customHeight="1">
      <c r="A87" s="44">
        <v>79</v>
      </c>
      <c r="B87" s="53" t="s">
        <v>140</v>
      </c>
      <c r="C87" s="56" t="s">
        <v>251</v>
      </c>
      <c r="D87" s="52" t="s">
        <v>51</v>
      </c>
      <c r="E87" s="43">
        <v>1</v>
      </c>
      <c r="F87" s="61">
        <v>1548.36</v>
      </c>
      <c r="G87" s="61">
        <v>1593.9</v>
      </c>
      <c r="H87" s="61">
        <v>1563.54</v>
      </c>
      <c r="I87" s="9">
        <f t="shared" si="11"/>
        <v>1568.6000000000001</v>
      </c>
      <c r="J87" s="10">
        <f t="shared" si="12"/>
        <v>23.187833016476645</v>
      </c>
      <c r="K87" s="10">
        <f t="shared" si="13"/>
        <v>1.4782502241793092</v>
      </c>
      <c r="L87" s="11">
        <f t="shared" si="14"/>
        <v>1568.6</v>
      </c>
      <c r="M87" s="11">
        <f t="shared" si="15"/>
        <v>1568.6</v>
      </c>
      <c r="N87" s="11">
        <f t="shared" si="16"/>
        <v>1568.6</v>
      </c>
      <c r="O87" s="23">
        <f t="shared" si="17"/>
        <v>1568.6</v>
      </c>
      <c r="P87" s="28">
        <f t="shared" si="10"/>
        <v>1307.1666666666667</v>
      </c>
      <c r="Q87" s="38"/>
      <c r="R87" s="21"/>
      <c r="U87" s="34">
        <v>1.2</v>
      </c>
    </row>
    <row r="88" spans="1:21" ht="29.25" customHeight="1">
      <c r="A88" s="44">
        <v>80</v>
      </c>
      <c r="B88" s="53" t="s">
        <v>37</v>
      </c>
      <c r="C88" s="56" t="s">
        <v>234</v>
      </c>
      <c r="D88" s="52" t="s">
        <v>55</v>
      </c>
      <c r="E88" s="43">
        <v>1</v>
      </c>
      <c r="F88" s="61">
        <v>23.076666666666664</v>
      </c>
      <c r="G88" s="61">
        <v>24.150000000000002</v>
      </c>
      <c r="H88" s="61">
        <v>22.54</v>
      </c>
      <c r="I88" s="9">
        <f t="shared" si="11"/>
        <v>23.255555555555556</v>
      </c>
      <c r="J88" s="10">
        <f t="shared" si="12"/>
        <v>0.81977187431987975</v>
      </c>
      <c r="K88" s="10">
        <f t="shared" si="13"/>
        <v>3.5250582268891146</v>
      </c>
      <c r="L88" s="11">
        <f t="shared" si="14"/>
        <v>23.255555555555553</v>
      </c>
      <c r="M88" s="11">
        <f t="shared" si="15"/>
        <v>23.255555555555553</v>
      </c>
      <c r="N88" s="11">
        <f t="shared" si="16"/>
        <v>23.25</v>
      </c>
      <c r="O88" s="23">
        <f t="shared" si="17"/>
        <v>23.25</v>
      </c>
      <c r="P88" s="28">
        <f t="shared" si="10"/>
        <v>19.375</v>
      </c>
      <c r="Q88" s="38"/>
      <c r="R88" s="21"/>
      <c r="U88" s="34">
        <v>1.2</v>
      </c>
    </row>
    <row r="89" spans="1:21" ht="26.25" customHeight="1">
      <c r="A89" s="44">
        <v>81</v>
      </c>
      <c r="B89" s="53" t="s">
        <v>141</v>
      </c>
      <c r="C89" s="56" t="s">
        <v>229</v>
      </c>
      <c r="D89" s="52" t="s">
        <v>51</v>
      </c>
      <c r="E89" s="43">
        <v>1</v>
      </c>
      <c r="F89" s="61">
        <v>798</v>
      </c>
      <c r="G89" s="61">
        <v>837.90000000000009</v>
      </c>
      <c r="H89" s="61">
        <v>774.06</v>
      </c>
      <c r="I89" s="9">
        <f t="shared" si="11"/>
        <v>803.32</v>
      </c>
      <c r="J89" s="10">
        <f t="shared" si="12"/>
        <v>32.250786036932567</v>
      </c>
      <c r="K89" s="10">
        <f t="shared" si="13"/>
        <v>4.0146873023119767</v>
      </c>
      <c r="L89" s="11">
        <f t="shared" si="14"/>
        <v>803.31999999999994</v>
      </c>
      <c r="M89" s="11">
        <f t="shared" si="15"/>
        <v>803.31999999999994</v>
      </c>
      <c r="N89" s="11">
        <f t="shared" si="16"/>
        <v>803.32</v>
      </c>
      <c r="O89" s="23">
        <f t="shared" si="17"/>
        <v>803.32</v>
      </c>
      <c r="P89" s="28">
        <f t="shared" si="10"/>
        <v>669.43333333333339</v>
      </c>
      <c r="Q89" s="38"/>
      <c r="R89" s="21"/>
      <c r="U89" s="34">
        <v>1.2</v>
      </c>
    </row>
    <row r="90" spans="1:21" ht="27.75" customHeight="1">
      <c r="A90" s="44">
        <v>82</v>
      </c>
      <c r="B90" s="53" t="s">
        <v>142</v>
      </c>
      <c r="C90" s="56" t="s">
        <v>229</v>
      </c>
      <c r="D90" s="52" t="s">
        <v>51</v>
      </c>
      <c r="E90" s="43">
        <v>1</v>
      </c>
      <c r="F90" s="61">
        <v>618.13333333333333</v>
      </c>
      <c r="G90" s="61">
        <v>646.6</v>
      </c>
      <c r="H90" s="61">
        <v>579.5</v>
      </c>
      <c r="I90" s="9">
        <f t="shared" si="11"/>
        <v>614.74444444444441</v>
      </c>
      <c r="J90" s="10">
        <f t="shared" si="12"/>
        <v>33.678122363426475</v>
      </c>
      <c r="K90" s="10">
        <f t="shared" si="13"/>
        <v>5.4783939355258422</v>
      </c>
      <c r="L90" s="11">
        <f t="shared" si="14"/>
        <v>614.74444444444441</v>
      </c>
      <c r="M90" s="11">
        <f t="shared" si="15"/>
        <v>614.74444444444441</v>
      </c>
      <c r="N90" s="11">
        <f t="shared" si="16"/>
        <v>614.74</v>
      </c>
      <c r="O90" s="23">
        <f t="shared" si="17"/>
        <v>614.74</v>
      </c>
      <c r="P90" s="28">
        <f t="shared" si="10"/>
        <v>512.2833333333333</v>
      </c>
      <c r="Q90" s="38"/>
      <c r="R90" s="21"/>
      <c r="U90" s="34">
        <v>1.2</v>
      </c>
    </row>
    <row r="91" spans="1:21" ht="34.5" customHeight="1">
      <c r="A91" s="44">
        <v>83</v>
      </c>
      <c r="B91" s="53" t="s">
        <v>143</v>
      </c>
      <c r="C91" s="56" t="s">
        <v>229</v>
      </c>
      <c r="D91" s="52" t="s">
        <v>51</v>
      </c>
      <c r="E91" s="43">
        <v>1</v>
      </c>
      <c r="F91" s="61">
        <v>742.36</v>
      </c>
      <c r="G91" s="61">
        <v>757.12</v>
      </c>
      <c r="H91" s="61">
        <v>691.6</v>
      </c>
      <c r="I91" s="9">
        <f t="shared" si="11"/>
        <v>730.36</v>
      </c>
      <c r="J91" s="10">
        <f t="shared" si="12"/>
        <v>34.368846358293723</v>
      </c>
      <c r="K91" s="10">
        <f t="shared" si="13"/>
        <v>4.7057405058181887</v>
      </c>
      <c r="L91" s="11">
        <f t="shared" si="14"/>
        <v>730.3599999999999</v>
      </c>
      <c r="M91" s="11">
        <f t="shared" si="15"/>
        <v>730.3599999999999</v>
      </c>
      <c r="N91" s="11">
        <f t="shared" si="16"/>
        <v>730.36</v>
      </c>
      <c r="O91" s="23">
        <f t="shared" si="17"/>
        <v>730.36</v>
      </c>
      <c r="P91" s="28">
        <f t="shared" si="10"/>
        <v>608.63333333333333</v>
      </c>
      <c r="Q91" s="38"/>
      <c r="R91" s="21"/>
      <c r="U91" s="34">
        <v>1.2</v>
      </c>
    </row>
    <row r="92" spans="1:21" ht="34.5" customHeight="1">
      <c r="A92" s="44">
        <v>84</v>
      </c>
      <c r="B92" s="53" t="s">
        <v>144</v>
      </c>
      <c r="C92" s="56" t="s">
        <v>252</v>
      </c>
      <c r="D92" s="52" t="s">
        <v>55</v>
      </c>
      <c r="E92" s="43">
        <v>1</v>
      </c>
      <c r="F92" s="61">
        <v>103.02</v>
      </c>
      <c r="G92" s="61">
        <v>107.10000000000001</v>
      </c>
      <c r="H92" s="61">
        <v>96.899999999999991</v>
      </c>
      <c r="I92" s="9">
        <f t="shared" si="11"/>
        <v>102.33999999999999</v>
      </c>
      <c r="J92" s="10">
        <f t="shared" si="12"/>
        <v>5.1338874159841179</v>
      </c>
      <c r="K92" s="10">
        <f t="shared" si="13"/>
        <v>5.0165012858941944</v>
      </c>
      <c r="L92" s="11">
        <f t="shared" si="14"/>
        <v>102.33999999999999</v>
      </c>
      <c r="M92" s="11">
        <f t="shared" si="15"/>
        <v>102.33999999999999</v>
      </c>
      <c r="N92" s="11">
        <f t="shared" si="16"/>
        <v>102.34</v>
      </c>
      <c r="O92" s="23">
        <f t="shared" si="17"/>
        <v>102.34</v>
      </c>
      <c r="P92" s="28">
        <f t="shared" si="10"/>
        <v>85.283333333333346</v>
      </c>
      <c r="Q92" s="38"/>
      <c r="R92" s="21"/>
      <c r="U92" s="34">
        <v>1.2</v>
      </c>
    </row>
    <row r="93" spans="1:21" ht="34.5" customHeight="1">
      <c r="A93" s="44">
        <v>85</v>
      </c>
      <c r="B93" s="53" t="s">
        <v>38</v>
      </c>
      <c r="C93" s="56" t="s">
        <v>253</v>
      </c>
      <c r="D93" s="52" t="s">
        <v>51</v>
      </c>
      <c r="E93" s="43">
        <v>1</v>
      </c>
      <c r="F93" s="61">
        <v>268.45</v>
      </c>
      <c r="G93" s="61">
        <v>241.28</v>
      </c>
      <c r="H93" s="61">
        <v>220.39999999999998</v>
      </c>
      <c r="I93" s="9">
        <f t="shared" si="11"/>
        <v>243.37666666666667</v>
      </c>
      <c r="J93" s="10">
        <f t="shared" si="12"/>
        <v>24.093518492186515</v>
      </c>
      <c r="K93" s="10">
        <f t="shared" si="13"/>
        <v>9.8996829984467887</v>
      </c>
      <c r="L93" s="11">
        <f t="shared" si="14"/>
        <v>243.37666666666667</v>
      </c>
      <c r="M93" s="11">
        <f t="shared" si="15"/>
        <v>243.37666666666667</v>
      </c>
      <c r="N93" s="11">
        <f t="shared" si="16"/>
        <v>243.37</v>
      </c>
      <c r="O93" s="23">
        <f t="shared" si="17"/>
        <v>243.37</v>
      </c>
      <c r="P93" s="28">
        <f t="shared" si="10"/>
        <v>202.80833333333334</v>
      </c>
      <c r="Q93" s="38"/>
      <c r="R93" s="21"/>
      <c r="U93" s="34">
        <v>1.2</v>
      </c>
    </row>
    <row r="94" spans="1:21" ht="34.5" customHeight="1">
      <c r="A94" s="44">
        <v>86</v>
      </c>
      <c r="B94" s="53" t="s">
        <v>39</v>
      </c>
      <c r="C94" s="56" t="s">
        <v>253</v>
      </c>
      <c r="D94" s="52" t="s">
        <v>51</v>
      </c>
      <c r="E94" s="43">
        <v>1</v>
      </c>
      <c r="F94" s="61">
        <v>570.65</v>
      </c>
      <c r="G94" s="61">
        <v>593.25</v>
      </c>
      <c r="H94" s="61">
        <v>536.75</v>
      </c>
      <c r="I94" s="9">
        <f t="shared" si="11"/>
        <v>566.88333333333333</v>
      </c>
      <c r="J94" s="10">
        <f t="shared" si="12"/>
        <v>28.437709706186489</v>
      </c>
      <c r="K94" s="10">
        <f t="shared" si="13"/>
        <v>5.0165012858941855</v>
      </c>
      <c r="L94" s="11">
        <f t="shared" si="14"/>
        <v>566.88333333333333</v>
      </c>
      <c r="M94" s="11">
        <f t="shared" si="15"/>
        <v>566.88333333333333</v>
      </c>
      <c r="N94" s="11">
        <f t="shared" si="16"/>
        <v>566.88</v>
      </c>
      <c r="O94" s="23">
        <f t="shared" si="17"/>
        <v>566.88</v>
      </c>
      <c r="P94" s="28">
        <f t="shared" si="10"/>
        <v>472.40000000000003</v>
      </c>
      <c r="Q94" s="38"/>
      <c r="R94" s="21"/>
      <c r="U94" s="34">
        <v>1.2</v>
      </c>
    </row>
    <row r="95" spans="1:21" ht="34.5" customHeight="1">
      <c r="A95" s="44">
        <v>87</v>
      </c>
      <c r="B95" s="53" t="s">
        <v>145</v>
      </c>
      <c r="C95" s="56" t="s">
        <v>253</v>
      </c>
      <c r="D95" s="52" t="s">
        <v>51</v>
      </c>
      <c r="E95" s="43">
        <v>1</v>
      </c>
      <c r="F95" s="61">
        <v>1243.2333333333333</v>
      </c>
      <c r="G95" s="61">
        <v>1296.75</v>
      </c>
      <c r="H95" s="61">
        <v>1173.25</v>
      </c>
      <c r="I95" s="9">
        <f t="shared" si="11"/>
        <v>1237.7444444444445</v>
      </c>
      <c r="J95" s="10">
        <f t="shared" si="12"/>
        <v>61.932692706888872</v>
      </c>
      <c r="K95" s="10">
        <f t="shared" si="13"/>
        <v>5.0036736569386955</v>
      </c>
      <c r="L95" s="11">
        <f t="shared" si="14"/>
        <v>1237.7444444444445</v>
      </c>
      <c r="M95" s="11">
        <f t="shared" si="15"/>
        <v>1237.7444444444445</v>
      </c>
      <c r="N95" s="11">
        <f t="shared" si="16"/>
        <v>1237.74</v>
      </c>
      <c r="O95" s="23">
        <f t="shared" si="17"/>
        <v>1237.74</v>
      </c>
      <c r="P95" s="28">
        <f t="shared" si="10"/>
        <v>1031.45</v>
      </c>
      <c r="Q95" s="38"/>
      <c r="R95" s="21"/>
      <c r="U95" s="34">
        <v>1.2</v>
      </c>
    </row>
    <row r="96" spans="1:21" ht="34.5" customHeight="1">
      <c r="A96" s="44">
        <v>88</v>
      </c>
      <c r="B96" s="53" t="s">
        <v>146</v>
      </c>
      <c r="C96" s="56" t="s">
        <v>254</v>
      </c>
      <c r="D96" s="52" t="s">
        <v>56</v>
      </c>
      <c r="E96" s="43">
        <v>1</v>
      </c>
      <c r="F96" s="61">
        <v>72.720000000000013</v>
      </c>
      <c r="G96" s="61">
        <v>75.600000000000009</v>
      </c>
      <c r="H96" s="61">
        <v>69.12</v>
      </c>
      <c r="I96" s="9">
        <f t="shared" si="11"/>
        <v>72.48</v>
      </c>
      <c r="J96" s="10">
        <f t="shared" si="12"/>
        <v>3.2466598220324863</v>
      </c>
      <c r="K96" s="10">
        <f t="shared" si="13"/>
        <v>4.4793871716783746</v>
      </c>
      <c r="L96" s="11">
        <f t="shared" si="14"/>
        <v>72.48</v>
      </c>
      <c r="M96" s="11">
        <f t="shared" si="15"/>
        <v>72.48</v>
      </c>
      <c r="N96" s="11">
        <f t="shared" si="16"/>
        <v>72.48</v>
      </c>
      <c r="O96" s="23">
        <f t="shared" si="17"/>
        <v>72.48</v>
      </c>
      <c r="P96" s="28">
        <f t="shared" si="10"/>
        <v>60.400000000000006</v>
      </c>
      <c r="Q96" s="38"/>
      <c r="R96" s="21"/>
      <c r="U96" s="34">
        <v>1.2</v>
      </c>
    </row>
    <row r="97" spans="1:21" ht="34.5" customHeight="1">
      <c r="A97" s="44">
        <v>89</v>
      </c>
      <c r="B97" s="53" t="s">
        <v>147</v>
      </c>
      <c r="C97" s="56" t="s">
        <v>255</v>
      </c>
      <c r="D97" s="52" t="s">
        <v>51</v>
      </c>
      <c r="E97" s="43">
        <v>1</v>
      </c>
      <c r="F97" s="61">
        <v>1535.1666666666667</v>
      </c>
      <c r="G97" s="61">
        <v>1586</v>
      </c>
      <c r="H97" s="61">
        <v>1464</v>
      </c>
      <c r="I97" s="9">
        <f t="shared" si="11"/>
        <v>1528.3888888888889</v>
      </c>
      <c r="J97" s="10">
        <f t="shared" si="12"/>
        <v>61.281756695640702</v>
      </c>
      <c r="K97" s="10">
        <f t="shared" si="13"/>
        <v>4.0095657028880547</v>
      </c>
      <c r="L97" s="11">
        <f t="shared" si="14"/>
        <v>1528.3888888888889</v>
      </c>
      <c r="M97" s="11">
        <f t="shared" si="15"/>
        <v>1528.3888888888889</v>
      </c>
      <c r="N97" s="11">
        <f t="shared" si="16"/>
        <v>1528.38</v>
      </c>
      <c r="O97" s="23">
        <f t="shared" si="17"/>
        <v>1528.38</v>
      </c>
      <c r="P97" s="28">
        <f t="shared" si="10"/>
        <v>1273.6500000000001</v>
      </c>
      <c r="Q97" s="38"/>
      <c r="R97" s="21"/>
      <c r="U97" s="34">
        <v>1.2</v>
      </c>
    </row>
    <row r="98" spans="1:21" ht="34.5" customHeight="1">
      <c r="A98" s="44">
        <v>90</v>
      </c>
      <c r="B98" s="53" t="s">
        <v>148</v>
      </c>
      <c r="C98" s="56" t="s">
        <v>255</v>
      </c>
      <c r="D98" s="52" t="s">
        <v>51</v>
      </c>
      <c r="E98" s="43">
        <v>1</v>
      </c>
      <c r="F98" s="61">
        <v>1235</v>
      </c>
      <c r="G98" s="61">
        <v>1256.6000000000001</v>
      </c>
      <c r="H98" s="61">
        <v>1171.2</v>
      </c>
      <c r="I98" s="9">
        <f t="shared" si="11"/>
        <v>1220.9333333333334</v>
      </c>
      <c r="J98" s="10">
        <f t="shared" si="12"/>
        <v>44.40375359508851</v>
      </c>
      <c r="K98" s="10">
        <f t="shared" si="13"/>
        <v>3.6368696293891429</v>
      </c>
      <c r="L98" s="11">
        <f t="shared" si="14"/>
        <v>1220.9333333333334</v>
      </c>
      <c r="M98" s="11">
        <f t="shared" si="15"/>
        <v>1220.9333333333334</v>
      </c>
      <c r="N98" s="11">
        <f t="shared" si="16"/>
        <v>1220.93</v>
      </c>
      <c r="O98" s="23">
        <f t="shared" si="17"/>
        <v>1220.93</v>
      </c>
      <c r="P98" s="28">
        <f t="shared" si="10"/>
        <v>1017.4416666666667</v>
      </c>
      <c r="Q98" s="38"/>
      <c r="R98" s="21"/>
      <c r="U98" s="34">
        <v>1.2</v>
      </c>
    </row>
    <row r="99" spans="1:21" ht="34.5" customHeight="1">
      <c r="A99" s="44">
        <v>91</v>
      </c>
      <c r="B99" s="53" t="s">
        <v>149</v>
      </c>
      <c r="C99" s="56" t="s">
        <v>225</v>
      </c>
      <c r="D99" s="52" t="s">
        <v>51</v>
      </c>
      <c r="E99" s="43">
        <v>1</v>
      </c>
      <c r="F99" s="61">
        <v>12456</v>
      </c>
      <c r="G99" s="61">
        <v>12669</v>
      </c>
      <c r="H99" s="61">
        <v>11808</v>
      </c>
      <c r="I99" s="9">
        <f t="shared" si="11"/>
        <v>12311</v>
      </c>
      <c r="J99" s="10">
        <f t="shared" si="12"/>
        <v>448.44063152216705</v>
      </c>
      <c r="K99" s="10">
        <f t="shared" si="13"/>
        <v>3.6426011820499316</v>
      </c>
      <c r="L99" s="11">
        <f t="shared" si="14"/>
        <v>12311</v>
      </c>
      <c r="M99" s="11">
        <f t="shared" si="15"/>
        <v>12311</v>
      </c>
      <c r="N99" s="11">
        <f t="shared" si="16"/>
        <v>12311</v>
      </c>
      <c r="O99" s="23">
        <f t="shared" si="17"/>
        <v>12311</v>
      </c>
      <c r="P99" s="28">
        <f t="shared" si="10"/>
        <v>10259.166666666668</v>
      </c>
      <c r="Q99" s="38"/>
      <c r="R99" s="21"/>
      <c r="U99" s="34">
        <v>1.2</v>
      </c>
    </row>
    <row r="100" spans="1:21" ht="34.5" customHeight="1">
      <c r="A100" s="44">
        <v>92</v>
      </c>
      <c r="B100" s="53" t="s">
        <v>150</v>
      </c>
      <c r="C100" s="56" t="s">
        <v>225</v>
      </c>
      <c r="D100" s="52" t="s">
        <v>51</v>
      </c>
      <c r="E100" s="43">
        <v>1</v>
      </c>
      <c r="F100" s="61">
        <v>27563</v>
      </c>
      <c r="G100" s="61">
        <v>27501</v>
      </c>
      <c r="H100" s="61">
        <v>25632</v>
      </c>
      <c r="I100" s="9">
        <f t="shared" si="11"/>
        <v>26898.666666666668</v>
      </c>
      <c r="J100" s="10">
        <f t="shared" si="12"/>
        <v>1097.4034505747343</v>
      </c>
      <c r="K100" s="10">
        <f t="shared" si="13"/>
        <v>4.0797689497920624</v>
      </c>
      <c r="L100" s="11">
        <f t="shared" si="14"/>
        <v>26898.666666666664</v>
      </c>
      <c r="M100" s="11">
        <f t="shared" si="15"/>
        <v>26898.666666666664</v>
      </c>
      <c r="N100" s="11">
        <f t="shared" si="16"/>
        <v>26898.66</v>
      </c>
      <c r="O100" s="23">
        <f t="shared" si="17"/>
        <v>26898.66</v>
      </c>
      <c r="P100" s="28">
        <f t="shared" si="10"/>
        <v>22415.55</v>
      </c>
      <c r="Q100" s="38"/>
      <c r="R100" s="21"/>
      <c r="U100" s="34">
        <v>1.2</v>
      </c>
    </row>
    <row r="101" spans="1:21" ht="34.5" customHeight="1">
      <c r="A101" s="44">
        <v>93</v>
      </c>
      <c r="B101" s="53" t="s">
        <v>151</v>
      </c>
      <c r="C101" s="56" t="s">
        <v>225</v>
      </c>
      <c r="D101" s="52" t="s">
        <v>51</v>
      </c>
      <c r="E101" s="43">
        <v>1</v>
      </c>
      <c r="F101" s="61">
        <v>30569.400000000005</v>
      </c>
      <c r="G101" s="61">
        <v>30869.100000000002</v>
      </c>
      <c r="H101" s="61">
        <v>30269.7</v>
      </c>
      <c r="I101" s="9">
        <f t="shared" si="11"/>
        <v>30569.400000000005</v>
      </c>
      <c r="J101" s="10">
        <f t="shared" si="12"/>
        <v>299.70000000000073</v>
      </c>
      <c r="K101" s="10">
        <f t="shared" si="13"/>
        <v>0.98039215686274739</v>
      </c>
      <c r="L101" s="11">
        <f t="shared" si="14"/>
        <v>30569.4</v>
      </c>
      <c r="M101" s="11">
        <f t="shared" si="15"/>
        <v>30569.4</v>
      </c>
      <c r="N101" s="11">
        <f t="shared" si="16"/>
        <v>30569.4</v>
      </c>
      <c r="O101" s="23">
        <f t="shared" si="17"/>
        <v>30569.4</v>
      </c>
      <c r="P101" s="28">
        <f t="shared" si="10"/>
        <v>25474.500000000004</v>
      </c>
      <c r="Q101" s="38"/>
      <c r="R101" s="21"/>
      <c r="U101" s="34">
        <v>1.2</v>
      </c>
    </row>
    <row r="102" spans="1:21" ht="34.5" customHeight="1">
      <c r="A102" s="44">
        <v>94</v>
      </c>
      <c r="B102" s="53" t="s">
        <v>152</v>
      </c>
      <c r="C102" s="56" t="s">
        <v>225</v>
      </c>
      <c r="D102" s="52" t="s">
        <v>51</v>
      </c>
      <c r="E102" s="43">
        <v>1</v>
      </c>
      <c r="F102" s="61">
        <v>34886.033333333333</v>
      </c>
      <c r="G102" s="61">
        <v>35694.65</v>
      </c>
      <c r="H102" s="61">
        <v>35001.550000000003</v>
      </c>
      <c r="I102" s="9">
        <f t="shared" si="11"/>
        <v>35194.077777777777</v>
      </c>
      <c r="J102" s="10">
        <f t="shared" si="12"/>
        <v>437.33904160824142</v>
      </c>
      <c r="K102" s="10">
        <f t="shared" si="13"/>
        <v>1.2426495286215051</v>
      </c>
      <c r="L102" s="11">
        <f t="shared" si="14"/>
        <v>35194.077777777777</v>
      </c>
      <c r="M102" s="11">
        <f t="shared" si="15"/>
        <v>35194.077777777777</v>
      </c>
      <c r="N102" s="11">
        <f t="shared" si="16"/>
        <v>35194.07</v>
      </c>
      <c r="O102" s="23">
        <f t="shared" si="17"/>
        <v>35194.07</v>
      </c>
      <c r="P102" s="28">
        <f t="shared" si="10"/>
        <v>29328.391666666666</v>
      </c>
      <c r="Q102" s="38"/>
      <c r="R102" s="21"/>
      <c r="U102" s="34">
        <v>1.2</v>
      </c>
    </row>
    <row r="103" spans="1:21" ht="34.5" customHeight="1">
      <c r="A103" s="44">
        <v>95</v>
      </c>
      <c r="B103" s="53" t="s">
        <v>153</v>
      </c>
      <c r="C103" s="56" t="s">
        <v>225</v>
      </c>
      <c r="D103" s="52" t="s">
        <v>51</v>
      </c>
      <c r="E103" s="43">
        <v>1</v>
      </c>
      <c r="F103" s="61">
        <v>43502.400000000001</v>
      </c>
      <c r="G103" s="61">
        <v>45076.5</v>
      </c>
      <c r="H103" s="61">
        <v>43359.3</v>
      </c>
      <c r="I103" s="9">
        <f t="shared" si="11"/>
        <v>43979.4</v>
      </c>
      <c r="J103" s="10">
        <f t="shared" si="12"/>
        <v>952.80675375439978</v>
      </c>
      <c r="K103" s="10">
        <f t="shared" si="13"/>
        <v>2.1664842034097775</v>
      </c>
      <c r="L103" s="11">
        <f t="shared" si="14"/>
        <v>43979.4</v>
      </c>
      <c r="M103" s="11">
        <f t="shared" si="15"/>
        <v>43979.4</v>
      </c>
      <c r="N103" s="11">
        <f t="shared" si="16"/>
        <v>43979.4</v>
      </c>
      <c r="O103" s="23">
        <f t="shared" si="17"/>
        <v>43979.4</v>
      </c>
      <c r="P103" s="28">
        <f t="shared" si="10"/>
        <v>36649.5</v>
      </c>
      <c r="Q103" s="38"/>
      <c r="R103" s="21"/>
      <c r="U103" s="34">
        <v>1.2</v>
      </c>
    </row>
    <row r="104" spans="1:21" ht="34.5" customHeight="1">
      <c r="A104" s="44">
        <v>96</v>
      </c>
      <c r="B104" s="53" t="s">
        <v>154</v>
      </c>
      <c r="C104" s="56" t="s">
        <v>225</v>
      </c>
      <c r="D104" s="52" t="s">
        <v>51</v>
      </c>
      <c r="E104" s="43">
        <v>1</v>
      </c>
      <c r="F104" s="61">
        <v>54583.19999999999</v>
      </c>
      <c r="G104" s="61">
        <v>56558.25</v>
      </c>
      <c r="H104" s="61">
        <v>54403.65</v>
      </c>
      <c r="I104" s="9">
        <f t="shared" si="11"/>
        <v>55181.69999999999</v>
      </c>
      <c r="J104" s="10">
        <f t="shared" si="12"/>
        <v>1195.502813672977</v>
      </c>
      <c r="K104" s="10">
        <f t="shared" si="13"/>
        <v>2.1664842034097851</v>
      </c>
      <c r="L104" s="11">
        <f t="shared" si="14"/>
        <v>55181.69999999999</v>
      </c>
      <c r="M104" s="11">
        <f t="shared" si="15"/>
        <v>55181.69999999999</v>
      </c>
      <c r="N104" s="11">
        <f t="shared" si="16"/>
        <v>55181.7</v>
      </c>
      <c r="O104" s="23">
        <f t="shared" si="17"/>
        <v>55181.7</v>
      </c>
      <c r="P104" s="28">
        <f t="shared" si="10"/>
        <v>45984.75</v>
      </c>
      <c r="Q104" s="38"/>
      <c r="R104" s="21"/>
      <c r="U104" s="34">
        <v>1.2</v>
      </c>
    </row>
    <row r="105" spans="1:21" ht="34.5" customHeight="1">
      <c r="A105" s="44">
        <v>97</v>
      </c>
      <c r="B105" s="53" t="s">
        <v>155</v>
      </c>
      <c r="C105" s="56" t="s">
        <v>256</v>
      </c>
      <c r="D105" s="52" t="s">
        <v>52</v>
      </c>
      <c r="E105" s="43">
        <v>1</v>
      </c>
      <c r="F105" s="61">
        <v>173.27999999999997</v>
      </c>
      <c r="G105" s="61">
        <v>172.71</v>
      </c>
      <c r="H105" s="61">
        <v>179.55</v>
      </c>
      <c r="I105" s="9">
        <f t="shared" si="11"/>
        <v>175.17999999999998</v>
      </c>
      <c r="J105" s="10">
        <f t="shared" si="12"/>
        <v>3.7952470275332648</v>
      </c>
      <c r="K105" s="10">
        <f t="shared" si="13"/>
        <v>2.1664842034097873</v>
      </c>
      <c r="L105" s="11">
        <f t="shared" si="14"/>
        <v>175.17999999999998</v>
      </c>
      <c r="M105" s="11">
        <f t="shared" si="15"/>
        <v>175.17999999999998</v>
      </c>
      <c r="N105" s="11">
        <f t="shared" si="16"/>
        <v>175.18</v>
      </c>
      <c r="O105" s="23">
        <f t="shared" si="17"/>
        <v>175.18</v>
      </c>
      <c r="P105" s="28">
        <f t="shared" ref="P105:P136" si="18">O105/U105</f>
        <v>145.98333333333335</v>
      </c>
      <c r="Q105" s="38"/>
      <c r="R105" s="21"/>
      <c r="U105" s="34">
        <v>1.2</v>
      </c>
    </row>
    <row r="106" spans="1:21" ht="34.5" customHeight="1">
      <c r="A106" s="44">
        <v>98</v>
      </c>
      <c r="B106" s="53" t="s">
        <v>156</v>
      </c>
      <c r="C106" s="56" t="s">
        <v>256</v>
      </c>
      <c r="D106" s="52" t="s">
        <v>52</v>
      </c>
      <c r="E106" s="43">
        <v>1</v>
      </c>
      <c r="F106" s="61">
        <v>252.32000000000002</v>
      </c>
      <c r="G106" s="61">
        <v>251.49</v>
      </c>
      <c r="H106" s="61">
        <v>261.45</v>
      </c>
      <c r="I106" s="9">
        <f t="shared" si="11"/>
        <v>255.08666666666667</v>
      </c>
      <c r="J106" s="10">
        <f t="shared" si="12"/>
        <v>5.5264123383378809</v>
      </c>
      <c r="K106" s="10">
        <f t="shared" si="13"/>
        <v>2.1664842034097749</v>
      </c>
      <c r="L106" s="11">
        <f t="shared" si="14"/>
        <v>255.08666666666664</v>
      </c>
      <c r="M106" s="11">
        <f t="shared" si="15"/>
        <v>255.08666666666664</v>
      </c>
      <c r="N106" s="11">
        <f t="shared" si="16"/>
        <v>255.08</v>
      </c>
      <c r="O106" s="23">
        <f t="shared" si="17"/>
        <v>255.08</v>
      </c>
      <c r="P106" s="28">
        <f t="shared" si="18"/>
        <v>212.56666666666669</v>
      </c>
      <c r="Q106" s="38"/>
      <c r="R106" s="21"/>
      <c r="U106" s="34">
        <v>1.2</v>
      </c>
    </row>
    <row r="107" spans="1:21" ht="34.5" customHeight="1">
      <c r="A107" s="44">
        <v>99</v>
      </c>
      <c r="B107" s="53" t="s">
        <v>157</v>
      </c>
      <c r="C107" s="56" t="s">
        <v>256</v>
      </c>
      <c r="D107" s="52" t="s">
        <v>52</v>
      </c>
      <c r="E107" s="43">
        <v>1</v>
      </c>
      <c r="F107" s="61">
        <v>239.14666666666668</v>
      </c>
      <c r="G107" s="61">
        <v>238.36</v>
      </c>
      <c r="H107" s="61">
        <v>247.8</v>
      </c>
      <c r="I107" s="9">
        <f t="shared" si="11"/>
        <v>241.76888888888888</v>
      </c>
      <c r="J107" s="10">
        <f t="shared" si="12"/>
        <v>5.2378847865371219</v>
      </c>
      <c r="K107" s="10">
        <f t="shared" si="13"/>
        <v>2.1664842034097807</v>
      </c>
      <c r="L107" s="11">
        <f t="shared" si="14"/>
        <v>241.76888888888885</v>
      </c>
      <c r="M107" s="11">
        <f t="shared" si="15"/>
        <v>241.76888888888885</v>
      </c>
      <c r="N107" s="11">
        <f t="shared" si="16"/>
        <v>241.76</v>
      </c>
      <c r="O107" s="23">
        <f t="shared" si="17"/>
        <v>241.76</v>
      </c>
      <c r="P107" s="28">
        <f t="shared" si="18"/>
        <v>201.46666666666667</v>
      </c>
      <c r="Q107" s="38"/>
      <c r="R107" s="21"/>
      <c r="U107" s="34">
        <v>1.2</v>
      </c>
    </row>
    <row r="108" spans="1:21" ht="34.5" customHeight="1">
      <c r="A108" s="44">
        <v>100</v>
      </c>
      <c r="B108" s="53" t="s">
        <v>158</v>
      </c>
      <c r="C108" s="56" t="s">
        <v>221</v>
      </c>
      <c r="D108" s="52" t="s">
        <v>51</v>
      </c>
      <c r="E108" s="43">
        <v>1</v>
      </c>
      <c r="F108" s="61">
        <v>278.66666666666669</v>
      </c>
      <c r="G108" s="61">
        <v>277.75</v>
      </c>
      <c r="H108" s="61">
        <v>288.75</v>
      </c>
      <c r="I108" s="9">
        <f t="shared" si="11"/>
        <v>281.72222222222223</v>
      </c>
      <c r="J108" s="10">
        <f t="shared" si="12"/>
        <v>6.103467441939439</v>
      </c>
      <c r="K108" s="10">
        <f t="shared" si="13"/>
        <v>2.1664842034097789</v>
      </c>
      <c r="L108" s="11">
        <f t="shared" si="14"/>
        <v>281.72222222222223</v>
      </c>
      <c r="M108" s="11">
        <f t="shared" si="15"/>
        <v>281.72222222222223</v>
      </c>
      <c r="N108" s="11">
        <f t="shared" si="16"/>
        <v>281.72000000000003</v>
      </c>
      <c r="O108" s="23">
        <f t="shared" si="17"/>
        <v>281.72000000000003</v>
      </c>
      <c r="P108" s="28">
        <f t="shared" si="18"/>
        <v>234.76666666666671</v>
      </c>
      <c r="Q108" s="38"/>
      <c r="R108" s="21"/>
      <c r="U108" s="34">
        <v>1.2</v>
      </c>
    </row>
    <row r="109" spans="1:21" ht="34.5" customHeight="1">
      <c r="A109" s="44">
        <v>101</v>
      </c>
      <c r="B109" s="53" t="s">
        <v>159</v>
      </c>
      <c r="C109" s="56" t="s">
        <v>221</v>
      </c>
      <c r="D109" s="52" t="s">
        <v>51</v>
      </c>
      <c r="E109" s="43">
        <v>1</v>
      </c>
      <c r="F109" s="61">
        <v>251.72</v>
      </c>
      <c r="G109" s="61">
        <v>251.71999999999997</v>
      </c>
      <c r="H109" s="61">
        <v>260.40000000000003</v>
      </c>
      <c r="I109" s="9">
        <f t="shared" si="11"/>
        <v>254.61333333333332</v>
      </c>
      <c r="J109" s="10">
        <f t="shared" si="12"/>
        <v>5.0114003365659805</v>
      </c>
      <c r="K109" s="10">
        <f t="shared" si="13"/>
        <v>1.968239554055554</v>
      </c>
      <c r="L109" s="11">
        <f t="shared" si="14"/>
        <v>254.61333333333329</v>
      </c>
      <c r="M109" s="11">
        <f t="shared" si="15"/>
        <v>254.61333333333329</v>
      </c>
      <c r="N109" s="11">
        <f t="shared" si="16"/>
        <v>254.61</v>
      </c>
      <c r="O109" s="23">
        <f t="shared" si="17"/>
        <v>254.61</v>
      </c>
      <c r="P109" s="28">
        <f t="shared" si="18"/>
        <v>212.17500000000001</v>
      </c>
      <c r="Q109" s="38"/>
      <c r="R109" s="21"/>
      <c r="U109" s="34">
        <v>1.2</v>
      </c>
    </row>
    <row r="110" spans="1:21" ht="34.5" customHeight="1">
      <c r="A110" s="44">
        <v>102</v>
      </c>
      <c r="B110" s="53" t="s">
        <v>160</v>
      </c>
      <c r="C110" s="56" t="s">
        <v>221</v>
      </c>
      <c r="D110" s="52" t="s">
        <v>51</v>
      </c>
      <c r="E110" s="43">
        <v>1</v>
      </c>
      <c r="F110" s="61">
        <v>257.38666666666666</v>
      </c>
      <c r="G110" s="61">
        <v>256.54000000000002</v>
      </c>
      <c r="H110" s="61">
        <v>266.7</v>
      </c>
      <c r="I110" s="9">
        <f t="shared" si="11"/>
        <v>260.20888888888891</v>
      </c>
      <c r="J110" s="10">
        <f t="shared" si="12"/>
        <v>5.6373844736458754</v>
      </c>
      <c r="K110" s="10">
        <f t="shared" si="13"/>
        <v>2.1664842034097767</v>
      </c>
      <c r="L110" s="11">
        <f t="shared" si="14"/>
        <v>260.20888888888891</v>
      </c>
      <c r="M110" s="11">
        <f t="shared" si="15"/>
        <v>260.20888888888891</v>
      </c>
      <c r="N110" s="11">
        <f t="shared" si="16"/>
        <v>260.2</v>
      </c>
      <c r="O110" s="23">
        <f t="shared" si="17"/>
        <v>260.2</v>
      </c>
      <c r="P110" s="28">
        <f t="shared" si="18"/>
        <v>216.83333333333334</v>
      </c>
      <c r="Q110" s="38"/>
      <c r="R110" s="21"/>
      <c r="U110" s="34">
        <v>1.2</v>
      </c>
    </row>
    <row r="111" spans="1:21" ht="34.5" customHeight="1">
      <c r="A111" s="44">
        <v>103</v>
      </c>
      <c r="B111" s="53" t="s">
        <v>66</v>
      </c>
      <c r="C111" s="56" t="s">
        <v>224</v>
      </c>
      <c r="D111" s="52" t="s">
        <v>51</v>
      </c>
      <c r="E111" s="43">
        <v>1</v>
      </c>
      <c r="F111" s="61">
        <v>63.25</v>
      </c>
      <c r="G111" s="61">
        <v>58.58</v>
      </c>
      <c r="H111" s="61">
        <v>56.839999999999996</v>
      </c>
      <c r="I111" s="9">
        <f t="shared" si="11"/>
        <v>59.556666666666665</v>
      </c>
      <c r="J111" s="10">
        <f t="shared" si="12"/>
        <v>3.3147297526847264</v>
      </c>
      <c r="K111" s="10">
        <f t="shared" si="13"/>
        <v>5.5656737326099393</v>
      </c>
      <c r="L111" s="11">
        <f t="shared" si="14"/>
        <v>59.556666666666658</v>
      </c>
      <c r="M111" s="11">
        <f t="shared" si="15"/>
        <v>59.556666666666658</v>
      </c>
      <c r="N111" s="11">
        <f t="shared" si="16"/>
        <v>59.55</v>
      </c>
      <c r="O111" s="59">
        <f t="shared" si="17"/>
        <v>59.55</v>
      </c>
      <c r="P111" s="28">
        <f t="shared" si="18"/>
        <v>49.625</v>
      </c>
      <c r="Q111" s="38"/>
      <c r="R111" s="21"/>
      <c r="U111" s="34">
        <v>1.2</v>
      </c>
    </row>
    <row r="112" spans="1:21" ht="34.5" customHeight="1">
      <c r="A112" s="44">
        <v>104</v>
      </c>
      <c r="B112" s="53" t="s">
        <v>67</v>
      </c>
      <c r="C112" s="56" t="s">
        <v>224</v>
      </c>
      <c r="D112" s="52" t="s">
        <v>51</v>
      </c>
      <c r="E112" s="43">
        <v>1</v>
      </c>
      <c r="F112" s="61">
        <v>79.658333333333331</v>
      </c>
      <c r="G112" s="61">
        <v>80.184999999999988</v>
      </c>
      <c r="H112" s="61">
        <v>77.42</v>
      </c>
      <c r="I112" s="9">
        <f t="shared" si="11"/>
        <v>79.087777777777774</v>
      </c>
      <c r="J112" s="10">
        <f t="shared" si="12"/>
        <v>1.4681472955672616</v>
      </c>
      <c r="K112" s="10">
        <f t="shared" si="13"/>
        <v>1.8563516852028485</v>
      </c>
      <c r="L112" s="11">
        <f t="shared" si="14"/>
        <v>79.087777777777774</v>
      </c>
      <c r="M112" s="11">
        <f t="shared" si="15"/>
        <v>79.087777777777774</v>
      </c>
      <c r="N112" s="11">
        <f t="shared" si="16"/>
        <v>79.08</v>
      </c>
      <c r="O112" s="23">
        <f t="shared" si="17"/>
        <v>79.08</v>
      </c>
      <c r="P112" s="28">
        <f t="shared" si="18"/>
        <v>65.900000000000006</v>
      </c>
      <c r="Q112" s="38"/>
      <c r="R112" s="21"/>
      <c r="U112" s="34">
        <v>1.2</v>
      </c>
    </row>
    <row r="113" spans="1:21" ht="34.5" customHeight="1">
      <c r="A113" s="44">
        <v>105</v>
      </c>
      <c r="B113" s="54" t="s">
        <v>161</v>
      </c>
      <c r="C113" s="56" t="s">
        <v>224</v>
      </c>
      <c r="D113" s="52" t="s">
        <v>51</v>
      </c>
      <c r="E113" s="43">
        <v>1</v>
      </c>
      <c r="F113" s="61">
        <v>93.839999999999989</v>
      </c>
      <c r="G113" s="61">
        <v>96.600000000000009</v>
      </c>
      <c r="H113" s="61">
        <v>90.16</v>
      </c>
      <c r="I113" s="9">
        <f t="shared" si="11"/>
        <v>93.533333333333346</v>
      </c>
      <c r="J113" s="10">
        <f t="shared" si="12"/>
        <v>3.2309338175415121</v>
      </c>
      <c r="K113" s="10">
        <f t="shared" si="13"/>
        <v>3.4543127058533623</v>
      </c>
      <c r="L113" s="11">
        <f t="shared" si="14"/>
        <v>93.533333333333331</v>
      </c>
      <c r="M113" s="11">
        <f t="shared" si="15"/>
        <v>93.533333333333331</v>
      </c>
      <c r="N113" s="11">
        <f t="shared" si="16"/>
        <v>93.53</v>
      </c>
      <c r="O113" s="23">
        <f t="shared" si="17"/>
        <v>93.53</v>
      </c>
      <c r="P113" s="28">
        <f t="shared" si="18"/>
        <v>77.941666666666677</v>
      </c>
      <c r="Q113" s="38"/>
      <c r="R113" s="21"/>
      <c r="U113" s="34">
        <v>1.2</v>
      </c>
    </row>
    <row r="114" spans="1:21" ht="34.5" customHeight="1">
      <c r="A114" s="44">
        <v>106</v>
      </c>
      <c r="B114" s="54" t="s">
        <v>162</v>
      </c>
      <c r="C114" s="56" t="s">
        <v>224</v>
      </c>
      <c r="D114" s="52" t="s">
        <v>51</v>
      </c>
      <c r="E114" s="43">
        <v>1</v>
      </c>
      <c r="F114" s="61">
        <v>133.54</v>
      </c>
      <c r="G114" s="61">
        <v>135.29999999999998</v>
      </c>
      <c r="H114" s="61">
        <v>129.35999999999999</v>
      </c>
      <c r="I114" s="9">
        <f t="shared" si="11"/>
        <v>132.73333333333332</v>
      </c>
      <c r="J114" s="10">
        <f t="shared" si="12"/>
        <v>3.0510544625314919</v>
      </c>
      <c r="K114" s="10">
        <f t="shared" si="13"/>
        <v>2.2986347030624001</v>
      </c>
      <c r="L114" s="11">
        <f t="shared" si="14"/>
        <v>132.73333333333329</v>
      </c>
      <c r="M114" s="11">
        <f t="shared" si="15"/>
        <v>132.73333333333329</v>
      </c>
      <c r="N114" s="11">
        <f t="shared" si="16"/>
        <v>132.72999999999999</v>
      </c>
      <c r="O114" s="23">
        <f t="shared" si="17"/>
        <v>132.72999999999999</v>
      </c>
      <c r="P114" s="28">
        <f t="shared" si="18"/>
        <v>110.60833333333333</v>
      </c>
      <c r="Q114" s="38"/>
      <c r="R114" s="21"/>
      <c r="U114" s="34">
        <v>1.2</v>
      </c>
    </row>
    <row r="115" spans="1:21" ht="34.5" customHeight="1">
      <c r="A115" s="44">
        <v>107</v>
      </c>
      <c r="B115" s="54" t="s">
        <v>163</v>
      </c>
      <c r="C115" s="56" t="s">
        <v>224</v>
      </c>
      <c r="D115" s="52" t="s">
        <v>51</v>
      </c>
      <c r="E115" s="43">
        <v>1</v>
      </c>
      <c r="F115" s="61">
        <v>153.26666666666668</v>
      </c>
      <c r="G115" s="61">
        <v>155.79999999999998</v>
      </c>
      <c r="H115" s="61">
        <v>147.44</v>
      </c>
      <c r="I115" s="9">
        <f t="shared" si="11"/>
        <v>152.16888888888889</v>
      </c>
      <c r="J115" s="10">
        <f t="shared" si="12"/>
        <v>4.2867513383723344</v>
      </c>
      <c r="K115" s="10">
        <f t="shared" si="13"/>
        <v>2.8171010314088885</v>
      </c>
      <c r="L115" s="11">
        <f t="shared" si="14"/>
        <v>152.16888888888889</v>
      </c>
      <c r="M115" s="11">
        <f t="shared" si="15"/>
        <v>152.16888888888889</v>
      </c>
      <c r="N115" s="11">
        <f t="shared" si="16"/>
        <v>152.16</v>
      </c>
      <c r="O115" s="23">
        <f t="shared" si="17"/>
        <v>152.16</v>
      </c>
      <c r="P115" s="28">
        <f t="shared" si="18"/>
        <v>126.8</v>
      </c>
      <c r="Q115" s="38"/>
      <c r="R115" s="21"/>
      <c r="U115" s="34">
        <v>1.2</v>
      </c>
    </row>
    <row r="116" spans="1:21" ht="34.5" customHeight="1">
      <c r="A116" s="44">
        <v>108</v>
      </c>
      <c r="B116" s="54" t="s">
        <v>164</v>
      </c>
      <c r="C116" s="57" t="s">
        <v>257</v>
      </c>
      <c r="D116" s="52" t="s">
        <v>51</v>
      </c>
      <c r="E116" s="43">
        <v>1</v>
      </c>
      <c r="F116" s="61">
        <v>107.89166666666665</v>
      </c>
      <c r="G116" s="61">
        <v>109.675</v>
      </c>
      <c r="H116" s="61">
        <v>103.78999999999999</v>
      </c>
      <c r="I116" s="9">
        <f t="shared" si="11"/>
        <v>107.11888888888889</v>
      </c>
      <c r="J116" s="10">
        <f t="shared" si="12"/>
        <v>3.0176473237226342</v>
      </c>
      <c r="K116" s="10">
        <f t="shared" si="13"/>
        <v>2.817101031408892</v>
      </c>
      <c r="L116" s="11">
        <f t="shared" si="14"/>
        <v>107.11888888888889</v>
      </c>
      <c r="M116" s="11">
        <f t="shared" si="15"/>
        <v>107.11888888888889</v>
      </c>
      <c r="N116" s="11">
        <f t="shared" si="16"/>
        <v>107.11</v>
      </c>
      <c r="O116" s="23">
        <f t="shared" si="17"/>
        <v>107.11</v>
      </c>
      <c r="P116" s="28">
        <f t="shared" si="18"/>
        <v>89.25833333333334</v>
      </c>
      <c r="Q116" s="38"/>
      <c r="R116" s="21"/>
      <c r="U116" s="34">
        <v>1.2</v>
      </c>
    </row>
    <row r="117" spans="1:21" ht="34.5" customHeight="1">
      <c r="A117" s="44">
        <v>109</v>
      </c>
      <c r="B117" s="54" t="s">
        <v>40</v>
      </c>
      <c r="C117" s="57" t="s">
        <v>257</v>
      </c>
      <c r="D117" s="52" t="s">
        <v>51</v>
      </c>
      <c r="E117" s="43">
        <v>1</v>
      </c>
      <c r="F117" s="61">
        <v>196.625</v>
      </c>
      <c r="G117" s="61">
        <v>199.87499999999997</v>
      </c>
      <c r="H117" s="61">
        <v>189.15</v>
      </c>
      <c r="I117" s="9">
        <f t="shared" si="11"/>
        <v>195.21666666666667</v>
      </c>
      <c r="J117" s="10">
        <f t="shared" si="12"/>
        <v>5.499450730148709</v>
      </c>
      <c r="K117" s="10">
        <f t="shared" si="13"/>
        <v>2.8171010314088836</v>
      </c>
      <c r="L117" s="11">
        <f t="shared" si="14"/>
        <v>195.21666666666664</v>
      </c>
      <c r="M117" s="11">
        <f t="shared" si="15"/>
        <v>195.21666666666664</v>
      </c>
      <c r="N117" s="11">
        <f t="shared" si="16"/>
        <v>195.21</v>
      </c>
      <c r="O117" s="23">
        <f t="shared" si="17"/>
        <v>195.21</v>
      </c>
      <c r="P117" s="28">
        <f t="shared" si="18"/>
        <v>162.67500000000001</v>
      </c>
      <c r="Q117" s="38"/>
      <c r="R117" s="21"/>
      <c r="U117" s="34">
        <v>1.2</v>
      </c>
    </row>
    <row r="118" spans="1:21" ht="34.5" customHeight="1">
      <c r="A118" s="44">
        <v>110</v>
      </c>
      <c r="B118" s="54" t="s">
        <v>165</v>
      </c>
      <c r="C118" s="57" t="s">
        <v>257</v>
      </c>
      <c r="D118" s="52" t="s">
        <v>51</v>
      </c>
      <c r="E118" s="43">
        <v>1</v>
      </c>
      <c r="F118" s="61">
        <v>172.995</v>
      </c>
      <c r="G118" s="61">
        <v>176.98499999999999</v>
      </c>
      <c r="H118" s="61">
        <v>165.87</v>
      </c>
      <c r="I118" s="9">
        <f t="shared" si="11"/>
        <v>171.95000000000002</v>
      </c>
      <c r="J118" s="10">
        <f t="shared" si="12"/>
        <v>5.63070377484022</v>
      </c>
      <c r="K118" s="10">
        <f t="shared" si="13"/>
        <v>3.2746169088922472</v>
      </c>
      <c r="L118" s="11">
        <f t="shared" si="14"/>
        <v>171.95</v>
      </c>
      <c r="M118" s="11">
        <f t="shared" si="15"/>
        <v>171.95</v>
      </c>
      <c r="N118" s="11">
        <f t="shared" si="16"/>
        <v>171.95</v>
      </c>
      <c r="O118" s="23">
        <f t="shared" si="17"/>
        <v>171.95</v>
      </c>
      <c r="P118" s="28">
        <f t="shared" si="18"/>
        <v>143.29166666666666</v>
      </c>
      <c r="Q118" s="38"/>
      <c r="R118" s="21"/>
      <c r="U118" s="34">
        <v>1.2</v>
      </c>
    </row>
    <row r="119" spans="1:21" ht="34.5" customHeight="1">
      <c r="A119" s="44">
        <v>111</v>
      </c>
      <c r="B119" s="53" t="s">
        <v>41</v>
      </c>
      <c r="C119" s="57" t="s">
        <v>258</v>
      </c>
      <c r="D119" s="52" t="s">
        <v>51</v>
      </c>
      <c r="E119" s="43">
        <v>1</v>
      </c>
      <c r="F119" s="61">
        <v>190.1933333333333</v>
      </c>
      <c r="G119" s="61">
        <v>194.57999999999998</v>
      </c>
      <c r="H119" s="61">
        <v>184.24</v>
      </c>
      <c r="I119" s="9">
        <f t="shared" si="11"/>
        <v>189.67111111111112</v>
      </c>
      <c r="J119" s="10">
        <f t="shared" si="12"/>
        <v>5.1897434461673431</v>
      </c>
      <c r="K119" s="10">
        <f t="shared" si="13"/>
        <v>2.7361802310142753</v>
      </c>
      <c r="L119" s="11">
        <f t="shared" si="14"/>
        <v>189.67111111111109</v>
      </c>
      <c r="M119" s="11">
        <f t="shared" si="15"/>
        <v>189.67111111111109</v>
      </c>
      <c r="N119" s="11">
        <f t="shared" si="16"/>
        <v>189.67</v>
      </c>
      <c r="O119" s="23">
        <f t="shared" si="17"/>
        <v>189.67</v>
      </c>
      <c r="P119" s="28">
        <f t="shared" si="18"/>
        <v>158.05833333333334</v>
      </c>
      <c r="Q119" s="38"/>
      <c r="R119" s="21"/>
      <c r="U119" s="34">
        <v>1.2</v>
      </c>
    </row>
    <row r="120" spans="1:21" ht="34.5" customHeight="1">
      <c r="A120" s="44">
        <v>112</v>
      </c>
      <c r="B120" s="53" t="s">
        <v>166</v>
      </c>
      <c r="C120" s="56" t="s">
        <v>259</v>
      </c>
      <c r="D120" s="52" t="s">
        <v>51</v>
      </c>
      <c r="E120" s="43">
        <v>1</v>
      </c>
      <c r="F120" s="61">
        <v>78.91</v>
      </c>
      <c r="G120" s="61">
        <v>80.72999999999999</v>
      </c>
      <c r="H120" s="61">
        <v>76.44</v>
      </c>
      <c r="I120" s="9">
        <f t="shared" si="11"/>
        <v>78.693333333333328</v>
      </c>
      <c r="J120" s="10">
        <f t="shared" si="12"/>
        <v>2.1531914297928361</v>
      </c>
      <c r="K120" s="10">
        <f t="shared" si="13"/>
        <v>2.7361802310142784</v>
      </c>
      <c r="L120" s="11">
        <f t="shared" si="14"/>
        <v>78.693333333333328</v>
      </c>
      <c r="M120" s="11">
        <f t="shared" si="15"/>
        <v>78.693333333333328</v>
      </c>
      <c r="N120" s="11">
        <f t="shared" si="16"/>
        <v>78.69</v>
      </c>
      <c r="O120" s="23">
        <f t="shared" si="17"/>
        <v>78.69</v>
      </c>
      <c r="P120" s="28">
        <f t="shared" si="18"/>
        <v>65.575000000000003</v>
      </c>
      <c r="Q120" s="38"/>
      <c r="R120" s="21"/>
      <c r="U120" s="34">
        <v>1.2</v>
      </c>
    </row>
    <row r="121" spans="1:21" ht="34.5" customHeight="1">
      <c r="A121" s="44">
        <v>113</v>
      </c>
      <c r="B121" s="53" t="s">
        <v>42</v>
      </c>
      <c r="C121" s="56" t="s">
        <v>260</v>
      </c>
      <c r="D121" s="52" t="s">
        <v>51</v>
      </c>
      <c r="E121" s="43">
        <v>1</v>
      </c>
      <c r="F121" s="61">
        <v>80.933333333333323</v>
      </c>
      <c r="G121" s="61">
        <v>82.8</v>
      </c>
      <c r="H121" s="61">
        <v>78.400000000000006</v>
      </c>
      <c r="I121" s="9">
        <f t="shared" si="11"/>
        <v>80.711111111111109</v>
      </c>
      <c r="J121" s="10">
        <f t="shared" si="12"/>
        <v>2.2084014664541898</v>
      </c>
      <c r="K121" s="10">
        <f t="shared" si="13"/>
        <v>2.7361802310142771</v>
      </c>
      <c r="L121" s="11">
        <f t="shared" si="14"/>
        <v>80.711111111111109</v>
      </c>
      <c r="M121" s="11">
        <f t="shared" si="15"/>
        <v>80.711111111111109</v>
      </c>
      <c r="N121" s="11">
        <f t="shared" si="16"/>
        <v>80.709999999999994</v>
      </c>
      <c r="O121" s="23">
        <f t="shared" si="17"/>
        <v>80.709999999999994</v>
      </c>
      <c r="P121" s="28">
        <f t="shared" si="18"/>
        <v>67.258333333333326</v>
      </c>
      <c r="Q121" s="38"/>
      <c r="R121" s="21"/>
      <c r="U121" s="34">
        <v>1.2</v>
      </c>
    </row>
    <row r="122" spans="1:21" ht="34.5" customHeight="1">
      <c r="A122" s="44">
        <v>114</v>
      </c>
      <c r="B122" s="53" t="s">
        <v>167</v>
      </c>
      <c r="C122" s="56" t="s">
        <v>261</v>
      </c>
      <c r="D122" s="52" t="s">
        <v>51</v>
      </c>
      <c r="E122" s="43">
        <v>1</v>
      </c>
      <c r="F122" s="61">
        <v>195.25166666666667</v>
      </c>
      <c r="G122" s="61">
        <v>199.755</v>
      </c>
      <c r="H122" s="61">
        <v>189.14</v>
      </c>
      <c r="I122" s="9">
        <f t="shared" si="11"/>
        <v>194.71555555555554</v>
      </c>
      <c r="J122" s="10">
        <f t="shared" si="12"/>
        <v>5.3277685378207487</v>
      </c>
      <c r="K122" s="10">
        <f t="shared" si="13"/>
        <v>2.7361802310142855</v>
      </c>
      <c r="L122" s="11">
        <f t="shared" si="14"/>
        <v>194.71555555555554</v>
      </c>
      <c r="M122" s="11">
        <f t="shared" si="15"/>
        <v>194.71555555555554</v>
      </c>
      <c r="N122" s="11">
        <f t="shared" si="16"/>
        <v>194.71</v>
      </c>
      <c r="O122" s="23">
        <f t="shared" si="17"/>
        <v>194.71</v>
      </c>
      <c r="P122" s="28">
        <f t="shared" si="18"/>
        <v>162.25833333333335</v>
      </c>
      <c r="Q122" s="38"/>
      <c r="R122" s="21"/>
      <c r="U122" s="34">
        <v>1.2</v>
      </c>
    </row>
    <row r="123" spans="1:21" ht="34.5" customHeight="1">
      <c r="A123" s="44">
        <v>115</v>
      </c>
      <c r="B123" s="53" t="s">
        <v>168</v>
      </c>
      <c r="C123" s="56" t="s">
        <v>261</v>
      </c>
      <c r="D123" s="52" t="s">
        <v>51</v>
      </c>
      <c r="E123" s="43">
        <v>1</v>
      </c>
      <c r="F123" s="61">
        <v>324.74499999999995</v>
      </c>
      <c r="G123" s="61">
        <v>332.23499999999996</v>
      </c>
      <c r="H123" s="61">
        <v>314.58</v>
      </c>
      <c r="I123" s="9">
        <f t="shared" si="11"/>
        <v>323.8533333333333</v>
      </c>
      <c r="J123" s="10">
        <f t="shared" si="12"/>
        <v>8.8612108841474413</v>
      </c>
      <c r="K123" s="10">
        <f t="shared" si="13"/>
        <v>2.7361802310142789</v>
      </c>
      <c r="L123" s="11">
        <f t="shared" si="14"/>
        <v>323.8533333333333</v>
      </c>
      <c r="M123" s="11">
        <f t="shared" si="15"/>
        <v>323.8533333333333</v>
      </c>
      <c r="N123" s="11">
        <f t="shared" si="16"/>
        <v>323.85000000000002</v>
      </c>
      <c r="O123" s="23">
        <f t="shared" si="17"/>
        <v>323.85000000000002</v>
      </c>
      <c r="P123" s="28">
        <f t="shared" si="18"/>
        <v>269.87500000000006</v>
      </c>
      <c r="Q123" s="38"/>
      <c r="R123" s="21"/>
      <c r="U123" s="34">
        <v>1.2</v>
      </c>
    </row>
    <row r="124" spans="1:21" ht="34.5" customHeight="1">
      <c r="A124" s="44">
        <v>116</v>
      </c>
      <c r="B124" s="53" t="s">
        <v>54</v>
      </c>
      <c r="C124" s="56" t="s">
        <v>261</v>
      </c>
      <c r="D124" s="52" t="s">
        <v>51</v>
      </c>
      <c r="E124" s="43">
        <v>1</v>
      </c>
      <c r="F124" s="61">
        <v>517.97333333333324</v>
      </c>
      <c r="G124" s="61">
        <v>529.91999999999996</v>
      </c>
      <c r="H124" s="61">
        <v>501.76</v>
      </c>
      <c r="I124" s="9">
        <f t="shared" si="11"/>
        <v>516.55111111111103</v>
      </c>
      <c r="J124" s="10">
        <f t="shared" si="12"/>
        <v>14.133769385306827</v>
      </c>
      <c r="K124" s="10">
        <f t="shared" si="13"/>
        <v>2.7361802310142798</v>
      </c>
      <c r="L124" s="11">
        <f t="shared" si="14"/>
        <v>516.55111111111103</v>
      </c>
      <c r="M124" s="11">
        <f t="shared" si="15"/>
        <v>516.55111111111103</v>
      </c>
      <c r="N124" s="11">
        <f t="shared" si="16"/>
        <v>516.54999999999995</v>
      </c>
      <c r="O124" s="23">
        <f t="shared" si="17"/>
        <v>516.54999999999995</v>
      </c>
      <c r="P124" s="28">
        <f t="shared" si="18"/>
        <v>430.45833333333331</v>
      </c>
      <c r="Q124" s="38"/>
      <c r="R124" s="21"/>
      <c r="U124" s="34">
        <v>1.2</v>
      </c>
    </row>
    <row r="125" spans="1:21" ht="34.5" customHeight="1">
      <c r="A125" s="44">
        <v>117</v>
      </c>
      <c r="B125" s="53" t="s">
        <v>169</v>
      </c>
      <c r="C125" s="56" t="s">
        <v>262</v>
      </c>
      <c r="D125" s="52" t="s">
        <v>51</v>
      </c>
      <c r="E125" s="43">
        <v>1</v>
      </c>
      <c r="F125" s="61">
        <v>196.625</v>
      </c>
      <c r="G125" s="61">
        <v>201.82499999999999</v>
      </c>
      <c r="H125" s="61">
        <v>196.95</v>
      </c>
      <c r="I125" s="9">
        <f t="shared" si="11"/>
        <v>198.46666666666667</v>
      </c>
      <c r="J125" s="10">
        <f t="shared" si="12"/>
        <v>2.9129380929455597</v>
      </c>
      <c r="K125" s="10">
        <f t="shared" si="13"/>
        <v>1.4677215785751896</v>
      </c>
      <c r="L125" s="11">
        <f t="shared" si="14"/>
        <v>198.46666666666664</v>
      </c>
      <c r="M125" s="11">
        <f t="shared" si="15"/>
        <v>198.46666666666664</v>
      </c>
      <c r="N125" s="11">
        <f t="shared" si="16"/>
        <v>198.46</v>
      </c>
      <c r="O125" s="23">
        <f t="shared" si="17"/>
        <v>198.46</v>
      </c>
      <c r="P125" s="28">
        <f t="shared" si="18"/>
        <v>165.38333333333335</v>
      </c>
      <c r="Q125" s="38"/>
      <c r="R125" s="21"/>
      <c r="U125" s="34">
        <v>1.2</v>
      </c>
    </row>
    <row r="126" spans="1:21" ht="34.5" customHeight="1">
      <c r="A126" s="44">
        <v>118</v>
      </c>
      <c r="B126" s="53" t="s">
        <v>170</v>
      </c>
      <c r="C126" s="56" t="s">
        <v>262</v>
      </c>
      <c r="D126" s="52" t="s">
        <v>51</v>
      </c>
      <c r="E126" s="43">
        <v>1</v>
      </c>
      <c r="F126" s="61">
        <v>1063.7916666666667</v>
      </c>
      <c r="G126" s="61">
        <v>1091.925</v>
      </c>
      <c r="H126" s="61">
        <v>1065.55</v>
      </c>
      <c r="I126" s="9">
        <f t="shared" si="11"/>
        <v>1073.7555555555555</v>
      </c>
      <c r="J126" s="10">
        <f t="shared" si="12"/>
        <v>15.759741990038776</v>
      </c>
      <c r="K126" s="10">
        <f t="shared" si="13"/>
        <v>1.4677215785751878</v>
      </c>
      <c r="L126" s="11">
        <f t="shared" si="14"/>
        <v>1073.7555555555555</v>
      </c>
      <c r="M126" s="11">
        <f t="shared" si="15"/>
        <v>1073.7555555555555</v>
      </c>
      <c r="N126" s="11">
        <f t="shared" si="16"/>
        <v>1073.75</v>
      </c>
      <c r="O126" s="23">
        <f t="shared" si="17"/>
        <v>1073.75</v>
      </c>
      <c r="P126" s="28">
        <f t="shared" si="18"/>
        <v>894.79166666666674</v>
      </c>
      <c r="Q126" s="38"/>
      <c r="R126" s="21"/>
      <c r="U126" s="34">
        <v>1.2</v>
      </c>
    </row>
    <row r="127" spans="1:21" ht="34.5" customHeight="1">
      <c r="A127" s="44">
        <v>119</v>
      </c>
      <c r="B127" s="53" t="s">
        <v>43</v>
      </c>
      <c r="C127" s="56" t="s">
        <v>263</v>
      </c>
      <c r="D127" s="52" t="s">
        <v>51</v>
      </c>
      <c r="E127" s="43">
        <v>1</v>
      </c>
      <c r="F127" s="61">
        <v>1266.6666666666667</v>
      </c>
      <c r="G127" s="61">
        <v>1312.5</v>
      </c>
      <c r="H127" s="61">
        <v>1262.5</v>
      </c>
      <c r="I127" s="9">
        <f t="shared" si="11"/>
        <v>1280.5555555555557</v>
      </c>
      <c r="J127" s="10">
        <f t="shared" si="12"/>
        <v>27.743033826997451</v>
      </c>
      <c r="K127" s="10">
        <f t="shared" si="13"/>
        <v>2.1664842034097789</v>
      </c>
      <c r="L127" s="11">
        <f t="shared" si="14"/>
        <v>1280.5555555555557</v>
      </c>
      <c r="M127" s="11">
        <f t="shared" si="15"/>
        <v>1280.5555555555557</v>
      </c>
      <c r="N127" s="11">
        <f t="shared" si="16"/>
        <v>1280.55</v>
      </c>
      <c r="O127" s="23">
        <f t="shared" si="17"/>
        <v>1280.55</v>
      </c>
      <c r="P127" s="28">
        <f t="shared" si="18"/>
        <v>1067.125</v>
      </c>
      <c r="Q127" s="38"/>
      <c r="R127" s="21"/>
      <c r="U127" s="34">
        <v>1.2</v>
      </c>
    </row>
    <row r="128" spans="1:21" ht="34.5" customHeight="1">
      <c r="A128" s="44">
        <v>120</v>
      </c>
      <c r="B128" s="53" t="s">
        <v>44</v>
      </c>
      <c r="C128" s="56" t="s">
        <v>263</v>
      </c>
      <c r="D128" s="52" t="s">
        <v>51</v>
      </c>
      <c r="E128" s="43">
        <v>1</v>
      </c>
      <c r="F128" s="61">
        <v>1900</v>
      </c>
      <c r="G128" s="61">
        <v>1968.75</v>
      </c>
      <c r="H128" s="61">
        <v>1893.75</v>
      </c>
      <c r="I128" s="9">
        <f t="shared" si="11"/>
        <v>1920.8333333333333</v>
      </c>
      <c r="J128" s="10">
        <f t="shared" si="12"/>
        <v>41.614550740496206</v>
      </c>
      <c r="K128" s="10">
        <f t="shared" si="13"/>
        <v>2.1664842034097807</v>
      </c>
      <c r="L128" s="11">
        <f t="shared" si="14"/>
        <v>1920.8333333333333</v>
      </c>
      <c r="M128" s="11">
        <f t="shared" si="15"/>
        <v>1920.8333333333333</v>
      </c>
      <c r="N128" s="11">
        <f t="shared" si="16"/>
        <v>1920.83</v>
      </c>
      <c r="O128" s="23">
        <f t="shared" si="17"/>
        <v>1920.83</v>
      </c>
      <c r="P128" s="28">
        <f t="shared" si="18"/>
        <v>1600.6916666666666</v>
      </c>
      <c r="Q128" s="38"/>
      <c r="R128" s="21"/>
      <c r="U128" s="34">
        <v>1.2</v>
      </c>
    </row>
    <row r="129" spans="1:21" ht="34.5" customHeight="1">
      <c r="A129" s="44">
        <v>121</v>
      </c>
      <c r="B129" s="53" t="s">
        <v>171</v>
      </c>
      <c r="C129" s="56" t="s">
        <v>221</v>
      </c>
      <c r="D129" s="52" t="s">
        <v>51</v>
      </c>
      <c r="E129" s="43">
        <v>1</v>
      </c>
      <c r="F129" s="61">
        <v>176.10833333333335</v>
      </c>
      <c r="G129" s="61">
        <v>182</v>
      </c>
      <c r="H129" s="61">
        <v>168</v>
      </c>
      <c r="I129" s="9">
        <f t="shared" si="11"/>
        <v>175.36944444444444</v>
      </c>
      <c r="J129" s="10">
        <f t="shared" si="12"/>
        <v>7.0291868372232509</v>
      </c>
      <c r="K129" s="10">
        <f t="shared" si="13"/>
        <v>4.0082164025159113</v>
      </c>
      <c r="L129" s="11">
        <f t="shared" si="14"/>
        <v>175.36944444444444</v>
      </c>
      <c r="M129" s="11">
        <f t="shared" si="15"/>
        <v>175.36944444444444</v>
      </c>
      <c r="N129" s="11">
        <f t="shared" si="16"/>
        <v>175.36</v>
      </c>
      <c r="O129" s="23">
        <f t="shared" si="17"/>
        <v>175.36</v>
      </c>
      <c r="P129" s="28">
        <f t="shared" si="18"/>
        <v>146.13333333333335</v>
      </c>
      <c r="Q129" s="38"/>
      <c r="R129" s="21"/>
      <c r="U129" s="34">
        <v>1.2</v>
      </c>
    </row>
    <row r="130" spans="1:21" ht="34.5" customHeight="1">
      <c r="A130" s="44">
        <v>122</v>
      </c>
      <c r="B130" s="53" t="s">
        <v>172</v>
      </c>
      <c r="C130" s="56" t="s">
        <v>231</v>
      </c>
      <c r="D130" s="52" t="s">
        <v>51</v>
      </c>
      <c r="E130" s="43">
        <v>1</v>
      </c>
      <c r="F130" s="61">
        <v>1595.0383333333332</v>
      </c>
      <c r="G130" s="61">
        <v>1648.4</v>
      </c>
      <c r="H130" s="61">
        <v>1521.6</v>
      </c>
      <c r="I130" s="9">
        <f t="shared" si="11"/>
        <v>1588.3461111111112</v>
      </c>
      <c r="J130" s="10">
        <f t="shared" si="12"/>
        <v>63.664349354279224</v>
      </c>
      <c r="K130" s="10">
        <f t="shared" si="13"/>
        <v>4.0082164025159157</v>
      </c>
      <c r="L130" s="11">
        <f t="shared" si="14"/>
        <v>1588.3461111111112</v>
      </c>
      <c r="M130" s="11">
        <f t="shared" si="15"/>
        <v>1588.3461111111112</v>
      </c>
      <c r="N130" s="11">
        <f t="shared" si="16"/>
        <v>1588.34</v>
      </c>
      <c r="O130" s="23">
        <f t="shared" si="17"/>
        <v>1588.34</v>
      </c>
      <c r="P130" s="28">
        <f t="shared" si="18"/>
        <v>1323.6166666666666</v>
      </c>
      <c r="Q130" s="38"/>
      <c r="R130" s="21"/>
      <c r="U130" s="34">
        <v>1.2</v>
      </c>
    </row>
    <row r="131" spans="1:21" ht="34.5" customHeight="1">
      <c r="A131" s="44">
        <v>123</v>
      </c>
      <c r="B131" s="53" t="s">
        <v>173</v>
      </c>
      <c r="C131" s="56" t="s">
        <v>264</v>
      </c>
      <c r="D131" s="52" t="s">
        <v>51</v>
      </c>
      <c r="E131" s="43">
        <v>1</v>
      </c>
      <c r="F131" s="61">
        <v>855.38333333333321</v>
      </c>
      <c r="G131" s="61">
        <v>884</v>
      </c>
      <c r="H131" s="61">
        <v>816</v>
      </c>
      <c r="I131" s="9">
        <f t="shared" si="11"/>
        <v>851.79444444444437</v>
      </c>
      <c r="J131" s="10">
        <f t="shared" si="12"/>
        <v>34.141764637941492</v>
      </c>
      <c r="K131" s="10">
        <f t="shared" si="13"/>
        <v>4.0082164025159104</v>
      </c>
      <c r="L131" s="11">
        <f t="shared" si="14"/>
        <v>851.79444444444437</v>
      </c>
      <c r="M131" s="11">
        <f t="shared" si="15"/>
        <v>851.79444444444437</v>
      </c>
      <c r="N131" s="11">
        <f t="shared" si="16"/>
        <v>851.79</v>
      </c>
      <c r="O131" s="23">
        <f t="shared" si="17"/>
        <v>851.79</v>
      </c>
      <c r="P131" s="28">
        <f t="shared" si="18"/>
        <v>709.82500000000005</v>
      </c>
      <c r="Q131" s="38"/>
      <c r="R131" s="21"/>
      <c r="U131" s="34">
        <v>1.2</v>
      </c>
    </row>
    <row r="132" spans="1:21" ht="34.5" customHeight="1">
      <c r="A132" s="44">
        <v>124</v>
      </c>
      <c r="B132" s="53" t="s">
        <v>174</v>
      </c>
      <c r="C132" s="56" t="s">
        <v>264</v>
      </c>
      <c r="D132" s="52" t="s">
        <v>56</v>
      </c>
      <c r="E132" s="43">
        <v>1</v>
      </c>
      <c r="F132" s="61">
        <v>171.07666666666668</v>
      </c>
      <c r="G132" s="61">
        <v>176.8</v>
      </c>
      <c r="H132" s="61">
        <v>163.19999999999999</v>
      </c>
      <c r="I132" s="9">
        <f t="shared" si="11"/>
        <v>170.35888888888888</v>
      </c>
      <c r="J132" s="10">
        <f t="shared" si="12"/>
        <v>6.8283529275883117</v>
      </c>
      <c r="K132" s="10">
        <f t="shared" si="13"/>
        <v>4.0082164025159175</v>
      </c>
      <c r="L132" s="11">
        <f t="shared" si="14"/>
        <v>170.35888888888888</v>
      </c>
      <c r="M132" s="11">
        <f t="shared" si="15"/>
        <v>170.35888888888888</v>
      </c>
      <c r="N132" s="11">
        <f t="shared" si="16"/>
        <v>170.35</v>
      </c>
      <c r="O132" s="23">
        <f t="shared" si="17"/>
        <v>170.35</v>
      </c>
      <c r="P132" s="28">
        <f t="shared" si="18"/>
        <v>141.95833333333334</v>
      </c>
      <c r="Q132" s="38"/>
      <c r="R132" s="21"/>
      <c r="U132" s="34">
        <v>1.2</v>
      </c>
    </row>
    <row r="133" spans="1:21" ht="34.5" customHeight="1">
      <c r="A133" s="44">
        <v>125</v>
      </c>
      <c r="B133" s="53" t="s">
        <v>175</v>
      </c>
      <c r="C133" s="56" t="s">
        <v>265</v>
      </c>
      <c r="D133" s="52" t="s">
        <v>51</v>
      </c>
      <c r="E133" s="43">
        <v>1</v>
      </c>
      <c r="F133" s="61">
        <v>1091.8716666666667</v>
      </c>
      <c r="G133" s="61">
        <v>1139.25</v>
      </c>
      <c r="H133" s="61">
        <v>1030.75</v>
      </c>
      <c r="I133" s="9">
        <f t="shared" si="11"/>
        <v>1087.2905555555556</v>
      </c>
      <c r="J133" s="10">
        <f t="shared" si="12"/>
        <v>54.394875073477827</v>
      </c>
      <c r="K133" s="10">
        <f t="shared" si="13"/>
        <v>5.0027910934703694</v>
      </c>
      <c r="L133" s="11">
        <f t="shared" si="14"/>
        <v>1087.2905555555556</v>
      </c>
      <c r="M133" s="11">
        <f t="shared" si="15"/>
        <v>1087.2905555555556</v>
      </c>
      <c r="N133" s="11">
        <f t="shared" si="16"/>
        <v>1087.29</v>
      </c>
      <c r="O133" s="23">
        <f t="shared" si="17"/>
        <v>1087.29</v>
      </c>
      <c r="P133" s="28">
        <f t="shared" si="18"/>
        <v>906.07500000000005</v>
      </c>
      <c r="Q133" s="38"/>
      <c r="R133" s="21"/>
      <c r="U133" s="34">
        <v>1.2</v>
      </c>
    </row>
    <row r="134" spans="1:21" ht="34.5" customHeight="1">
      <c r="A134" s="44">
        <v>126</v>
      </c>
      <c r="B134" s="53" t="s">
        <v>176</v>
      </c>
      <c r="C134" s="56" t="s">
        <v>265</v>
      </c>
      <c r="D134" s="52" t="s">
        <v>51</v>
      </c>
      <c r="E134" s="43">
        <v>1</v>
      </c>
      <c r="F134" s="61">
        <v>3094.4749999999999</v>
      </c>
      <c r="G134" s="61">
        <v>3228.75</v>
      </c>
      <c r="H134" s="61">
        <v>2921.25</v>
      </c>
      <c r="I134" s="9">
        <f t="shared" si="11"/>
        <v>3081.4916666666668</v>
      </c>
      <c r="J134" s="10">
        <f t="shared" si="12"/>
        <v>154.16059064603161</v>
      </c>
      <c r="K134" s="10">
        <f t="shared" si="13"/>
        <v>5.0027910934703677</v>
      </c>
      <c r="L134" s="11">
        <f t="shared" si="14"/>
        <v>3081.4916666666668</v>
      </c>
      <c r="M134" s="11">
        <f t="shared" si="15"/>
        <v>3081.4916666666668</v>
      </c>
      <c r="N134" s="11">
        <f t="shared" si="16"/>
        <v>3081.49</v>
      </c>
      <c r="O134" s="23">
        <f t="shared" si="17"/>
        <v>3081.49</v>
      </c>
      <c r="P134" s="28">
        <f t="shared" si="18"/>
        <v>2567.9083333333333</v>
      </c>
      <c r="Q134" s="38"/>
      <c r="R134" s="21"/>
      <c r="U134" s="34">
        <v>1.2</v>
      </c>
    </row>
    <row r="135" spans="1:21" ht="34.5" customHeight="1">
      <c r="A135" s="44">
        <v>127</v>
      </c>
      <c r="B135" s="53" t="s">
        <v>177</v>
      </c>
      <c r="C135" s="56" t="s">
        <v>265</v>
      </c>
      <c r="D135" s="52" t="s">
        <v>51</v>
      </c>
      <c r="E135" s="43">
        <v>1</v>
      </c>
      <c r="F135" s="61">
        <v>5687.64</v>
      </c>
      <c r="G135" s="61">
        <v>5426.1749999999993</v>
      </c>
      <c r="H135" s="61">
        <v>5058.75</v>
      </c>
      <c r="I135" s="9">
        <f t="shared" si="11"/>
        <v>5390.8549999999996</v>
      </c>
      <c r="J135" s="10">
        <f t="shared" si="12"/>
        <v>315.92924021843891</v>
      </c>
      <c r="K135" s="10">
        <f t="shared" si="13"/>
        <v>5.8604662937222187</v>
      </c>
      <c r="L135" s="11">
        <f t="shared" si="14"/>
        <v>5390.8549999999996</v>
      </c>
      <c r="M135" s="11">
        <f t="shared" si="15"/>
        <v>5390.8549999999996</v>
      </c>
      <c r="N135" s="11">
        <f t="shared" si="16"/>
        <v>5390.85</v>
      </c>
      <c r="O135" s="59">
        <f t="shared" si="17"/>
        <v>5390.85</v>
      </c>
      <c r="P135" s="28">
        <f t="shared" si="18"/>
        <v>4492.3750000000009</v>
      </c>
      <c r="Q135" s="38"/>
      <c r="R135" s="21"/>
      <c r="U135" s="34">
        <v>1.2</v>
      </c>
    </row>
    <row r="136" spans="1:21" ht="34.5" customHeight="1">
      <c r="A136" s="44">
        <v>128</v>
      </c>
      <c r="B136" s="53" t="s">
        <v>178</v>
      </c>
      <c r="C136" s="56" t="s">
        <v>266</v>
      </c>
      <c r="D136" s="52" t="s">
        <v>51</v>
      </c>
      <c r="E136" s="43">
        <v>1</v>
      </c>
      <c r="F136" s="61">
        <v>472.97666666666669</v>
      </c>
      <c r="G136" s="61">
        <v>478.92999999999995</v>
      </c>
      <c r="H136" s="61">
        <v>460.59999999999997</v>
      </c>
      <c r="I136" s="9">
        <f t="shared" si="11"/>
        <v>470.83555555555557</v>
      </c>
      <c r="J136" s="10">
        <f t="shared" si="12"/>
        <v>9.3506947652349659</v>
      </c>
      <c r="K136" s="10">
        <f t="shared" si="13"/>
        <v>1.985978895370752</v>
      </c>
      <c r="L136" s="11">
        <f t="shared" si="14"/>
        <v>470.83555555555552</v>
      </c>
      <c r="M136" s="11">
        <f t="shared" si="15"/>
        <v>470.83555555555552</v>
      </c>
      <c r="N136" s="11">
        <f t="shared" si="16"/>
        <v>470.83</v>
      </c>
      <c r="O136" s="23">
        <f t="shared" si="17"/>
        <v>470.83</v>
      </c>
      <c r="P136" s="28">
        <f t="shared" si="18"/>
        <v>392.35833333333335</v>
      </c>
      <c r="Q136" s="38"/>
      <c r="R136" s="21"/>
      <c r="U136" s="34">
        <v>1.2</v>
      </c>
    </row>
    <row r="137" spans="1:21" ht="34.5" customHeight="1">
      <c r="A137" s="44">
        <v>129</v>
      </c>
      <c r="B137" s="53" t="s">
        <v>179</v>
      </c>
      <c r="C137" s="56" t="s">
        <v>267</v>
      </c>
      <c r="D137" s="52" t="s">
        <v>51</v>
      </c>
      <c r="E137" s="43">
        <v>1</v>
      </c>
      <c r="F137" s="61">
        <v>206.29833333333332</v>
      </c>
      <c r="G137" s="61">
        <v>208.89499999999998</v>
      </c>
      <c r="H137" s="61">
        <v>200.9</v>
      </c>
      <c r="I137" s="9">
        <f t="shared" si="11"/>
        <v>205.36444444444442</v>
      </c>
      <c r="J137" s="10">
        <f t="shared" si="12"/>
        <v>4.0784945252620473</v>
      </c>
      <c r="K137" s="10">
        <f t="shared" si="13"/>
        <v>1.9859788953707462</v>
      </c>
      <c r="L137" s="11">
        <f t="shared" si="14"/>
        <v>205.36444444444442</v>
      </c>
      <c r="M137" s="11">
        <f t="shared" si="15"/>
        <v>205.36444444444442</v>
      </c>
      <c r="N137" s="11">
        <f t="shared" si="16"/>
        <v>205.36</v>
      </c>
      <c r="O137" s="23">
        <f t="shared" si="17"/>
        <v>205.36</v>
      </c>
      <c r="P137" s="28">
        <f t="shared" ref="P137:P168" si="19">O137/U137</f>
        <v>171.13333333333335</v>
      </c>
      <c r="Q137" s="38"/>
      <c r="R137" s="21"/>
      <c r="U137" s="34">
        <v>1.2</v>
      </c>
    </row>
    <row r="138" spans="1:21" ht="34.5" customHeight="1">
      <c r="A138" s="44">
        <v>130</v>
      </c>
      <c r="B138" s="53" t="s">
        <v>45</v>
      </c>
      <c r="C138" s="56" t="s">
        <v>267</v>
      </c>
      <c r="D138" s="52" t="s">
        <v>51</v>
      </c>
      <c r="E138" s="43">
        <v>1</v>
      </c>
      <c r="F138" s="61">
        <v>203.27933333333331</v>
      </c>
      <c r="G138" s="61">
        <v>205.83799999999999</v>
      </c>
      <c r="H138" s="61">
        <v>197.96</v>
      </c>
      <c r="I138" s="9">
        <f t="shared" ref="I138:I184" si="20">AVERAGE(F138:H138)</f>
        <v>202.3591111111111</v>
      </c>
      <c r="J138" s="10">
        <f t="shared" ref="J138:J184" si="21">SQRT(((SUM((POWER(H138-I138,2)),(POWER(G138-I138,2)),(POWER(F138-I138,2)))/(COLUMNS(F138:H138)-1))))</f>
        <v>4.018809239526508</v>
      </c>
      <c r="K138" s="10">
        <f t="shared" ref="K138:K184" si="22">J138/I138*100</f>
        <v>1.9859788953707478</v>
      </c>
      <c r="L138" s="11">
        <f t="shared" ref="L138:L184" si="23">((E138/3)*(SUM(F138:H138)))</f>
        <v>202.35911111111108</v>
      </c>
      <c r="M138" s="11">
        <f t="shared" ref="M138:M184" si="24">L138/E138</f>
        <v>202.35911111111108</v>
      </c>
      <c r="N138" s="11">
        <f t="shared" ref="N138:N184" si="25">ROUNDDOWN(M138,2)</f>
        <v>202.35</v>
      </c>
      <c r="O138" s="23">
        <f t="shared" ref="O138:O184" si="26">N138*E138</f>
        <v>202.35</v>
      </c>
      <c r="P138" s="28">
        <f t="shared" si="19"/>
        <v>168.625</v>
      </c>
      <c r="Q138" s="38"/>
      <c r="R138" s="21"/>
      <c r="U138" s="34">
        <v>1.2</v>
      </c>
    </row>
    <row r="139" spans="1:21" ht="34.5" customHeight="1">
      <c r="A139" s="44">
        <v>131</v>
      </c>
      <c r="B139" s="53" t="s">
        <v>180</v>
      </c>
      <c r="C139" s="56" t="s">
        <v>268</v>
      </c>
      <c r="D139" s="52" t="s">
        <v>51</v>
      </c>
      <c r="E139" s="43">
        <v>1</v>
      </c>
      <c r="F139" s="61">
        <v>869.98133333333328</v>
      </c>
      <c r="G139" s="61">
        <v>872.2639999999999</v>
      </c>
      <c r="H139" s="61">
        <v>838.88</v>
      </c>
      <c r="I139" s="9">
        <f t="shared" si="20"/>
        <v>860.3751111111111</v>
      </c>
      <c r="J139" s="10">
        <f t="shared" si="21"/>
        <v>18.65026790791584</v>
      </c>
      <c r="K139" s="10">
        <f t="shared" si="22"/>
        <v>2.1676903093849833</v>
      </c>
      <c r="L139" s="11">
        <f t="shared" si="23"/>
        <v>860.3751111111111</v>
      </c>
      <c r="M139" s="11">
        <f t="shared" si="24"/>
        <v>860.3751111111111</v>
      </c>
      <c r="N139" s="11">
        <f t="shared" si="25"/>
        <v>860.37</v>
      </c>
      <c r="O139" s="23">
        <f t="shared" si="26"/>
        <v>860.37</v>
      </c>
      <c r="P139" s="28">
        <f t="shared" si="19"/>
        <v>716.97500000000002</v>
      </c>
      <c r="Q139" s="38"/>
      <c r="R139" s="21"/>
      <c r="U139" s="34">
        <v>1.2</v>
      </c>
    </row>
    <row r="140" spans="1:21" ht="34.5" customHeight="1">
      <c r="A140" s="44">
        <v>132</v>
      </c>
      <c r="B140" s="53" t="s">
        <v>181</v>
      </c>
      <c r="C140" s="56" t="s">
        <v>269</v>
      </c>
      <c r="D140" s="52" t="s">
        <v>51</v>
      </c>
      <c r="E140" s="43">
        <v>1</v>
      </c>
      <c r="F140" s="61">
        <v>683.77499999999998</v>
      </c>
      <c r="G140" s="61">
        <v>687.82499999999993</v>
      </c>
      <c r="H140" s="61">
        <v>654.75</v>
      </c>
      <c r="I140" s="9">
        <f t="shared" si="20"/>
        <v>675.44999999999993</v>
      </c>
      <c r="J140" s="10">
        <f t="shared" si="21"/>
        <v>18.040735156860958</v>
      </c>
      <c r="K140" s="10">
        <f t="shared" si="22"/>
        <v>2.6709208907929471</v>
      </c>
      <c r="L140" s="11">
        <f t="shared" si="23"/>
        <v>675.44999999999993</v>
      </c>
      <c r="M140" s="11">
        <f t="shared" si="24"/>
        <v>675.44999999999993</v>
      </c>
      <c r="N140" s="11">
        <f t="shared" si="25"/>
        <v>675.45</v>
      </c>
      <c r="O140" s="23">
        <f t="shared" si="26"/>
        <v>675.45</v>
      </c>
      <c r="P140" s="28">
        <f t="shared" si="19"/>
        <v>562.87500000000011</v>
      </c>
      <c r="Q140" s="38"/>
      <c r="R140" s="21"/>
      <c r="U140" s="34">
        <v>1.2</v>
      </c>
    </row>
    <row r="141" spans="1:21" ht="34.5" customHeight="1">
      <c r="A141" s="44">
        <v>133</v>
      </c>
      <c r="B141" s="53" t="s">
        <v>182</v>
      </c>
      <c r="C141" s="56" t="s">
        <v>269</v>
      </c>
      <c r="D141" s="52" t="s">
        <v>51</v>
      </c>
      <c r="E141" s="43">
        <v>1</v>
      </c>
      <c r="F141" s="61">
        <v>839.13333333333333</v>
      </c>
      <c r="G141" s="61">
        <v>861</v>
      </c>
      <c r="H141" s="61">
        <v>795.4</v>
      </c>
      <c r="I141" s="9">
        <f t="shared" si="20"/>
        <v>831.84444444444443</v>
      </c>
      <c r="J141" s="10">
        <f t="shared" si="21"/>
        <v>33.401885065455915</v>
      </c>
      <c r="K141" s="10">
        <f t="shared" si="22"/>
        <v>4.0154003898846371</v>
      </c>
      <c r="L141" s="11">
        <f t="shared" si="23"/>
        <v>831.84444444444443</v>
      </c>
      <c r="M141" s="11">
        <f t="shared" si="24"/>
        <v>831.84444444444443</v>
      </c>
      <c r="N141" s="11">
        <f t="shared" si="25"/>
        <v>831.84</v>
      </c>
      <c r="O141" s="23">
        <f t="shared" si="26"/>
        <v>831.84</v>
      </c>
      <c r="P141" s="28">
        <f t="shared" si="19"/>
        <v>693.2</v>
      </c>
      <c r="Q141" s="38"/>
      <c r="R141" s="21"/>
      <c r="U141" s="34">
        <v>1.2</v>
      </c>
    </row>
    <row r="142" spans="1:21" ht="34.5" customHeight="1">
      <c r="A142" s="44">
        <v>134</v>
      </c>
      <c r="B142" s="53" t="s">
        <v>68</v>
      </c>
      <c r="C142" s="56" t="s">
        <v>269</v>
      </c>
      <c r="D142" s="52" t="s">
        <v>51</v>
      </c>
      <c r="E142" s="43">
        <v>1</v>
      </c>
      <c r="F142" s="61">
        <v>948.6</v>
      </c>
      <c r="G142" s="61">
        <v>967.2</v>
      </c>
      <c r="H142" s="61">
        <v>902.1</v>
      </c>
      <c r="I142" s="9">
        <f t="shared" si="20"/>
        <v>939.30000000000007</v>
      </c>
      <c r="J142" s="10">
        <f t="shared" si="21"/>
        <v>33.531626861815106</v>
      </c>
      <c r="K142" s="10">
        <f t="shared" si="22"/>
        <v>3.569852747984148</v>
      </c>
      <c r="L142" s="11">
        <f t="shared" si="23"/>
        <v>939.3</v>
      </c>
      <c r="M142" s="11">
        <f t="shared" si="24"/>
        <v>939.3</v>
      </c>
      <c r="N142" s="11">
        <f t="shared" si="25"/>
        <v>939.3</v>
      </c>
      <c r="O142" s="23">
        <f t="shared" si="26"/>
        <v>939.3</v>
      </c>
      <c r="P142" s="28">
        <f t="shared" si="19"/>
        <v>782.75</v>
      </c>
      <c r="Q142" s="38"/>
      <c r="R142" s="21"/>
      <c r="U142" s="34">
        <v>1.2</v>
      </c>
    </row>
    <row r="143" spans="1:21" ht="34.5" customHeight="1">
      <c r="A143" s="44">
        <v>135</v>
      </c>
      <c r="B143" s="53" t="s">
        <v>183</v>
      </c>
      <c r="C143" s="56" t="s">
        <v>270</v>
      </c>
      <c r="D143" s="52" t="s">
        <v>51</v>
      </c>
      <c r="E143" s="43">
        <v>1</v>
      </c>
      <c r="F143" s="61">
        <v>58.139999999999993</v>
      </c>
      <c r="G143" s="61">
        <v>59.28</v>
      </c>
      <c r="H143" s="61">
        <v>55.29</v>
      </c>
      <c r="I143" s="9">
        <f t="shared" si="20"/>
        <v>57.569999999999993</v>
      </c>
      <c r="J143" s="10">
        <f t="shared" si="21"/>
        <v>2.0551642270144739</v>
      </c>
      <c r="K143" s="10">
        <f t="shared" si="22"/>
        <v>3.569852747984148</v>
      </c>
      <c r="L143" s="11">
        <f t="shared" si="23"/>
        <v>57.569999999999993</v>
      </c>
      <c r="M143" s="11">
        <f t="shared" si="24"/>
        <v>57.569999999999993</v>
      </c>
      <c r="N143" s="11">
        <f t="shared" si="25"/>
        <v>57.57</v>
      </c>
      <c r="O143" s="23">
        <f t="shared" si="26"/>
        <v>57.57</v>
      </c>
      <c r="P143" s="28">
        <f t="shared" si="19"/>
        <v>47.975000000000001</v>
      </c>
      <c r="Q143" s="38"/>
      <c r="R143" s="21"/>
      <c r="U143" s="34">
        <v>1.2</v>
      </c>
    </row>
    <row r="144" spans="1:21" ht="34.5" customHeight="1">
      <c r="A144" s="44">
        <v>136</v>
      </c>
      <c r="B144" s="53" t="s">
        <v>184</v>
      </c>
      <c r="C144" s="56" t="s">
        <v>270</v>
      </c>
      <c r="D144" s="52" t="s">
        <v>51</v>
      </c>
      <c r="E144" s="43">
        <v>1</v>
      </c>
      <c r="F144" s="61">
        <v>68.563333333333333</v>
      </c>
      <c r="G144" s="61">
        <v>70.350000000000009</v>
      </c>
      <c r="H144" s="61">
        <v>64.989999999999995</v>
      </c>
      <c r="I144" s="9">
        <f t="shared" si="20"/>
        <v>67.967777777777783</v>
      </c>
      <c r="J144" s="10">
        <f t="shared" si="21"/>
        <v>2.7291784138848176</v>
      </c>
      <c r="K144" s="10">
        <f t="shared" si="22"/>
        <v>4.0154003898846442</v>
      </c>
      <c r="L144" s="11">
        <f t="shared" si="23"/>
        <v>67.967777777777783</v>
      </c>
      <c r="M144" s="11">
        <f t="shared" si="24"/>
        <v>67.967777777777783</v>
      </c>
      <c r="N144" s="11">
        <f t="shared" si="25"/>
        <v>67.959999999999994</v>
      </c>
      <c r="O144" s="23">
        <f t="shared" si="26"/>
        <v>67.959999999999994</v>
      </c>
      <c r="P144" s="28">
        <f t="shared" si="19"/>
        <v>56.633333333333333</v>
      </c>
      <c r="Q144" s="38"/>
      <c r="R144" s="21"/>
      <c r="U144" s="34">
        <v>1.2</v>
      </c>
    </row>
    <row r="145" spans="1:21" ht="34.5" customHeight="1">
      <c r="A145" s="44">
        <v>137</v>
      </c>
      <c r="B145" s="53" t="s">
        <v>46</v>
      </c>
      <c r="C145" s="56" t="s">
        <v>270</v>
      </c>
      <c r="D145" s="52" t="s">
        <v>51</v>
      </c>
      <c r="E145" s="43">
        <v>1</v>
      </c>
      <c r="F145" s="61">
        <v>73.440000000000012</v>
      </c>
      <c r="G145" s="61">
        <v>76.320000000000007</v>
      </c>
      <c r="H145" s="61">
        <v>69.84</v>
      </c>
      <c r="I145" s="9">
        <f t="shared" si="20"/>
        <v>73.2</v>
      </c>
      <c r="J145" s="10">
        <f t="shared" si="21"/>
        <v>3.2466598220324863</v>
      </c>
      <c r="K145" s="10">
        <f t="shared" si="22"/>
        <v>4.4353276257274397</v>
      </c>
      <c r="L145" s="11">
        <f t="shared" si="23"/>
        <v>73.2</v>
      </c>
      <c r="M145" s="11">
        <f t="shared" si="24"/>
        <v>73.2</v>
      </c>
      <c r="N145" s="11">
        <f t="shared" si="25"/>
        <v>73.2</v>
      </c>
      <c r="O145" s="23">
        <f t="shared" si="26"/>
        <v>73.2</v>
      </c>
      <c r="P145" s="28">
        <f t="shared" si="19"/>
        <v>61.000000000000007</v>
      </c>
      <c r="Q145" s="38"/>
      <c r="R145" s="21"/>
      <c r="U145" s="34">
        <v>1.2</v>
      </c>
    </row>
    <row r="146" spans="1:21" ht="34.5" customHeight="1">
      <c r="A146" s="44">
        <v>138</v>
      </c>
      <c r="B146" s="53" t="s">
        <v>47</v>
      </c>
      <c r="C146" s="56" t="s">
        <v>270</v>
      </c>
      <c r="D146" s="52" t="s">
        <v>51</v>
      </c>
      <c r="E146" s="43">
        <v>1</v>
      </c>
      <c r="F146" s="61">
        <v>106.75</v>
      </c>
      <c r="G146" s="61">
        <v>110.25</v>
      </c>
      <c r="H146" s="61">
        <v>101.85</v>
      </c>
      <c r="I146" s="9">
        <f t="shared" si="20"/>
        <v>106.28333333333335</v>
      </c>
      <c r="J146" s="10">
        <f t="shared" si="21"/>
        <v>4.2193996413391988</v>
      </c>
      <c r="K146" s="10">
        <f t="shared" si="22"/>
        <v>3.969954186613641</v>
      </c>
      <c r="L146" s="11">
        <f t="shared" si="23"/>
        <v>106.28333333333333</v>
      </c>
      <c r="M146" s="11">
        <f t="shared" si="24"/>
        <v>106.28333333333333</v>
      </c>
      <c r="N146" s="11">
        <f t="shared" si="25"/>
        <v>106.28</v>
      </c>
      <c r="O146" s="23">
        <f t="shared" si="26"/>
        <v>106.28</v>
      </c>
      <c r="P146" s="28">
        <f t="shared" si="19"/>
        <v>88.566666666666677</v>
      </c>
      <c r="Q146" s="38"/>
      <c r="R146" s="21"/>
      <c r="U146" s="34">
        <v>1.2</v>
      </c>
    </row>
    <row r="147" spans="1:21" ht="34.5" customHeight="1">
      <c r="A147" s="44">
        <v>139</v>
      </c>
      <c r="B147" s="53" t="s">
        <v>48</v>
      </c>
      <c r="C147" s="56" t="s">
        <v>270</v>
      </c>
      <c r="D147" s="52" t="s">
        <v>51</v>
      </c>
      <c r="E147" s="43">
        <v>1</v>
      </c>
      <c r="F147" s="61">
        <v>158.34</v>
      </c>
      <c r="G147" s="61">
        <v>163.01999999999998</v>
      </c>
      <c r="H147" s="61">
        <v>151.32</v>
      </c>
      <c r="I147" s="9">
        <f t="shared" si="20"/>
        <v>157.56</v>
      </c>
      <c r="J147" s="10">
        <f t="shared" si="21"/>
        <v>5.8888708595111803</v>
      </c>
      <c r="K147" s="10">
        <f t="shared" si="22"/>
        <v>3.7375417996389819</v>
      </c>
      <c r="L147" s="11">
        <f t="shared" si="23"/>
        <v>157.56</v>
      </c>
      <c r="M147" s="11">
        <f t="shared" si="24"/>
        <v>157.56</v>
      </c>
      <c r="N147" s="11">
        <f t="shared" si="25"/>
        <v>157.56</v>
      </c>
      <c r="O147" s="23">
        <f t="shared" si="26"/>
        <v>157.56</v>
      </c>
      <c r="P147" s="28">
        <f t="shared" si="19"/>
        <v>131.30000000000001</v>
      </c>
      <c r="Q147" s="38"/>
      <c r="R147" s="21"/>
      <c r="U147" s="34">
        <v>1.2</v>
      </c>
    </row>
    <row r="148" spans="1:21" ht="34.5" customHeight="1">
      <c r="A148" s="44">
        <v>140</v>
      </c>
      <c r="B148" s="53" t="s">
        <v>49</v>
      </c>
      <c r="C148" s="56" t="s">
        <v>270</v>
      </c>
      <c r="D148" s="52" t="s">
        <v>51</v>
      </c>
      <c r="E148" s="43">
        <v>1</v>
      </c>
      <c r="F148" s="61">
        <v>130.93499999999997</v>
      </c>
      <c r="G148" s="61">
        <v>134.80499999999998</v>
      </c>
      <c r="H148" s="61">
        <v>125.13</v>
      </c>
      <c r="I148" s="9">
        <f t="shared" si="20"/>
        <v>130.29</v>
      </c>
      <c r="J148" s="10">
        <f t="shared" si="21"/>
        <v>4.8696432107496239</v>
      </c>
      <c r="K148" s="10">
        <f t="shared" si="22"/>
        <v>3.7375417996389779</v>
      </c>
      <c r="L148" s="11">
        <f t="shared" si="23"/>
        <v>130.28999999999996</v>
      </c>
      <c r="M148" s="11">
        <f t="shared" si="24"/>
        <v>130.28999999999996</v>
      </c>
      <c r="N148" s="11">
        <f t="shared" si="25"/>
        <v>130.29</v>
      </c>
      <c r="O148" s="23">
        <f t="shared" si="26"/>
        <v>130.29</v>
      </c>
      <c r="P148" s="28">
        <f t="shared" si="19"/>
        <v>108.575</v>
      </c>
      <c r="Q148" s="38"/>
      <c r="R148" s="21"/>
      <c r="U148" s="34">
        <v>1.2</v>
      </c>
    </row>
    <row r="149" spans="1:21" ht="34.5" customHeight="1">
      <c r="A149" s="44">
        <v>141</v>
      </c>
      <c r="B149" s="53" t="s">
        <v>185</v>
      </c>
      <c r="C149" s="56" t="s">
        <v>238</v>
      </c>
      <c r="D149" s="52" t="s">
        <v>51</v>
      </c>
      <c r="E149" s="43">
        <v>1</v>
      </c>
      <c r="F149" s="61">
        <v>603.92500000000007</v>
      </c>
      <c r="G149" s="61">
        <v>621.77499999999998</v>
      </c>
      <c r="H149" s="61">
        <v>577.15</v>
      </c>
      <c r="I149" s="9">
        <f t="shared" si="20"/>
        <v>600.94999999999993</v>
      </c>
      <c r="J149" s="10">
        <f t="shared" si="21"/>
        <v>22.460757444930486</v>
      </c>
      <c r="K149" s="10">
        <f t="shared" si="22"/>
        <v>3.7375417996389868</v>
      </c>
      <c r="L149" s="11">
        <f t="shared" si="23"/>
        <v>600.94999999999993</v>
      </c>
      <c r="M149" s="11">
        <f t="shared" si="24"/>
        <v>600.94999999999993</v>
      </c>
      <c r="N149" s="11">
        <f t="shared" si="25"/>
        <v>600.95000000000005</v>
      </c>
      <c r="O149" s="23">
        <f t="shared" si="26"/>
        <v>600.95000000000005</v>
      </c>
      <c r="P149" s="28">
        <f t="shared" si="19"/>
        <v>500.79166666666674</v>
      </c>
      <c r="Q149" s="38"/>
      <c r="R149" s="21"/>
      <c r="U149" s="34">
        <v>1.2</v>
      </c>
    </row>
    <row r="150" spans="1:21" ht="34.5" customHeight="1">
      <c r="A150" s="44">
        <v>142</v>
      </c>
      <c r="B150" s="53" t="s">
        <v>50</v>
      </c>
      <c r="C150" s="56" t="s">
        <v>270</v>
      </c>
      <c r="D150" s="52" t="s">
        <v>51</v>
      </c>
      <c r="E150" s="43">
        <v>1</v>
      </c>
      <c r="F150" s="61">
        <v>96.424999999999997</v>
      </c>
      <c r="G150" s="61">
        <v>99.274999999999991</v>
      </c>
      <c r="H150" s="61">
        <v>92.149999999999991</v>
      </c>
      <c r="I150" s="9">
        <f t="shared" si="20"/>
        <v>95.949999999999989</v>
      </c>
      <c r="J150" s="10">
        <f t="shared" si="21"/>
        <v>3.5861713567536064</v>
      </c>
      <c r="K150" s="10">
        <f t="shared" si="22"/>
        <v>3.7375417996389859</v>
      </c>
      <c r="L150" s="11">
        <f t="shared" si="23"/>
        <v>95.949999999999989</v>
      </c>
      <c r="M150" s="11">
        <f t="shared" si="24"/>
        <v>95.949999999999989</v>
      </c>
      <c r="N150" s="11">
        <f t="shared" si="25"/>
        <v>95.95</v>
      </c>
      <c r="O150" s="23">
        <f t="shared" si="26"/>
        <v>95.95</v>
      </c>
      <c r="P150" s="28">
        <f t="shared" si="19"/>
        <v>79.958333333333343</v>
      </c>
      <c r="Q150" s="38"/>
      <c r="R150" s="21"/>
      <c r="U150" s="34">
        <v>1.2</v>
      </c>
    </row>
    <row r="151" spans="1:21" ht="34.5" customHeight="1">
      <c r="A151" s="44">
        <v>143</v>
      </c>
      <c r="B151" s="53" t="s">
        <v>186</v>
      </c>
      <c r="C151" s="56" t="s">
        <v>271</v>
      </c>
      <c r="D151" s="52" t="s">
        <v>51</v>
      </c>
      <c r="E151" s="43">
        <v>1</v>
      </c>
      <c r="F151" s="61">
        <v>955.35333333333313</v>
      </c>
      <c r="G151" s="61">
        <v>987</v>
      </c>
      <c r="H151" s="61">
        <v>921.19999999999993</v>
      </c>
      <c r="I151" s="9">
        <f t="shared" si="20"/>
        <v>954.51777777777761</v>
      </c>
      <c r="J151" s="10">
        <f t="shared" si="21"/>
        <v>32.907956709811337</v>
      </c>
      <c r="K151" s="10">
        <f t="shared" si="22"/>
        <v>3.4476001889063483</v>
      </c>
      <c r="L151" s="11">
        <f t="shared" si="23"/>
        <v>954.51777777777761</v>
      </c>
      <c r="M151" s="11">
        <f t="shared" si="24"/>
        <v>954.51777777777761</v>
      </c>
      <c r="N151" s="11">
        <f t="shared" si="25"/>
        <v>954.51</v>
      </c>
      <c r="O151" s="23">
        <f t="shared" si="26"/>
        <v>954.51</v>
      </c>
      <c r="P151" s="28">
        <f t="shared" si="19"/>
        <v>795.42500000000007</v>
      </c>
      <c r="Q151" s="38"/>
      <c r="R151" s="21"/>
      <c r="U151" s="34">
        <v>1.2</v>
      </c>
    </row>
    <row r="152" spans="1:21" ht="34.5" customHeight="1">
      <c r="A152" s="44">
        <v>144</v>
      </c>
      <c r="B152" s="53" t="s">
        <v>187</v>
      </c>
      <c r="C152" s="56" t="s">
        <v>271</v>
      </c>
      <c r="D152" s="52" t="s">
        <v>51</v>
      </c>
      <c r="E152" s="43">
        <v>1</v>
      </c>
      <c r="F152" s="61">
        <v>2774.59</v>
      </c>
      <c r="G152" s="61">
        <v>2866.5</v>
      </c>
      <c r="H152" s="61">
        <v>2675.4</v>
      </c>
      <c r="I152" s="9">
        <f t="shared" si="20"/>
        <v>2772.1633333333334</v>
      </c>
      <c r="J152" s="10">
        <f t="shared" si="21"/>
        <v>95.573108316792357</v>
      </c>
      <c r="K152" s="10">
        <f t="shared" si="22"/>
        <v>3.4476001889063421</v>
      </c>
      <c r="L152" s="11">
        <f t="shared" si="23"/>
        <v>2772.163333333333</v>
      </c>
      <c r="M152" s="11">
        <f t="shared" si="24"/>
        <v>2772.163333333333</v>
      </c>
      <c r="N152" s="11">
        <f t="shared" si="25"/>
        <v>2772.16</v>
      </c>
      <c r="O152" s="23">
        <f t="shared" si="26"/>
        <v>2772.16</v>
      </c>
      <c r="P152" s="28">
        <f t="shared" si="19"/>
        <v>2310.1333333333332</v>
      </c>
      <c r="Q152" s="38"/>
      <c r="R152" s="21"/>
      <c r="U152" s="34">
        <v>1.2</v>
      </c>
    </row>
    <row r="153" spans="1:21" ht="34.5" customHeight="1">
      <c r="A153" s="44">
        <v>145</v>
      </c>
      <c r="B153" s="53" t="s">
        <v>188</v>
      </c>
      <c r="C153" s="56" t="s">
        <v>271</v>
      </c>
      <c r="D153" s="52" t="s">
        <v>51</v>
      </c>
      <c r="E153" s="43">
        <v>1</v>
      </c>
      <c r="F153" s="61">
        <v>359.25</v>
      </c>
      <c r="G153" s="61">
        <v>330.75</v>
      </c>
      <c r="H153" s="61">
        <v>308.7</v>
      </c>
      <c r="I153" s="9">
        <f t="shared" si="20"/>
        <v>332.90000000000003</v>
      </c>
      <c r="J153" s="10">
        <f t="shared" si="21"/>
        <v>25.343490288435021</v>
      </c>
      <c r="K153" s="10">
        <f t="shared" si="22"/>
        <v>7.6129439136182082</v>
      </c>
      <c r="L153" s="11">
        <f t="shared" si="23"/>
        <v>332.9</v>
      </c>
      <c r="M153" s="11">
        <f t="shared" si="24"/>
        <v>332.9</v>
      </c>
      <c r="N153" s="11">
        <f t="shared" si="25"/>
        <v>332.9</v>
      </c>
      <c r="O153" s="23">
        <f t="shared" si="26"/>
        <v>332.9</v>
      </c>
      <c r="P153" s="28">
        <f t="shared" si="19"/>
        <v>277.41666666666669</v>
      </c>
      <c r="Q153" s="38"/>
      <c r="R153" s="21"/>
      <c r="U153" s="34">
        <v>1.2</v>
      </c>
    </row>
    <row r="154" spans="1:21" ht="34.5" customHeight="1">
      <c r="A154" s="44">
        <v>146</v>
      </c>
      <c r="B154" s="53" t="s">
        <v>189</v>
      </c>
      <c r="C154" s="56" t="s">
        <v>271</v>
      </c>
      <c r="D154" s="52" t="s">
        <v>51</v>
      </c>
      <c r="E154" s="43">
        <v>1</v>
      </c>
      <c r="F154" s="61">
        <v>359.25</v>
      </c>
      <c r="G154" s="61">
        <v>333.90000000000003</v>
      </c>
      <c r="H154" s="61">
        <v>308.7</v>
      </c>
      <c r="I154" s="9">
        <f t="shared" si="20"/>
        <v>333.95000000000005</v>
      </c>
      <c r="J154" s="10">
        <f t="shared" si="21"/>
        <v>25.275037091960922</v>
      </c>
      <c r="K154" s="10">
        <f t="shared" si="22"/>
        <v>7.5685093852256085</v>
      </c>
      <c r="L154" s="11">
        <f t="shared" si="23"/>
        <v>333.95000000000005</v>
      </c>
      <c r="M154" s="11">
        <f t="shared" si="24"/>
        <v>333.95000000000005</v>
      </c>
      <c r="N154" s="11">
        <f t="shared" si="25"/>
        <v>333.95</v>
      </c>
      <c r="O154" s="23">
        <f t="shared" si="26"/>
        <v>333.95</v>
      </c>
      <c r="P154" s="28">
        <f t="shared" si="19"/>
        <v>278.29166666666669</v>
      </c>
      <c r="Q154" s="38"/>
      <c r="R154" s="21"/>
      <c r="U154" s="34">
        <v>1.2</v>
      </c>
    </row>
    <row r="155" spans="1:21" ht="34.5" customHeight="1">
      <c r="A155" s="44">
        <v>147</v>
      </c>
      <c r="B155" s="53" t="s">
        <v>190</v>
      </c>
      <c r="C155" s="56" t="s">
        <v>271</v>
      </c>
      <c r="D155" s="52" t="s">
        <v>51</v>
      </c>
      <c r="E155" s="43">
        <v>1</v>
      </c>
      <c r="F155" s="61">
        <v>359.25</v>
      </c>
      <c r="G155" s="61">
        <v>321.3</v>
      </c>
      <c r="H155" s="61">
        <v>305.55</v>
      </c>
      <c r="I155" s="9">
        <f t="shared" si="20"/>
        <v>328.7</v>
      </c>
      <c r="J155" s="10">
        <f t="shared" si="21"/>
        <v>27.604211635183489</v>
      </c>
      <c r="K155" s="10">
        <f t="shared" si="22"/>
        <v>8.3979956298093974</v>
      </c>
      <c r="L155" s="11">
        <f t="shared" si="23"/>
        <v>328.69999999999993</v>
      </c>
      <c r="M155" s="11">
        <f t="shared" si="24"/>
        <v>328.69999999999993</v>
      </c>
      <c r="N155" s="11">
        <f t="shared" si="25"/>
        <v>328.7</v>
      </c>
      <c r="O155" s="23">
        <f t="shared" si="26"/>
        <v>328.7</v>
      </c>
      <c r="P155" s="28">
        <f t="shared" si="19"/>
        <v>273.91666666666669</v>
      </c>
      <c r="Q155" s="38"/>
      <c r="R155" s="21"/>
      <c r="U155" s="34">
        <v>1.2</v>
      </c>
    </row>
    <row r="156" spans="1:21" ht="34.5" customHeight="1">
      <c r="A156" s="44">
        <v>148</v>
      </c>
      <c r="B156" s="53" t="s">
        <v>191</v>
      </c>
      <c r="C156" s="56" t="s">
        <v>271</v>
      </c>
      <c r="D156" s="52" t="s">
        <v>51</v>
      </c>
      <c r="E156" s="43">
        <v>1</v>
      </c>
      <c r="F156" s="61">
        <v>359.25</v>
      </c>
      <c r="G156" s="61">
        <v>321.3</v>
      </c>
      <c r="H156" s="61">
        <v>299.25</v>
      </c>
      <c r="I156" s="9">
        <f t="shared" si="20"/>
        <v>326.59999999999997</v>
      </c>
      <c r="J156" s="10">
        <f t="shared" si="21"/>
        <v>30.349093890922013</v>
      </c>
      <c r="K156" s="10">
        <f t="shared" si="22"/>
        <v>9.2924353615805302</v>
      </c>
      <c r="L156" s="11">
        <f t="shared" si="23"/>
        <v>326.59999999999997</v>
      </c>
      <c r="M156" s="11">
        <f t="shared" si="24"/>
        <v>326.59999999999997</v>
      </c>
      <c r="N156" s="11">
        <f t="shared" si="25"/>
        <v>326.60000000000002</v>
      </c>
      <c r="O156" s="23">
        <f t="shared" si="26"/>
        <v>326.60000000000002</v>
      </c>
      <c r="P156" s="28">
        <f t="shared" si="19"/>
        <v>272.16666666666669</v>
      </c>
      <c r="Q156" s="38"/>
      <c r="R156" s="21"/>
      <c r="U156" s="34">
        <v>1.2</v>
      </c>
    </row>
    <row r="157" spans="1:21" ht="34.5" customHeight="1">
      <c r="A157" s="44">
        <v>149</v>
      </c>
      <c r="B157" s="53" t="s">
        <v>192</v>
      </c>
      <c r="C157" s="56" t="s">
        <v>271</v>
      </c>
      <c r="D157" s="52" t="s">
        <v>51</v>
      </c>
      <c r="E157" s="43">
        <v>1</v>
      </c>
      <c r="F157" s="61">
        <v>359.25</v>
      </c>
      <c r="G157" s="61">
        <v>321.3</v>
      </c>
      <c r="H157" s="61">
        <v>299.25</v>
      </c>
      <c r="I157" s="9">
        <f t="shared" si="20"/>
        <v>326.59999999999997</v>
      </c>
      <c r="J157" s="10">
        <f t="shared" si="21"/>
        <v>30.349093890922013</v>
      </c>
      <c r="K157" s="10">
        <f t="shared" si="22"/>
        <v>9.2924353615805302</v>
      </c>
      <c r="L157" s="11">
        <f t="shared" si="23"/>
        <v>326.59999999999997</v>
      </c>
      <c r="M157" s="11">
        <f t="shared" si="24"/>
        <v>326.59999999999997</v>
      </c>
      <c r="N157" s="11">
        <f t="shared" si="25"/>
        <v>326.60000000000002</v>
      </c>
      <c r="O157" s="23">
        <f t="shared" si="26"/>
        <v>326.60000000000002</v>
      </c>
      <c r="P157" s="28">
        <f t="shared" si="19"/>
        <v>272.16666666666669</v>
      </c>
      <c r="Q157" s="38"/>
      <c r="R157" s="21"/>
      <c r="U157" s="34">
        <v>1.2</v>
      </c>
    </row>
    <row r="158" spans="1:21" ht="34.5" customHeight="1">
      <c r="A158" s="44">
        <v>150</v>
      </c>
      <c r="B158" s="53" t="s">
        <v>193</v>
      </c>
      <c r="C158" s="56" t="s">
        <v>271</v>
      </c>
      <c r="D158" s="52" t="s">
        <v>51</v>
      </c>
      <c r="E158" s="43">
        <v>1</v>
      </c>
      <c r="F158" s="61">
        <v>359.25</v>
      </c>
      <c r="G158" s="61">
        <v>321.3</v>
      </c>
      <c r="H158" s="61">
        <v>299.25</v>
      </c>
      <c r="I158" s="9">
        <f t="shared" si="20"/>
        <v>326.59999999999997</v>
      </c>
      <c r="J158" s="10">
        <f t="shared" si="21"/>
        <v>30.349093890922013</v>
      </c>
      <c r="K158" s="10">
        <f t="shared" si="22"/>
        <v>9.2924353615805302</v>
      </c>
      <c r="L158" s="11">
        <f t="shared" si="23"/>
        <v>326.59999999999997</v>
      </c>
      <c r="M158" s="11">
        <f t="shared" si="24"/>
        <v>326.59999999999997</v>
      </c>
      <c r="N158" s="11">
        <f t="shared" si="25"/>
        <v>326.60000000000002</v>
      </c>
      <c r="O158" s="23">
        <f t="shared" si="26"/>
        <v>326.60000000000002</v>
      </c>
      <c r="P158" s="28">
        <f t="shared" si="19"/>
        <v>272.16666666666669</v>
      </c>
      <c r="Q158" s="38"/>
      <c r="R158" s="21"/>
      <c r="U158" s="34">
        <v>1.2</v>
      </c>
    </row>
    <row r="159" spans="1:21" ht="34.5" customHeight="1">
      <c r="A159" s="44">
        <v>151</v>
      </c>
      <c r="B159" s="53" t="s">
        <v>69</v>
      </c>
      <c r="C159" s="56" t="s">
        <v>272</v>
      </c>
      <c r="D159" s="52" t="s">
        <v>51</v>
      </c>
      <c r="E159" s="43">
        <v>1</v>
      </c>
      <c r="F159" s="61">
        <v>836</v>
      </c>
      <c r="G159" s="61">
        <v>818.04</v>
      </c>
      <c r="H159" s="61">
        <v>761.9</v>
      </c>
      <c r="I159" s="9">
        <f t="shared" si="20"/>
        <v>805.31333333333339</v>
      </c>
      <c r="J159" s="10">
        <f t="shared" si="21"/>
        <v>38.654605590192403</v>
      </c>
      <c r="K159" s="10">
        <f t="shared" si="22"/>
        <v>4.7999460570451751</v>
      </c>
      <c r="L159" s="11">
        <f t="shared" si="23"/>
        <v>805.31333333333328</v>
      </c>
      <c r="M159" s="11">
        <f t="shared" si="24"/>
        <v>805.31333333333328</v>
      </c>
      <c r="N159" s="11">
        <f t="shared" si="25"/>
        <v>805.31</v>
      </c>
      <c r="O159" s="23">
        <f t="shared" si="26"/>
        <v>805.31</v>
      </c>
      <c r="P159" s="28">
        <f t="shared" si="19"/>
        <v>671.0916666666667</v>
      </c>
      <c r="Q159" s="38"/>
      <c r="R159" s="21"/>
      <c r="U159" s="34">
        <v>1.2</v>
      </c>
    </row>
    <row r="160" spans="1:21" ht="34.5" customHeight="1">
      <c r="A160" s="44">
        <v>152</v>
      </c>
      <c r="B160" s="53" t="s">
        <v>194</v>
      </c>
      <c r="C160" s="56" t="s">
        <v>272</v>
      </c>
      <c r="D160" s="52" t="s">
        <v>51</v>
      </c>
      <c r="E160" s="43">
        <v>1</v>
      </c>
      <c r="F160" s="61">
        <v>984</v>
      </c>
      <c r="G160" s="61">
        <v>942.48</v>
      </c>
      <c r="H160" s="61">
        <v>877.8</v>
      </c>
      <c r="I160" s="9">
        <f t="shared" si="20"/>
        <v>934.75999999999988</v>
      </c>
      <c r="J160" s="10">
        <f t="shared" si="21"/>
        <v>53.519237662732102</v>
      </c>
      <c r="K160" s="10">
        <f t="shared" si="22"/>
        <v>5.7254522725332819</v>
      </c>
      <c r="L160" s="11">
        <f t="shared" si="23"/>
        <v>934.75999999999988</v>
      </c>
      <c r="M160" s="11">
        <f t="shared" si="24"/>
        <v>934.75999999999988</v>
      </c>
      <c r="N160" s="11">
        <f t="shared" si="25"/>
        <v>934.76</v>
      </c>
      <c r="O160" s="23">
        <f t="shared" si="26"/>
        <v>934.76</v>
      </c>
      <c r="P160" s="28">
        <f t="shared" si="19"/>
        <v>778.9666666666667</v>
      </c>
      <c r="Q160" s="38"/>
      <c r="R160" s="21"/>
      <c r="U160" s="34">
        <v>1.2</v>
      </c>
    </row>
    <row r="161" spans="1:21" ht="34.5" customHeight="1">
      <c r="A161" s="44">
        <v>153</v>
      </c>
      <c r="B161" s="53" t="s">
        <v>70</v>
      </c>
      <c r="C161" s="56" t="s">
        <v>272</v>
      </c>
      <c r="D161" s="52" t="s">
        <v>51</v>
      </c>
      <c r="E161" s="43">
        <v>1</v>
      </c>
      <c r="F161" s="61">
        <v>836</v>
      </c>
      <c r="G161" s="61">
        <v>698.7</v>
      </c>
      <c r="H161" s="61">
        <v>650.75</v>
      </c>
      <c r="I161" s="9">
        <f t="shared" si="20"/>
        <v>728.48333333333323</v>
      </c>
      <c r="J161" s="10">
        <f t="shared" si="21"/>
        <v>96.149237299800419</v>
      </c>
      <c r="K161" s="10">
        <f t="shared" si="22"/>
        <v>13.198550042297985</v>
      </c>
      <c r="L161" s="11">
        <f t="shared" si="23"/>
        <v>728.48333333333323</v>
      </c>
      <c r="M161" s="11">
        <f t="shared" si="24"/>
        <v>728.48333333333323</v>
      </c>
      <c r="N161" s="11">
        <f t="shared" si="25"/>
        <v>728.48</v>
      </c>
      <c r="O161" s="23">
        <f t="shared" si="26"/>
        <v>728.48</v>
      </c>
      <c r="P161" s="28">
        <f t="shared" si="19"/>
        <v>607.06666666666672</v>
      </c>
      <c r="Q161" s="38"/>
      <c r="R161" s="21"/>
      <c r="U161" s="34">
        <v>1.2</v>
      </c>
    </row>
    <row r="162" spans="1:21" ht="34.5" customHeight="1">
      <c r="A162" s="44">
        <v>154</v>
      </c>
      <c r="B162" s="53" t="s">
        <v>195</v>
      </c>
      <c r="C162" s="56" t="s">
        <v>272</v>
      </c>
      <c r="D162" s="52" t="s">
        <v>51</v>
      </c>
      <c r="E162" s="43">
        <v>1</v>
      </c>
      <c r="F162" s="61">
        <v>984</v>
      </c>
      <c r="G162" s="61">
        <v>825.59799999999996</v>
      </c>
      <c r="H162" s="61">
        <v>778.56</v>
      </c>
      <c r="I162" s="9">
        <f t="shared" si="20"/>
        <v>862.71933333333334</v>
      </c>
      <c r="J162" s="10">
        <f t="shared" si="21"/>
        <v>107.63314285726929</v>
      </c>
      <c r="K162" s="10">
        <f t="shared" si="22"/>
        <v>12.47603231996686</v>
      </c>
      <c r="L162" s="11">
        <f t="shared" si="23"/>
        <v>862.71933333333322</v>
      </c>
      <c r="M162" s="11">
        <f t="shared" si="24"/>
        <v>862.71933333333322</v>
      </c>
      <c r="N162" s="11">
        <f t="shared" si="25"/>
        <v>862.71</v>
      </c>
      <c r="O162" s="23">
        <f t="shared" si="26"/>
        <v>862.71</v>
      </c>
      <c r="P162" s="28">
        <f t="shared" si="19"/>
        <v>718.92500000000007</v>
      </c>
      <c r="Q162" s="38"/>
      <c r="R162" s="21"/>
      <c r="U162" s="34">
        <v>1.2</v>
      </c>
    </row>
    <row r="163" spans="1:21" ht="34.5" customHeight="1">
      <c r="A163" s="44">
        <v>155</v>
      </c>
      <c r="B163" s="53" t="s">
        <v>196</v>
      </c>
      <c r="C163" s="56" t="s">
        <v>272</v>
      </c>
      <c r="D163" s="52" t="s">
        <v>51</v>
      </c>
      <c r="E163" s="43">
        <v>1</v>
      </c>
      <c r="F163" s="61">
        <v>836</v>
      </c>
      <c r="G163" s="61">
        <v>744.15800000000002</v>
      </c>
      <c r="H163" s="61">
        <v>752.93000000000006</v>
      </c>
      <c r="I163" s="9">
        <f t="shared" si="20"/>
        <v>777.69599999999991</v>
      </c>
      <c r="J163" s="10">
        <f t="shared" si="21"/>
        <v>50.682879831359209</v>
      </c>
      <c r="K163" s="10">
        <f t="shared" si="22"/>
        <v>6.5170554858658409</v>
      </c>
      <c r="L163" s="11">
        <f t="shared" si="23"/>
        <v>777.69599999999991</v>
      </c>
      <c r="M163" s="11">
        <f t="shared" si="24"/>
        <v>777.69599999999991</v>
      </c>
      <c r="N163" s="11">
        <f t="shared" si="25"/>
        <v>777.69</v>
      </c>
      <c r="O163" s="23">
        <f t="shared" si="26"/>
        <v>777.69</v>
      </c>
      <c r="P163" s="28">
        <f t="shared" si="19"/>
        <v>648.07500000000005</v>
      </c>
      <c r="Q163" s="38"/>
      <c r="R163" s="21"/>
      <c r="U163" s="34">
        <v>1.2</v>
      </c>
    </row>
    <row r="164" spans="1:21" ht="34.5" customHeight="1">
      <c r="A164" s="44">
        <v>156</v>
      </c>
      <c r="B164" s="53" t="s">
        <v>197</v>
      </c>
      <c r="C164" s="56" t="s">
        <v>272</v>
      </c>
      <c r="D164" s="52" t="s">
        <v>51</v>
      </c>
      <c r="E164" s="43">
        <v>1</v>
      </c>
      <c r="F164" s="61">
        <v>896.35466666666673</v>
      </c>
      <c r="G164" s="61">
        <v>883.62400000000002</v>
      </c>
      <c r="H164" s="61">
        <v>894.04000000000008</v>
      </c>
      <c r="I164" s="9">
        <f t="shared" si="20"/>
        <v>891.33955555555565</v>
      </c>
      <c r="J164" s="10">
        <f t="shared" si="21"/>
        <v>6.7813544806766251</v>
      </c>
      <c r="K164" s="10">
        <f t="shared" si="22"/>
        <v>0.76080484013187666</v>
      </c>
      <c r="L164" s="11">
        <f t="shared" si="23"/>
        <v>891.33955555555553</v>
      </c>
      <c r="M164" s="11">
        <f t="shared" si="24"/>
        <v>891.33955555555553</v>
      </c>
      <c r="N164" s="11">
        <f t="shared" si="25"/>
        <v>891.33</v>
      </c>
      <c r="O164" s="23">
        <f t="shared" si="26"/>
        <v>891.33</v>
      </c>
      <c r="P164" s="28">
        <f t="shared" si="19"/>
        <v>742.77500000000009</v>
      </c>
      <c r="Q164" s="38"/>
      <c r="R164" s="21"/>
      <c r="U164" s="34">
        <v>1.2</v>
      </c>
    </row>
    <row r="165" spans="1:21" ht="34.5" customHeight="1">
      <c r="A165" s="44">
        <v>157</v>
      </c>
      <c r="B165" s="53" t="s">
        <v>198</v>
      </c>
      <c r="C165" s="56" t="s">
        <v>272</v>
      </c>
      <c r="D165" s="52" t="s">
        <v>51</v>
      </c>
      <c r="E165" s="43">
        <v>1</v>
      </c>
      <c r="F165" s="61">
        <v>836</v>
      </c>
      <c r="G165" s="61">
        <v>700.38400000000001</v>
      </c>
      <c r="H165" s="61">
        <v>708.64</v>
      </c>
      <c r="I165" s="9">
        <f t="shared" si="20"/>
        <v>748.3413333333333</v>
      </c>
      <c r="J165" s="10">
        <f t="shared" si="21"/>
        <v>76.026783210480062</v>
      </c>
      <c r="K165" s="10">
        <f t="shared" si="22"/>
        <v>10.159372444634899</v>
      </c>
      <c r="L165" s="11">
        <f t="shared" si="23"/>
        <v>748.3413333333333</v>
      </c>
      <c r="M165" s="11">
        <f t="shared" si="24"/>
        <v>748.3413333333333</v>
      </c>
      <c r="N165" s="11">
        <f t="shared" si="25"/>
        <v>748.34</v>
      </c>
      <c r="O165" s="23">
        <f t="shared" si="26"/>
        <v>748.34</v>
      </c>
      <c r="P165" s="28">
        <f t="shared" si="19"/>
        <v>623.61666666666667</v>
      </c>
      <c r="Q165" s="38"/>
      <c r="R165" s="21"/>
      <c r="U165" s="34">
        <v>1.2</v>
      </c>
    </row>
    <row r="166" spans="1:21" ht="34.5" customHeight="1">
      <c r="A166" s="44">
        <v>158</v>
      </c>
      <c r="B166" s="53" t="s">
        <v>199</v>
      </c>
      <c r="C166" s="56" t="s">
        <v>272</v>
      </c>
      <c r="D166" s="52" t="s">
        <v>51</v>
      </c>
      <c r="E166" s="43">
        <v>1</v>
      </c>
      <c r="F166" s="61">
        <v>984</v>
      </c>
      <c r="G166" s="61">
        <v>894.04000000000008</v>
      </c>
      <c r="H166" s="61">
        <v>824.59999999999991</v>
      </c>
      <c r="I166" s="9">
        <f t="shared" si="20"/>
        <v>900.88</v>
      </c>
      <c r="J166" s="10">
        <f t="shared" si="21"/>
        <v>79.919829829648705</v>
      </c>
      <c r="K166" s="10">
        <f t="shared" si="22"/>
        <v>8.8713069254116768</v>
      </c>
      <c r="L166" s="11">
        <f t="shared" si="23"/>
        <v>900.87999999999988</v>
      </c>
      <c r="M166" s="11">
        <f t="shared" si="24"/>
        <v>900.87999999999988</v>
      </c>
      <c r="N166" s="11">
        <f t="shared" si="25"/>
        <v>900.88</v>
      </c>
      <c r="O166" s="23">
        <f t="shared" si="26"/>
        <v>900.88</v>
      </c>
      <c r="P166" s="28">
        <f t="shared" si="19"/>
        <v>750.73333333333335</v>
      </c>
      <c r="Q166" s="38"/>
      <c r="R166" s="21"/>
      <c r="U166" s="34">
        <v>1.2</v>
      </c>
    </row>
    <row r="167" spans="1:21" ht="34.5" customHeight="1">
      <c r="A167" s="44">
        <v>159</v>
      </c>
      <c r="B167" s="53" t="s">
        <v>200</v>
      </c>
      <c r="C167" s="56" t="s">
        <v>272</v>
      </c>
      <c r="D167" s="52" t="s">
        <v>51</v>
      </c>
      <c r="E167" s="43">
        <v>1</v>
      </c>
      <c r="F167" s="61">
        <v>836</v>
      </c>
      <c r="G167" s="61">
        <v>657.14</v>
      </c>
      <c r="H167" s="61">
        <v>606.1</v>
      </c>
      <c r="I167" s="9">
        <f t="shared" si="20"/>
        <v>699.74666666666656</v>
      </c>
      <c r="J167" s="10">
        <f t="shared" si="21"/>
        <v>120.72695860218352</v>
      </c>
      <c r="K167" s="10">
        <f t="shared" si="22"/>
        <v>17.252952297333827</v>
      </c>
      <c r="L167" s="11">
        <f t="shared" si="23"/>
        <v>699.74666666666656</v>
      </c>
      <c r="M167" s="11">
        <f t="shared" si="24"/>
        <v>699.74666666666656</v>
      </c>
      <c r="N167" s="11">
        <f t="shared" si="25"/>
        <v>699.74</v>
      </c>
      <c r="O167" s="23">
        <f t="shared" si="26"/>
        <v>699.74</v>
      </c>
      <c r="P167" s="28">
        <f t="shared" si="19"/>
        <v>583.11666666666667</v>
      </c>
      <c r="Q167" s="38"/>
      <c r="R167" s="21"/>
      <c r="U167" s="34">
        <v>1.2</v>
      </c>
    </row>
    <row r="168" spans="1:21" ht="34.5" customHeight="1">
      <c r="A168" s="44">
        <v>160</v>
      </c>
      <c r="B168" s="53" t="s">
        <v>201</v>
      </c>
      <c r="C168" s="56" t="s">
        <v>272</v>
      </c>
      <c r="D168" s="52" t="s">
        <v>51</v>
      </c>
      <c r="E168" s="43">
        <v>1</v>
      </c>
      <c r="F168" s="61">
        <v>984</v>
      </c>
      <c r="G168" s="61">
        <v>774.56000000000006</v>
      </c>
      <c r="H168" s="61">
        <v>714.4</v>
      </c>
      <c r="I168" s="9">
        <f t="shared" si="20"/>
        <v>824.32</v>
      </c>
      <c r="J168" s="10">
        <f t="shared" si="21"/>
        <v>141.52061051309806</v>
      </c>
      <c r="K168" s="10">
        <f t="shared" si="22"/>
        <v>17.168164124745008</v>
      </c>
      <c r="L168" s="11">
        <f t="shared" si="23"/>
        <v>824.31999999999994</v>
      </c>
      <c r="M168" s="11">
        <f t="shared" si="24"/>
        <v>824.31999999999994</v>
      </c>
      <c r="N168" s="11">
        <f t="shared" si="25"/>
        <v>824.32</v>
      </c>
      <c r="O168" s="23">
        <f t="shared" si="26"/>
        <v>824.32</v>
      </c>
      <c r="P168" s="28">
        <f t="shared" si="19"/>
        <v>686.93333333333339</v>
      </c>
      <c r="Q168" s="38"/>
      <c r="R168" s="21"/>
      <c r="U168" s="34">
        <v>1.2</v>
      </c>
    </row>
    <row r="169" spans="1:21" ht="34.5" customHeight="1">
      <c r="A169" s="44">
        <v>161</v>
      </c>
      <c r="B169" s="53" t="s">
        <v>71</v>
      </c>
      <c r="C169" s="56" t="s">
        <v>272</v>
      </c>
      <c r="D169" s="52" t="s">
        <v>51</v>
      </c>
      <c r="E169" s="43">
        <v>1</v>
      </c>
      <c r="F169" s="61">
        <v>836</v>
      </c>
      <c r="G169" s="61">
        <v>736.45</v>
      </c>
      <c r="H169" s="61">
        <v>679.25</v>
      </c>
      <c r="I169" s="9">
        <f t="shared" si="20"/>
        <v>750.56666666666661</v>
      </c>
      <c r="J169" s="10">
        <f t="shared" si="21"/>
        <v>79.32276365163618</v>
      </c>
      <c r="K169" s="10">
        <f t="shared" si="22"/>
        <v>10.568383486028713</v>
      </c>
      <c r="L169" s="11">
        <f t="shared" si="23"/>
        <v>750.56666666666661</v>
      </c>
      <c r="M169" s="11">
        <f t="shared" si="24"/>
        <v>750.56666666666661</v>
      </c>
      <c r="N169" s="11">
        <f t="shared" si="25"/>
        <v>750.56</v>
      </c>
      <c r="O169" s="23">
        <f t="shared" si="26"/>
        <v>750.56</v>
      </c>
      <c r="P169" s="28">
        <f t="shared" ref="P169:P184" si="27">O169/U169</f>
        <v>625.4666666666667</v>
      </c>
      <c r="Q169" s="38"/>
      <c r="R169" s="21"/>
      <c r="U169" s="34">
        <v>1.2</v>
      </c>
    </row>
    <row r="170" spans="1:21" ht="34.5" customHeight="1">
      <c r="A170" s="44">
        <v>162</v>
      </c>
      <c r="B170" s="53" t="s">
        <v>202</v>
      </c>
      <c r="C170" s="56" t="s">
        <v>272</v>
      </c>
      <c r="D170" s="52" t="s">
        <v>51</v>
      </c>
      <c r="E170" s="43">
        <v>1</v>
      </c>
      <c r="F170" s="61">
        <v>984</v>
      </c>
      <c r="G170" s="61">
        <v>894.04000000000008</v>
      </c>
      <c r="H170" s="61">
        <v>824.59999999999991</v>
      </c>
      <c r="I170" s="9">
        <f t="shared" si="20"/>
        <v>900.88</v>
      </c>
      <c r="J170" s="10">
        <f t="shared" si="21"/>
        <v>79.919829829648705</v>
      </c>
      <c r="K170" s="10">
        <f t="shared" si="22"/>
        <v>8.8713069254116768</v>
      </c>
      <c r="L170" s="11">
        <f t="shared" si="23"/>
        <v>900.87999999999988</v>
      </c>
      <c r="M170" s="11">
        <f t="shared" si="24"/>
        <v>900.87999999999988</v>
      </c>
      <c r="N170" s="11">
        <f t="shared" si="25"/>
        <v>900.88</v>
      </c>
      <c r="O170" s="23">
        <f t="shared" si="26"/>
        <v>900.88</v>
      </c>
      <c r="P170" s="28">
        <f t="shared" si="27"/>
        <v>750.73333333333335</v>
      </c>
      <c r="Q170" s="38"/>
      <c r="R170" s="21"/>
      <c r="U170" s="34">
        <v>1.2</v>
      </c>
    </row>
    <row r="171" spans="1:21" ht="34.5" customHeight="1">
      <c r="A171" s="44">
        <v>163</v>
      </c>
      <c r="B171" s="53" t="s">
        <v>72</v>
      </c>
      <c r="C171" s="56" t="s">
        <v>272</v>
      </c>
      <c r="D171" s="52" t="s">
        <v>51</v>
      </c>
      <c r="E171" s="43">
        <v>1</v>
      </c>
      <c r="F171" s="61">
        <v>836</v>
      </c>
      <c r="G171" s="61">
        <v>682.89</v>
      </c>
      <c r="H171" s="61">
        <v>629.85</v>
      </c>
      <c r="I171" s="9">
        <f t="shared" si="20"/>
        <v>716.24666666666656</v>
      </c>
      <c r="J171" s="10">
        <f t="shared" si="21"/>
        <v>107.04651341044851</v>
      </c>
      <c r="K171" s="10">
        <f t="shared" si="22"/>
        <v>14.945481548784198</v>
      </c>
      <c r="L171" s="11">
        <f t="shared" si="23"/>
        <v>716.24666666666656</v>
      </c>
      <c r="M171" s="11">
        <f t="shared" si="24"/>
        <v>716.24666666666656</v>
      </c>
      <c r="N171" s="11">
        <f t="shared" si="25"/>
        <v>716.24</v>
      </c>
      <c r="O171" s="23">
        <f t="shared" si="26"/>
        <v>716.24</v>
      </c>
      <c r="P171" s="28">
        <f t="shared" si="27"/>
        <v>596.86666666666667</v>
      </c>
      <c r="Q171" s="38"/>
      <c r="R171" s="21"/>
      <c r="U171" s="34">
        <v>1.2</v>
      </c>
    </row>
    <row r="172" spans="1:21" ht="34.5" customHeight="1">
      <c r="A172" s="44">
        <v>164</v>
      </c>
      <c r="B172" s="53" t="s">
        <v>203</v>
      </c>
      <c r="C172" s="56" t="s">
        <v>272</v>
      </c>
      <c r="D172" s="52" t="s">
        <v>51</v>
      </c>
      <c r="E172" s="43">
        <v>1</v>
      </c>
      <c r="F172" s="61">
        <v>984</v>
      </c>
      <c r="G172" s="61">
        <v>838.34999999999991</v>
      </c>
      <c r="H172" s="61">
        <v>793.8</v>
      </c>
      <c r="I172" s="9">
        <f t="shared" si="20"/>
        <v>872.04999999999984</v>
      </c>
      <c r="J172" s="10">
        <f t="shared" si="21"/>
        <v>99.477522586763328</v>
      </c>
      <c r="K172" s="10">
        <f t="shared" si="22"/>
        <v>11.407318684337291</v>
      </c>
      <c r="L172" s="11">
        <f t="shared" si="23"/>
        <v>872.04999999999984</v>
      </c>
      <c r="M172" s="11">
        <f t="shared" si="24"/>
        <v>872.04999999999984</v>
      </c>
      <c r="N172" s="11">
        <f t="shared" si="25"/>
        <v>872.05</v>
      </c>
      <c r="O172" s="23">
        <f t="shared" si="26"/>
        <v>872.05</v>
      </c>
      <c r="P172" s="28">
        <f t="shared" si="27"/>
        <v>726.70833333333337</v>
      </c>
      <c r="Q172" s="38"/>
      <c r="R172" s="21"/>
      <c r="U172" s="34">
        <v>1.2</v>
      </c>
    </row>
    <row r="173" spans="1:21" ht="34.5" customHeight="1">
      <c r="A173" s="44">
        <v>165</v>
      </c>
      <c r="B173" s="53" t="s">
        <v>73</v>
      </c>
      <c r="C173" s="56" t="s">
        <v>272</v>
      </c>
      <c r="D173" s="52" t="s">
        <v>51</v>
      </c>
      <c r="E173" s="43">
        <v>1</v>
      </c>
      <c r="F173" s="61">
        <v>836</v>
      </c>
      <c r="G173" s="61">
        <v>697.58999999999992</v>
      </c>
      <c r="H173" s="61">
        <v>660.52</v>
      </c>
      <c r="I173" s="9">
        <f t="shared" si="20"/>
        <v>731.36999999999989</v>
      </c>
      <c r="J173" s="10">
        <f t="shared" si="21"/>
        <v>92.48850685355454</v>
      </c>
      <c r="K173" s="10">
        <f t="shared" si="22"/>
        <v>12.645925708404029</v>
      </c>
      <c r="L173" s="11">
        <f t="shared" si="23"/>
        <v>731.36999999999989</v>
      </c>
      <c r="M173" s="11">
        <f t="shared" si="24"/>
        <v>731.36999999999989</v>
      </c>
      <c r="N173" s="11">
        <f t="shared" si="25"/>
        <v>731.37</v>
      </c>
      <c r="O173" s="23">
        <f t="shared" si="26"/>
        <v>731.37</v>
      </c>
      <c r="P173" s="28">
        <f t="shared" si="27"/>
        <v>609.47500000000002</v>
      </c>
      <c r="Q173" s="38"/>
      <c r="R173" s="21"/>
      <c r="U173" s="34">
        <v>1.2</v>
      </c>
    </row>
    <row r="174" spans="1:21" ht="34.5" customHeight="1">
      <c r="A174" s="44">
        <v>166</v>
      </c>
      <c r="B174" s="53" t="s">
        <v>204</v>
      </c>
      <c r="C174" s="56" t="s">
        <v>272</v>
      </c>
      <c r="D174" s="52" t="s">
        <v>51</v>
      </c>
      <c r="E174" s="43">
        <v>1</v>
      </c>
      <c r="F174" s="61">
        <v>915.4133333333333</v>
      </c>
      <c r="G174" s="61">
        <v>927.3599999999999</v>
      </c>
      <c r="H174" s="61">
        <v>878.07999999999993</v>
      </c>
      <c r="I174" s="9">
        <f t="shared" si="20"/>
        <v>906.951111111111</v>
      </c>
      <c r="J174" s="10">
        <f t="shared" si="21"/>
        <v>25.706740433273595</v>
      </c>
      <c r="K174" s="10">
        <f t="shared" si="22"/>
        <v>2.8344130260538654</v>
      </c>
      <c r="L174" s="11">
        <f t="shared" si="23"/>
        <v>906.951111111111</v>
      </c>
      <c r="M174" s="11">
        <f t="shared" si="24"/>
        <v>906.951111111111</v>
      </c>
      <c r="N174" s="11">
        <f t="shared" si="25"/>
        <v>906.95</v>
      </c>
      <c r="O174" s="23">
        <f t="shared" si="26"/>
        <v>906.95</v>
      </c>
      <c r="P174" s="28">
        <f t="shared" si="27"/>
        <v>755.79166666666674</v>
      </c>
      <c r="Q174" s="38"/>
      <c r="R174" s="21"/>
      <c r="U174" s="34">
        <v>1.2</v>
      </c>
    </row>
    <row r="175" spans="1:21" ht="34.5" customHeight="1">
      <c r="A175" s="44">
        <v>167</v>
      </c>
      <c r="B175" s="53" t="s">
        <v>74</v>
      </c>
      <c r="C175" s="56" t="s">
        <v>272</v>
      </c>
      <c r="D175" s="52" t="s">
        <v>51</v>
      </c>
      <c r="E175" s="43">
        <v>1</v>
      </c>
      <c r="F175" s="61">
        <v>836</v>
      </c>
      <c r="G175" s="61">
        <v>728.64</v>
      </c>
      <c r="H175" s="61">
        <v>689.92</v>
      </c>
      <c r="I175" s="9">
        <f t="shared" si="20"/>
        <v>751.52</v>
      </c>
      <c r="J175" s="10">
        <f t="shared" si="21"/>
        <v>75.680000000000021</v>
      </c>
      <c r="K175" s="10">
        <f t="shared" si="22"/>
        <v>10.070257611241221</v>
      </c>
      <c r="L175" s="11">
        <f t="shared" si="23"/>
        <v>751.52</v>
      </c>
      <c r="M175" s="11">
        <f t="shared" si="24"/>
        <v>751.52</v>
      </c>
      <c r="N175" s="11">
        <f t="shared" si="25"/>
        <v>751.52</v>
      </c>
      <c r="O175" s="23">
        <f t="shared" si="26"/>
        <v>751.52</v>
      </c>
      <c r="P175" s="28">
        <f t="shared" si="27"/>
        <v>626.26666666666665</v>
      </c>
      <c r="Q175" s="38"/>
      <c r="R175" s="21"/>
      <c r="U175" s="34">
        <v>1.2</v>
      </c>
    </row>
    <row r="176" spans="1:21" ht="34.5" customHeight="1">
      <c r="A176" s="44">
        <v>168</v>
      </c>
      <c r="B176" s="53" t="s">
        <v>205</v>
      </c>
      <c r="C176" s="56" t="s">
        <v>272</v>
      </c>
      <c r="D176" s="52" t="s">
        <v>51</v>
      </c>
      <c r="E176" s="43">
        <v>1</v>
      </c>
      <c r="F176" s="61">
        <v>863.54666666666662</v>
      </c>
      <c r="G176" s="61">
        <v>869.19999999999993</v>
      </c>
      <c r="H176" s="61">
        <v>831.04</v>
      </c>
      <c r="I176" s="9">
        <f t="shared" si="20"/>
        <v>854.59555555555551</v>
      </c>
      <c r="J176" s="10">
        <f t="shared" si="21"/>
        <v>20.594615621384929</v>
      </c>
      <c r="K176" s="10">
        <f t="shared" si="22"/>
        <v>2.4098669233069883</v>
      </c>
      <c r="L176" s="11">
        <f t="shared" si="23"/>
        <v>854.59555555555539</v>
      </c>
      <c r="M176" s="11">
        <f t="shared" si="24"/>
        <v>854.59555555555539</v>
      </c>
      <c r="N176" s="11">
        <f t="shared" si="25"/>
        <v>854.59</v>
      </c>
      <c r="O176" s="23">
        <f t="shared" si="26"/>
        <v>854.59</v>
      </c>
      <c r="P176" s="28">
        <f t="shared" si="27"/>
        <v>712.15833333333342</v>
      </c>
      <c r="Q176" s="38"/>
      <c r="R176" s="21"/>
      <c r="U176" s="34">
        <v>1.2</v>
      </c>
    </row>
    <row r="177" spans="1:21" ht="34.5" customHeight="1">
      <c r="A177" s="44">
        <v>169</v>
      </c>
      <c r="B177" s="53" t="s">
        <v>206</v>
      </c>
      <c r="C177" s="56" t="s">
        <v>272</v>
      </c>
      <c r="D177" s="52" t="s">
        <v>51</v>
      </c>
      <c r="E177" s="43">
        <v>1</v>
      </c>
      <c r="F177" s="61">
        <v>631.36666666666667</v>
      </c>
      <c r="G177" s="61">
        <v>635.5</v>
      </c>
      <c r="H177" s="61">
        <v>607.6</v>
      </c>
      <c r="I177" s="9">
        <f t="shared" si="20"/>
        <v>624.82222222222219</v>
      </c>
      <c r="J177" s="10">
        <f t="shared" si="21"/>
        <v>15.057384062805015</v>
      </c>
      <c r="K177" s="10">
        <f t="shared" si="22"/>
        <v>2.4098669233069874</v>
      </c>
      <c r="L177" s="11">
        <f t="shared" si="23"/>
        <v>624.82222222222219</v>
      </c>
      <c r="M177" s="11">
        <f t="shared" si="24"/>
        <v>624.82222222222219</v>
      </c>
      <c r="N177" s="11">
        <f t="shared" si="25"/>
        <v>624.82000000000005</v>
      </c>
      <c r="O177" s="23">
        <f t="shared" si="26"/>
        <v>624.82000000000005</v>
      </c>
      <c r="P177" s="28">
        <f t="shared" si="27"/>
        <v>520.68333333333339</v>
      </c>
      <c r="Q177" s="38"/>
      <c r="R177" s="21"/>
      <c r="U177" s="34">
        <v>1.2</v>
      </c>
    </row>
    <row r="178" spans="1:21" ht="34.5" customHeight="1">
      <c r="A178" s="44">
        <v>170</v>
      </c>
      <c r="B178" s="53" t="s">
        <v>207</v>
      </c>
      <c r="C178" s="56" t="s">
        <v>272</v>
      </c>
      <c r="D178" s="52" t="s">
        <v>51</v>
      </c>
      <c r="E178" s="43">
        <v>1</v>
      </c>
      <c r="F178" s="61">
        <v>765.78666666666675</v>
      </c>
      <c r="G178" s="61">
        <v>770.8</v>
      </c>
      <c r="H178" s="61">
        <v>736.96</v>
      </c>
      <c r="I178" s="9">
        <f t="shared" si="20"/>
        <v>757.84888888888884</v>
      </c>
      <c r="J178" s="10">
        <f t="shared" si="21"/>
        <v>18.263149701982851</v>
      </c>
      <c r="K178" s="10">
        <f t="shared" si="22"/>
        <v>2.4098669233069869</v>
      </c>
      <c r="L178" s="11">
        <f t="shared" si="23"/>
        <v>757.84888888888884</v>
      </c>
      <c r="M178" s="11">
        <f t="shared" si="24"/>
        <v>757.84888888888884</v>
      </c>
      <c r="N178" s="11">
        <f t="shared" si="25"/>
        <v>757.84</v>
      </c>
      <c r="O178" s="23">
        <f t="shared" si="26"/>
        <v>757.84</v>
      </c>
      <c r="P178" s="28">
        <f t="shared" si="27"/>
        <v>631.53333333333342</v>
      </c>
      <c r="Q178" s="38"/>
      <c r="R178" s="21"/>
      <c r="U178" s="34">
        <v>1.2</v>
      </c>
    </row>
    <row r="179" spans="1:21" ht="34.5" customHeight="1">
      <c r="A179" s="44">
        <v>171</v>
      </c>
      <c r="B179" s="53" t="s">
        <v>208</v>
      </c>
      <c r="C179" s="56" t="s">
        <v>272</v>
      </c>
      <c r="D179" s="52" t="s">
        <v>52</v>
      </c>
      <c r="E179" s="43">
        <v>1</v>
      </c>
      <c r="F179" s="61">
        <v>1141.3</v>
      </c>
      <c r="G179" s="61">
        <v>1186.5</v>
      </c>
      <c r="H179" s="61">
        <v>1163.9000000000001</v>
      </c>
      <c r="I179" s="9">
        <f t="shared" si="20"/>
        <v>1163.9000000000001</v>
      </c>
      <c r="J179" s="10">
        <f t="shared" si="21"/>
        <v>22.600000000000023</v>
      </c>
      <c r="K179" s="10">
        <f t="shared" si="22"/>
        <v>1.9417475728155358</v>
      </c>
      <c r="L179" s="11">
        <f t="shared" si="23"/>
        <v>1163.9000000000001</v>
      </c>
      <c r="M179" s="11">
        <f t="shared" si="24"/>
        <v>1163.9000000000001</v>
      </c>
      <c r="N179" s="11">
        <f t="shared" si="25"/>
        <v>1163.9000000000001</v>
      </c>
      <c r="O179" s="23">
        <f t="shared" si="26"/>
        <v>1163.9000000000001</v>
      </c>
      <c r="P179" s="28">
        <f t="shared" si="27"/>
        <v>969.91666666666674</v>
      </c>
      <c r="Q179" s="38"/>
      <c r="R179" s="21"/>
      <c r="U179" s="34">
        <v>1.2</v>
      </c>
    </row>
    <row r="180" spans="1:21" ht="34.5" customHeight="1">
      <c r="A180" s="44">
        <v>172</v>
      </c>
      <c r="B180" s="53" t="s">
        <v>209</v>
      </c>
      <c r="C180" s="56" t="s">
        <v>272</v>
      </c>
      <c r="D180" s="52" t="s">
        <v>52</v>
      </c>
      <c r="E180" s="43">
        <v>1</v>
      </c>
      <c r="F180" s="61">
        <v>1137.5333333333333</v>
      </c>
      <c r="G180" s="61">
        <v>1141.3</v>
      </c>
      <c r="H180" s="61">
        <v>1175.2</v>
      </c>
      <c r="I180" s="9">
        <f t="shared" si="20"/>
        <v>1151.3444444444442</v>
      </c>
      <c r="J180" s="10">
        <f t="shared" si="21"/>
        <v>20.745182394777697</v>
      </c>
      <c r="K180" s="10">
        <f t="shared" si="22"/>
        <v>1.8018224255025459</v>
      </c>
      <c r="L180" s="11">
        <f t="shared" si="23"/>
        <v>1151.3444444444442</v>
      </c>
      <c r="M180" s="11">
        <f t="shared" si="24"/>
        <v>1151.3444444444442</v>
      </c>
      <c r="N180" s="11">
        <f t="shared" si="25"/>
        <v>1151.3399999999999</v>
      </c>
      <c r="O180" s="23">
        <f t="shared" si="26"/>
        <v>1151.3399999999999</v>
      </c>
      <c r="P180" s="28">
        <f t="shared" si="27"/>
        <v>959.44999999999993</v>
      </c>
      <c r="Q180" s="38"/>
      <c r="R180" s="21"/>
      <c r="U180" s="34">
        <v>1.2</v>
      </c>
    </row>
    <row r="181" spans="1:21" ht="34.5" customHeight="1">
      <c r="A181" s="44">
        <v>173</v>
      </c>
      <c r="B181" s="53" t="s">
        <v>75</v>
      </c>
      <c r="C181" s="56" t="s">
        <v>272</v>
      </c>
      <c r="D181" s="52" t="s">
        <v>51</v>
      </c>
      <c r="E181" s="43">
        <v>1</v>
      </c>
      <c r="F181" s="61">
        <v>1111.8</v>
      </c>
      <c r="G181" s="61">
        <v>1144.5</v>
      </c>
      <c r="H181" s="61">
        <v>1068.2</v>
      </c>
      <c r="I181" s="9">
        <f t="shared" si="20"/>
        <v>1108.1666666666667</v>
      </c>
      <c r="J181" s="10">
        <f t="shared" si="21"/>
        <v>38.279541968698254</v>
      </c>
      <c r="K181" s="10">
        <f t="shared" si="22"/>
        <v>3.4543127058533538</v>
      </c>
      <c r="L181" s="11">
        <f t="shared" si="23"/>
        <v>1108.1666666666665</v>
      </c>
      <c r="M181" s="11">
        <f t="shared" si="24"/>
        <v>1108.1666666666665</v>
      </c>
      <c r="N181" s="11">
        <f t="shared" si="25"/>
        <v>1108.1600000000001</v>
      </c>
      <c r="O181" s="23">
        <f t="shared" si="26"/>
        <v>1108.1600000000001</v>
      </c>
      <c r="P181" s="28">
        <f t="shared" si="27"/>
        <v>923.46666666666681</v>
      </c>
      <c r="Q181" s="38"/>
      <c r="R181" s="21"/>
      <c r="U181" s="34">
        <v>1.2</v>
      </c>
    </row>
    <row r="182" spans="1:21" ht="34.5" customHeight="1">
      <c r="A182" s="44">
        <v>174</v>
      </c>
      <c r="B182" s="53" t="s">
        <v>76</v>
      </c>
      <c r="C182" s="56" t="s">
        <v>273</v>
      </c>
      <c r="D182" s="52" t="s">
        <v>51</v>
      </c>
      <c r="E182" s="43">
        <v>1</v>
      </c>
      <c r="F182" s="61">
        <v>89.90666666666668</v>
      </c>
      <c r="G182" s="61">
        <v>91.08</v>
      </c>
      <c r="H182" s="61">
        <v>86.24</v>
      </c>
      <c r="I182" s="9">
        <f t="shared" si="20"/>
        <v>89.075555555555567</v>
      </c>
      <c r="J182" s="10">
        <f t="shared" si="21"/>
        <v>2.5247691496965188</v>
      </c>
      <c r="K182" s="10">
        <f t="shared" si="22"/>
        <v>2.8344130260538702</v>
      </c>
      <c r="L182" s="11">
        <f t="shared" si="23"/>
        <v>89.075555555555553</v>
      </c>
      <c r="M182" s="11">
        <f t="shared" si="24"/>
        <v>89.075555555555553</v>
      </c>
      <c r="N182" s="11">
        <f t="shared" si="25"/>
        <v>89.07</v>
      </c>
      <c r="O182" s="23">
        <f t="shared" si="26"/>
        <v>89.07</v>
      </c>
      <c r="P182" s="28">
        <f t="shared" si="27"/>
        <v>74.224999999999994</v>
      </c>
      <c r="Q182" s="38"/>
      <c r="R182" s="21"/>
      <c r="U182" s="34">
        <v>1.2</v>
      </c>
    </row>
    <row r="183" spans="1:21" ht="34.5" customHeight="1">
      <c r="A183" s="44">
        <v>175</v>
      </c>
      <c r="B183" s="54" t="s">
        <v>210</v>
      </c>
      <c r="C183" s="57" t="s">
        <v>273</v>
      </c>
      <c r="D183" s="52" t="s">
        <v>51</v>
      </c>
      <c r="E183" s="43">
        <v>1</v>
      </c>
      <c r="F183" s="61">
        <v>124.23666666666666</v>
      </c>
      <c r="G183" s="61">
        <v>125.04999999999998</v>
      </c>
      <c r="H183" s="61">
        <v>119.56</v>
      </c>
      <c r="I183" s="9">
        <f t="shared" si="20"/>
        <v>122.94888888888887</v>
      </c>
      <c r="J183" s="10">
        <f t="shared" si="21"/>
        <v>2.9629046059067878</v>
      </c>
      <c r="K183" s="10">
        <f t="shared" si="22"/>
        <v>2.4098669233069834</v>
      </c>
      <c r="L183" s="11">
        <f t="shared" si="23"/>
        <v>122.94888888888887</v>
      </c>
      <c r="M183" s="11">
        <f t="shared" si="24"/>
        <v>122.94888888888887</v>
      </c>
      <c r="N183" s="11">
        <f t="shared" si="25"/>
        <v>122.94</v>
      </c>
      <c r="O183" s="23">
        <f t="shared" si="26"/>
        <v>122.94</v>
      </c>
      <c r="P183" s="28">
        <f t="shared" si="27"/>
        <v>102.45</v>
      </c>
      <c r="Q183" s="38"/>
      <c r="R183" s="21"/>
      <c r="U183" s="34">
        <v>1.2</v>
      </c>
    </row>
    <row r="184" spans="1:21" ht="34.5" customHeight="1">
      <c r="A184" s="44">
        <v>176</v>
      </c>
      <c r="B184" s="53" t="s">
        <v>211</v>
      </c>
      <c r="C184" s="57" t="s">
        <v>224</v>
      </c>
      <c r="D184" s="52" t="s">
        <v>51</v>
      </c>
      <c r="E184" s="43">
        <v>1</v>
      </c>
      <c r="F184" s="61">
        <v>89</v>
      </c>
      <c r="G184" s="61">
        <v>88.58</v>
      </c>
      <c r="H184" s="61">
        <v>81.7</v>
      </c>
      <c r="I184" s="9">
        <f t="shared" si="20"/>
        <v>86.426666666666662</v>
      </c>
      <c r="J184" s="10">
        <f t="shared" si="21"/>
        <v>4.0987965713527812</v>
      </c>
      <c r="K184" s="10">
        <f t="shared" si="22"/>
        <v>4.7425137743205585</v>
      </c>
      <c r="L184" s="11">
        <f t="shared" si="23"/>
        <v>86.426666666666648</v>
      </c>
      <c r="M184" s="11">
        <f t="shared" si="24"/>
        <v>86.426666666666648</v>
      </c>
      <c r="N184" s="11">
        <f t="shared" si="25"/>
        <v>86.42</v>
      </c>
      <c r="O184" s="23">
        <f t="shared" si="26"/>
        <v>86.42</v>
      </c>
      <c r="P184" s="28">
        <f t="shared" si="27"/>
        <v>72.016666666666666</v>
      </c>
      <c r="Q184" s="38"/>
      <c r="R184" s="21"/>
      <c r="U184" s="34">
        <v>1.2</v>
      </c>
    </row>
    <row r="185" spans="1:21" ht="34.5" customHeight="1">
      <c r="A185" s="44">
        <v>177</v>
      </c>
      <c r="B185" s="53" t="s">
        <v>212</v>
      </c>
      <c r="C185" s="56" t="s">
        <v>274</v>
      </c>
      <c r="D185" s="52" t="s">
        <v>276</v>
      </c>
      <c r="E185" s="43">
        <v>1</v>
      </c>
      <c r="F185" s="61">
        <v>4276.2666666666673</v>
      </c>
      <c r="G185" s="61">
        <v>4262.2</v>
      </c>
      <c r="H185" s="61">
        <v>4431</v>
      </c>
      <c r="I185" s="9">
        <f t="shared" ref="I185:I191" si="28">AVERAGE(F185:H185)</f>
        <v>4323.155555555556</v>
      </c>
      <c r="J185" s="10">
        <f t="shared" ref="J185:J191" si="29">SQRT(((SUM((POWER(H185-I185,2)),(POWER(G185-I185,2)),(POWER(F185-I185,2)))/(COLUMNS(F185:H185)-1))))</f>
        <v>93.66048219994336</v>
      </c>
      <c r="K185" s="10">
        <f t="shared" ref="K185:K191" si="30">J185/I185*100</f>
        <v>2.1664842034097784</v>
      </c>
      <c r="L185" s="11">
        <f t="shared" ref="L185:L191" si="31">((E185/3)*(SUM(F185:H185)))</f>
        <v>4323.1555555555551</v>
      </c>
      <c r="M185" s="11">
        <f t="shared" ref="M185:M191" si="32">L185/E185</f>
        <v>4323.1555555555551</v>
      </c>
      <c r="N185" s="11">
        <f t="shared" ref="N185:N191" si="33">ROUNDDOWN(M185,2)</f>
        <v>4323.1499999999996</v>
      </c>
      <c r="O185" s="23">
        <f t="shared" ref="O185:O191" si="34">N185*E185</f>
        <v>4323.1499999999996</v>
      </c>
      <c r="P185" s="28"/>
      <c r="Q185" s="38"/>
      <c r="R185" s="21"/>
      <c r="U185" s="34"/>
    </row>
    <row r="186" spans="1:21" ht="34.5" customHeight="1">
      <c r="A186" s="44">
        <v>178</v>
      </c>
      <c r="B186" s="53" t="s">
        <v>213</v>
      </c>
      <c r="C186" s="56" t="s">
        <v>281</v>
      </c>
      <c r="D186" s="52" t="s">
        <v>51</v>
      </c>
      <c r="E186" s="43">
        <v>1</v>
      </c>
      <c r="F186" s="61">
        <v>168</v>
      </c>
      <c r="G186" s="61">
        <v>156.55000000000001</v>
      </c>
      <c r="H186" s="61">
        <v>151.9</v>
      </c>
      <c r="I186" s="9">
        <f t="shared" si="28"/>
        <v>158.81666666666669</v>
      </c>
      <c r="J186" s="10">
        <f t="shared" si="29"/>
        <v>8.285881566455874</v>
      </c>
      <c r="K186" s="10">
        <f t="shared" si="30"/>
        <v>5.2172619790885966</v>
      </c>
      <c r="L186" s="11">
        <f t="shared" si="31"/>
        <v>158.81666666666666</v>
      </c>
      <c r="M186" s="11">
        <f t="shared" si="32"/>
        <v>158.81666666666666</v>
      </c>
      <c r="N186" s="11">
        <f t="shared" si="33"/>
        <v>158.81</v>
      </c>
      <c r="O186" s="23">
        <f t="shared" si="34"/>
        <v>158.81</v>
      </c>
      <c r="P186" s="28"/>
      <c r="Q186" s="38"/>
      <c r="R186" s="21"/>
      <c r="U186" s="34"/>
    </row>
    <row r="187" spans="1:21" ht="34.5" customHeight="1">
      <c r="A187" s="44">
        <v>179</v>
      </c>
      <c r="B187" s="53" t="s">
        <v>214</v>
      </c>
      <c r="C187" s="56" t="s">
        <v>281</v>
      </c>
      <c r="D187" s="52" t="s">
        <v>51</v>
      </c>
      <c r="E187" s="43">
        <v>1</v>
      </c>
      <c r="F187" s="61">
        <v>38.31666666666667</v>
      </c>
      <c r="G187" s="61">
        <v>38.569999999999993</v>
      </c>
      <c r="H187" s="61">
        <v>37.24</v>
      </c>
      <c r="I187" s="9">
        <f t="shared" si="28"/>
        <v>38.042222222222222</v>
      </c>
      <c r="J187" s="10">
        <f t="shared" si="29"/>
        <v>0.70619743331083451</v>
      </c>
      <c r="K187" s="10">
        <f t="shared" si="30"/>
        <v>1.8563516852028479</v>
      </c>
      <c r="L187" s="11">
        <f t="shared" si="31"/>
        <v>38.042222222222222</v>
      </c>
      <c r="M187" s="11">
        <f t="shared" si="32"/>
        <v>38.042222222222222</v>
      </c>
      <c r="N187" s="11">
        <f t="shared" si="33"/>
        <v>38.04</v>
      </c>
      <c r="O187" s="23">
        <f t="shared" si="34"/>
        <v>38.04</v>
      </c>
      <c r="P187" s="28"/>
      <c r="Q187" s="38"/>
      <c r="R187" s="21"/>
      <c r="U187" s="34"/>
    </row>
    <row r="188" spans="1:21" ht="34.5" customHeight="1">
      <c r="A188" s="44">
        <v>180</v>
      </c>
      <c r="B188" s="53" t="s">
        <v>215</v>
      </c>
      <c r="C188" s="56" t="s">
        <v>281</v>
      </c>
      <c r="D188" s="52" t="s">
        <v>51</v>
      </c>
      <c r="E188" s="43">
        <v>1</v>
      </c>
      <c r="F188" s="61">
        <v>28.560000000000002</v>
      </c>
      <c r="G188" s="61">
        <v>29.400000000000002</v>
      </c>
      <c r="H188" s="61">
        <v>27.439999999999998</v>
      </c>
      <c r="I188" s="9">
        <f t="shared" si="28"/>
        <v>28.466666666666669</v>
      </c>
      <c r="J188" s="10">
        <f t="shared" si="29"/>
        <v>0.98332768359959122</v>
      </c>
      <c r="K188" s="10">
        <f t="shared" si="30"/>
        <v>3.4543127058533649</v>
      </c>
      <c r="L188" s="11">
        <f t="shared" si="31"/>
        <v>28.466666666666669</v>
      </c>
      <c r="M188" s="11">
        <f t="shared" si="32"/>
        <v>28.466666666666669</v>
      </c>
      <c r="N188" s="11">
        <f t="shared" si="33"/>
        <v>28.46</v>
      </c>
      <c r="O188" s="23">
        <f t="shared" si="34"/>
        <v>28.46</v>
      </c>
      <c r="P188" s="28"/>
      <c r="Q188" s="38"/>
      <c r="R188" s="21"/>
      <c r="U188" s="34"/>
    </row>
    <row r="189" spans="1:21" ht="34.5" customHeight="1">
      <c r="A189" s="44">
        <v>181</v>
      </c>
      <c r="B189" s="53" t="s">
        <v>216</v>
      </c>
      <c r="C189" s="56" t="s">
        <v>281</v>
      </c>
      <c r="D189" s="52" t="s">
        <v>51</v>
      </c>
      <c r="E189" s="43">
        <v>1</v>
      </c>
      <c r="F189" s="61">
        <v>15.174999999999999</v>
      </c>
      <c r="G189" s="61">
        <v>15.374999999999998</v>
      </c>
      <c r="H189" s="61">
        <v>14.7</v>
      </c>
      <c r="I189" s="9">
        <f t="shared" si="28"/>
        <v>15.083333333333334</v>
      </c>
      <c r="J189" s="10">
        <f t="shared" si="29"/>
        <v>0.34671073437857819</v>
      </c>
      <c r="K189" s="10">
        <f t="shared" si="30"/>
        <v>2.2986347030623966</v>
      </c>
      <c r="L189" s="11">
        <f t="shared" si="31"/>
        <v>15.083333333333332</v>
      </c>
      <c r="M189" s="11">
        <f t="shared" si="32"/>
        <v>15.083333333333332</v>
      </c>
      <c r="N189" s="11">
        <f t="shared" si="33"/>
        <v>15.08</v>
      </c>
      <c r="O189" s="23">
        <f t="shared" si="34"/>
        <v>15.08</v>
      </c>
      <c r="P189" s="28"/>
      <c r="Q189" s="38"/>
      <c r="R189" s="21"/>
      <c r="U189" s="34"/>
    </row>
    <row r="190" spans="1:21" ht="34.5" customHeight="1">
      <c r="A190" s="44">
        <v>182</v>
      </c>
      <c r="B190" s="53" t="s">
        <v>217</v>
      </c>
      <c r="C190" s="56" t="s">
        <v>281</v>
      </c>
      <c r="D190" s="52" t="s">
        <v>51</v>
      </c>
      <c r="E190" s="43">
        <v>1</v>
      </c>
      <c r="F190" s="61">
        <v>28.233333333333334</v>
      </c>
      <c r="G190" s="61">
        <v>28.699999999999996</v>
      </c>
      <c r="H190" s="61">
        <v>27.16</v>
      </c>
      <c r="I190" s="9">
        <f t="shared" si="28"/>
        <v>28.031111111111112</v>
      </c>
      <c r="J190" s="10">
        <f t="shared" si="29"/>
        <v>0.78966472022648171</v>
      </c>
      <c r="K190" s="10">
        <f t="shared" si="30"/>
        <v>2.8171010314088849</v>
      </c>
      <c r="L190" s="11">
        <f t="shared" si="31"/>
        <v>28.031111111111109</v>
      </c>
      <c r="M190" s="11">
        <f t="shared" si="32"/>
        <v>28.031111111111109</v>
      </c>
      <c r="N190" s="11">
        <f t="shared" si="33"/>
        <v>28.03</v>
      </c>
      <c r="O190" s="23">
        <f t="shared" si="34"/>
        <v>28.03</v>
      </c>
      <c r="P190" s="28"/>
      <c r="Q190" s="38"/>
      <c r="R190" s="21"/>
      <c r="U190" s="34"/>
    </row>
    <row r="191" spans="1:21" ht="34.5" customHeight="1">
      <c r="A191" s="44">
        <v>183</v>
      </c>
      <c r="B191" s="53" t="s">
        <v>218</v>
      </c>
      <c r="C191" s="56" t="s">
        <v>275</v>
      </c>
      <c r="D191" s="52" t="s">
        <v>51</v>
      </c>
      <c r="E191" s="43">
        <v>1</v>
      </c>
      <c r="F191" s="61">
        <v>589.875</v>
      </c>
      <c r="G191" s="61">
        <v>599.625</v>
      </c>
      <c r="H191" s="61">
        <v>567.44999999999993</v>
      </c>
      <c r="I191" s="9">
        <f t="shared" si="28"/>
        <v>585.65</v>
      </c>
      <c r="J191" s="10">
        <f t="shared" si="29"/>
        <v>16.498352190446209</v>
      </c>
      <c r="K191" s="10">
        <f t="shared" si="30"/>
        <v>2.8171010314088978</v>
      </c>
      <c r="L191" s="11">
        <f t="shared" si="31"/>
        <v>585.64999999999986</v>
      </c>
      <c r="M191" s="11">
        <f t="shared" si="32"/>
        <v>585.64999999999986</v>
      </c>
      <c r="N191" s="11">
        <f t="shared" si="33"/>
        <v>585.65</v>
      </c>
      <c r="O191" s="23">
        <f t="shared" si="34"/>
        <v>585.65</v>
      </c>
      <c r="P191" s="28"/>
      <c r="Q191" s="38"/>
      <c r="R191" s="21"/>
      <c r="U191" s="34"/>
    </row>
    <row r="192" spans="1:21" ht="21.75" customHeight="1" thickBot="1">
      <c r="A192" s="46"/>
      <c r="B192" s="15"/>
      <c r="C192" s="16"/>
      <c r="D192" s="16"/>
      <c r="E192" s="17"/>
      <c r="F192" s="18"/>
      <c r="G192" s="30"/>
      <c r="H192" s="18"/>
      <c r="I192" s="19"/>
      <c r="J192" s="19"/>
      <c r="K192" s="19"/>
      <c r="L192" s="20"/>
      <c r="M192" s="26">
        <f>SUM(M9:M191)</f>
        <v>320318.06011111103</v>
      </c>
      <c r="N192" s="26">
        <f>SUM(N9:N191)</f>
        <v>320317.37000000017</v>
      </c>
      <c r="O192" s="50">
        <f>SUM(O9:O191)</f>
        <v>320317.37000000017</v>
      </c>
      <c r="P192" s="27">
        <f>SUM(P9:P184)</f>
        <v>262616.79166666663</v>
      </c>
      <c r="Q192" s="39"/>
      <c r="U192" s="34">
        <v>1.2</v>
      </c>
    </row>
    <row r="193" spans="1:17" ht="12.75" customHeight="1">
      <c r="A193" s="64"/>
      <c r="B193" s="64"/>
      <c r="C193" s="64"/>
      <c r="D193" s="64"/>
      <c r="E193" s="64"/>
      <c r="F193" s="64"/>
      <c r="G193" s="64"/>
      <c r="H193" s="64"/>
      <c r="I193" s="62"/>
      <c r="J193" s="13"/>
      <c r="K193" s="13"/>
      <c r="L193" s="13"/>
      <c r="M193" s="13"/>
      <c r="N193" s="13"/>
      <c r="O193" s="12"/>
    </row>
    <row r="194" spans="1:17" ht="24" customHeight="1">
      <c r="A194" s="63" t="s">
        <v>280</v>
      </c>
      <c r="B194" s="63"/>
      <c r="C194" s="63"/>
      <c r="D194" s="63"/>
      <c r="E194" s="63"/>
      <c r="F194" s="63"/>
      <c r="G194" s="63"/>
      <c r="H194" s="63"/>
      <c r="I194" s="63"/>
      <c r="J194" s="63"/>
      <c r="K194" s="63"/>
      <c r="L194" s="63"/>
      <c r="M194" s="63"/>
      <c r="N194" s="63"/>
      <c r="O194" s="63"/>
      <c r="P194" s="63"/>
      <c r="Q194" s="36"/>
    </row>
    <row r="195" spans="1:17" ht="21" customHeight="1">
      <c r="A195" s="66" t="s">
        <v>277</v>
      </c>
      <c r="B195" s="66"/>
      <c r="C195" s="66"/>
      <c r="D195" s="66"/>
      <c r="E195" s="66"/>
      <c r="F195" s="66"/>
      <c r="G195" s="66"/>
      <c r="H195" s="66"/>
      <c r="I195" s="66"/>
      <c r="J195" s="66"/>
      <c r="K195" s="66"/>
      <c r="L195" s="66"/>
      <c r="M195" s="66"/>
      <c r="N195" s="66"/>
      <c r="O195" s="66"/>
      <c r="P195" s="66"/>
      <c r="Q195" s="35"/>
    </row>
    <row r="196" spans="1:17" ht="24.75" customHeight="1">
      <c r="A196" s="47"/>
      <c r="B196" s="63" t="s">
        <v>20</v>
      </c>
      <c r="C196" s="48"/>
      <c r="D196" s="3"/>
      <c r="E196" s="68" t="s">
        <v>278</v>
      </c>
      <c r="F196" s="68"/>
      <c r="G196" s="31"/>
      <c r="H196" s="68" t="s">
        <v>279</v>
      </c>
      <c r="I196" s="68"/>
      <c r="J196" s="68"/>
      <c r="K196" s="24"/>
    </row>
    <row r="197" spans="1:17" ht="22.5" customHeight="1">
      <c r="A197" s="47"/>
      <c r="B197" s="67"/>
      <c r="C197" s="49"/>
      <c r="D197" s="3"/>
      <c r="E197" s="68" t="s">
        <v>21</v>
      </c>
      <c r="F197" s="68"/>
      <c r="G197" s="31"/>
      <c r="H197" s="68" t="s">
        <v>22</v>
      </c>
      <c r="I197" s="68"/>
      <c r="J197" s="68"/>
      <c r="K197" s="24"/>
    </row>
    <row r="198" spans="1:17" ht="15.75">
      <c r="A198" s="65"/>
      <c r="B198" s="65"/>
      <c r="C198" s="65"/>
      <c r="D198" s="65"/>
      <c r="E198" s="4"/>
      <c r="F198" s="5"/>
      <c r="G198" s="32"/>
      <c r="H198" s="42"/>
      <c r="I198" s="6"/>
      <c r="J198" s="6"/>
      <c r="K198" s="6"/>
      <c r="L198" s="6"/>
      <c r="M198" s="6"/>
      <c r="N198" s="6"/>
      <c r="O198" s="6"/>
    </row>
  </sheetData>
  <autoFilter ref="A9:W192"/>
  <mergeCells count="22">
    <mergeCell ref="L1:O1"/>
    <mergeCell ref="A7:A8"/>
    <mergeCell ref="B7:B8"/>
    <mergeCell ref="D7:D8"/>
    <mergeCell ref="E7:E8"/>
    <mergeCell ref="F7:H7"/>
    <mergeCell ref="I7:K7"/>
    <mergeCell ref="L7:O7"/>
    <mergeCell ref="E2:O2"/>
    <mergeCell ref="E3:O3"/>
    <mergeCell ref="E4:O4"/>
    <mergeCell ref="A5:O5"/>
    <mergeCell ref="C7:C8"/>
    <mergeCell ref="A194:P194"/>
    <mergeCell ref="A193:H193"/>
    <mergeCell ref="A198:D198"/>
    <mergeCell ref="A195:P195"/>
    <mergeCell ref="B196:B197"/>
    <mergeCell ref="E196:F196"/>
    <mergeCell ref="H196:J196"/>
    <mergeCell ref="E197:F197"/>
    <mergeCell ref="H197:J197"/>
  </mergeCells>
  <pageMargins left="0.16" right="0.16" top="0.32" bottom="0.24" header="0.22" footer="0.19"/>
  <pageSetup paperSize="9" scale="6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Строительные материалы</vt:lpstr>
      <vt:lpstr>'Строительные материалы'!Область_печати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ATorbenko</dc:creator>
  <cp:lastModifiedBy>mivash</cp:lastModifiedBy>
  <cp:lastPrinted>2024-11-25T11:26:29Z</cp:lastPrinted>
  <dcterms:created xsi:type="dcterms:W3CDTF">2014-01-28T13:50:42Z</dcterms:created>
  <dcterms:modified xsi:type="dcterms:W3CDTF">2024-11-26T08:06:45Z</dcterms:modified>
</cp:coreProperties>
</file>