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RHRUSFS01\PublicNEW\13 Maintenance\02 Internal\Отдел инфраструктурных улучшений\Лоты по тендерам\РЕНОВАЦИЯ\L`Olivo_&amp;_Mandarin\Лот №1 Закупка оборудования для СКС и ЛВС\В закупку\"/>
    </mc:Choice>
  </mc:AlternateContent>
  <xr:revisionPtr revIDLastSave="0" documentId="13_ncr:1_{26AD83B4-5C36-4C28-BEFE-089F71200569}" xr6:coauthVersionLast="47" xr6:coauthVersionMax="47" xr10:uidLastSave="{00000000-0000-0000-0000-000000000000}"/>
  <bookViews>
    <workbookView xWindow="10344" yWindow="12" windowWidth="12696" windowHeight="12096" xr2:uid="{00000000-000D-0000-FFFF-FFFF00000000}"/>
  </bookViews>
  <sheets>
    <sheet name="Спецификация упр+форма КП " sheetId="2" r:id="rId1"/>
  </sheets>
  <definedNames>
    <definedName name="_xlnm._FilterDatabase" localSheetId="0" hidden="1">'Спецификация упр+форма КП '!$A$15:$AJ$20</definedName>
    <definedName name="_xlnm.Print_Titles" localSheetId="0">'Спецификация упр+форма КП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2" l="1"/>
  <c r="K50" i="2"/>
  <c r="J50" i="2"/>
  <c r="L49" i="2"/>
  <c r="K49" i="2"/>
  <c r="J49" i="2"/>
  <c r="L48" i="2"/>
  <c r="K48" i="2"/>
  <c r="M48" i="2" s="1"/>
  <c r="J48" i="2"/>
  <c r="L47" i="2"/>
  <c r="K47" i="2"/>
  <c r="J47" i="2"/>
  <c r="J37" i="2"/>
  <c r="K37" i="2"/>
  <c r="L37" i="2"/>
  <c r="J38" i="2"/>
  <c r="K38" i="2"/>
  <c r="M38" i="2" s="1"/>
  <c r="L38" i="2"/>
  <c r="J39" i="2"/>
  <c r="K39" i="2"/>
  <c r="L39" i="2"/>
  <c r="J40" i="2"/>
  <c r="K40" i="2"/>
  <c r="M40" i="2" s="1"/>
  <c r="L40" i="2"/>
  <c r="J41" i="2"/>
  <c r="K41" i="2"/>
  <c r="M41" i="2" s="1"/>
  <c r="L41" i="2"/>
  <c r="J42" i="2"/>
  <c r="K42" i="2"/>
  <c r="L42" i="2"/>
  <c r="M42" i="2"/>
  <c r="J43" i="2"/>
  <c r="K43" i="2"/>
  <c r="L43" i="2"/>
  <c r="J44" i="2"/>
  <c r="K44" i="2"/>
  <c r="L44" i="2"/>
  <c r="M44" i="2"/>
  <c r="J45" i="2"/>
  <c r="K45" i="2"/>
  <c r="M45" i="2" s="1"/>
  <c r="L45" i="2"/>
  <c r="J46" i="2"/>
  <c r="K46" i="2"/>
  <c r="L46" i="2"/>
  <c r="M46" i="2"/>
  <c r="L35" i="2"/>
  <c r="K35" i="2"/>
  <c r="J35" i="2"/>
  <c r="L34" i="2"/>
  <c r="K34" i="2"/>
  <c r="J34" i="2"/>
  <c r="L33" i="2"/>
  <c r="K33" i="2"/>
  <c r="J33" i="2"/>
  <c r="L32" i="2"/>
  <c r="K32" i="2"/>
  <c r="J32" i="2"/>
  <c r="L31" i="2"/>
  <c r="K31" i="2"/>
  <c r="J31" i="2"/>
  <c r="L30" i="2"/>
  <c r="K30" i="2"/>
  <c r="J30" i="2"/>
  <c r="L29" i="2"/>
  <c r="K29" i="2"/>
  <c r="M29" i="2" s="1"/>
  <c r="J29" i="2"/>
  <c r="L28" i="2"/>
  <c r="K28" i="2"/>
  <c r="M28" i="2" s="1"/>
  <c r="J28" i="2"/>
  <c r="L27" i="2"/>
  <c r="K27" i="2"/>
  <c r="J27" i="2"/>
  <c r="M37" i="2" l="1"/>
  <c r="M39" i="2"/>
  <c r="M49" i="2"/>
  <c r="M43" i="2"/>
  <c r="M47" i="2"/>
  <c r="M50" i="2"/>
  <c r="M27" i="2"/>
  <c r="M31" i="2"/>
  <c r="M30" i="2"/>
  <c r="M32" i="2"/>
  <c r="M35" i="2"/>
  <c r="M34" i="2"/>
  <c r="M33" i="2"/>
  <c r="L25" i="2" l="1"/>
  <c r="K25" i="2"/>
  <c r="J25" i="2"/>
  <c r="L24" i="2"/>
  <c r="K24" i="2"/>
  <c r="J24" i="2"/>
  <c r="L23" i="2"/>
  <c r="K23" i="2"/>
  <c r="J23" i="2"/>
  <c r="L21" i="2"/>
  <c r="K21" i="2"/>
  <c r="M21" i="2" s="1"/>
  <c r="J21" i="2"/>
  <c r="J19" i="2"/>
  <c r="M25" i="2" l="1"/>
  <c r="M24" i="2"/>
  <c r="M23" i="2"/>
  <c r="L19" i="2"/>
  <c r="L20" i="2"/>
  <c r="K19" i="2"/>
  <c r="K20" i="2"/>
  <c r="J20" i="2"/>
  <c r="K15" i="2" l="1"/>
  <c r="K16" i="2" s="1"/>
  <c r="L15" i="2"/>
  <c r="L16" i="2" s="1"/>
  <c r="M20" i="2"/>
  <c r="M19" i="2"/>
  <c r="G9" i="2" l="1"/>
  <c r="M15" i="2"/>
  <c r="M16" i="2" s="1"/>
  <c r="G10" i="2"/>
  <c r="G8" i="2" l="1"/>
</calcChain>
</file>

<file path=xl/sharedStrings.xml><?xml version="1.0" encoding="utf-8"?>
<sst xmlns="http://schemas.openxmlformats.org/spreadsheetml/2006/main" count="175" uniqueCount="97">
  <si>
    <t>2</t>
  </si>
  <si>
    <t>шт</t>
  </si>
  <si>
    <t>Ед. изм.</t>
  </si>
  <si>
    <t>Кол-во</t>
  </si>
  <si>
    <t>№ 
пп</t>
  </si>
  <si>
    <t>Наименование</t>
  </si>
  <si>
    <t>Цена за ед-цу, руб с НДС</t>
  </si>
  <si>
    <t>Итого цена за ед-цу, руб с НДС</t>
  </si>
  <si>
    <t>Стоимость, руб с НДС</t>
  </si>
  <si>
    <t>Всего, руб с НДС</t>
  </si>
  <si>
    <t>Всего</t>
  </si>
  <si>
    <t>в т.ч. НДС 20%</t>
  </si>
  <si>
    <t>Наименование работ/ затрат</t>
  </si>
  <si>
    <t>Изображение</t>
  </si>
  <si>
    <t>Производитель/название/артикул</t>
  </si>
  <si>
    <t>Размер</t>
  </si>
  <si>
    <t>Изготовление</t>
  </si>
  <si>
    <t>Монтаж</t>
  </si>
  <si>
    <t>Поставка</t>
  </si>
  <si>
    <t>1</t>
  </si>
  <si>
    <t>Расчет оборудования по ресторанам L`Olivo &amp; Mandarin</t>
  </si>
  <si>
    <t>Спецификация на поставку оборудования для структурированных и локально-вычислительных сетей по ресторанам L`Olivo &amp; Mandarin</t>
  </si>
  <si>
    <t>СКС и ЛВС, в т.ч.</t>
  </si>
  <si>
    <t>AirEngine 6760R-51 AirEngine6760R-51(11ax outdoor,4+4 dual bands,smart antenna,BLE)</t>
  </si>
  <si>
    <t>N1-11ax AP-A-Lic N1-CloudCampus,Advanced,11ax AP,Per Device</t>
  </si>
  <si>
    <t>N1-11ax AP-A-SnS1Y N1-CloudCampus,Advanced,11ax AP,SnS,Per Device,1Year(Annual fee validity period : 1 year from " PO signed plus 90 days ")</t>
  </si>
  <si>
    <t>huawei</t>
  </si>
  <si>
    <t>02353KCM-001</t>
  </si>
  <si>
    <t>88035LRC</t>
  </si>
  <si>
    <t>88060HJW</t>
  </si>
  <si>
    <t>Раздел 1. Точки доступа уличные покрытие по периметру блока Б</t>
  </si>
  <si>
    <t>Раздел 2. Точки доступа внутринние</t>
  </si>
  <si>
    <t>AirEngine 6761-21 AirEngine6761-21(11ax indoor,4+4 dual bands,smart antenna,USB,BLE,Scan)</t>
  </si>
  <si>
    <t>N1-11ax AP-A-SnS N1-CloudCampus,Advanced,11ax AP,SnS,Per Device</t>
  </si>
  <si>
    <t>02353VUX</t>
  </si>
  <si>
    <t>3</t>
  </si>
  <si>
    <t>4</t>
  </si>
  <si>
    <t>5</t>
  </si>
  <si>
    <t>6</t>
  </si>
  <si>
    <t>7</t>
  </si>
  <si>
    <t>8</t>
  </si>
  <si>
    <t>9</t>
  </si>
  <si>
    <t>10</t>
  </si>
  <si>
    <t>Раздел 3. Коммутаторы S8700-10</t>
  </si>
  <si>
    <t>02116319</t>
  </si>
  <si>
    <t>02314NCE</t>
  </si>
  <si>
    <t>03050DLQ-001</t>
  </si>
  <si>
    <t>02313URC</t>
  </si>
  <si>
    <t>03050GLT</t>
  </si>
  <si>
    <t>03050DLX</t>
  </si>
  <si>
    <t>03050DLY</t>
  </si>
  <si>
    <t>88037HBU</t>
  </si>
  <si>
    <t>88061YXM</t>
  </si>
  <si>
    <t>S8700-10 assembly chassis</t>
  </si>
  <si>
    <t>PAC1K5S54-PF 1500W AC&amp;240VDC Power Module (Front to Back, Power panel side intake)</t>
  </si>
  <si>
    <t>LSG7SRUFX1T0 S8700-10 main control unit F, supporting 1*100G QSFP28, 2*40G QSFP+, 4*25G SFP28, or 8*10G SFP+ ports (HTM),Standard</t>
  </si>
  <si>
    <t>OMXD30000 10GBASE-SR 10 Gbit/s optical module</t>
  </si>
  <si>
    <t>LSG7M48VX1E1 48-port 100M/1G interface card (RJ45, PoE++,optional RTU upgrade to 2.5/5/10G</t>
  </si>
  <si>
    <t>LSG7G48VX1E0 48-port 10/100/1000BASE-T interface card (RJ45, PoE++)</t>
  </si>
  <si>
    <t>LSG7G48TX1E0 48-port 10/100/1000BASE-T interface card (RJ45)</t>
  </si>
  <si>
    <t>N1-S87-A-Lic N1-CloudCampus,Advanced,S87 Series,Per Device</t>
  </si>
  <si>
    <t>N1-S87-A-SnS-1Y N1-CloudCampus,Advanced,S87 Series,SnS,Per Device,1 Year</t>
  </si>
  <si>
    <t>Раздел 4. Шкаф телекомуникационный</t>
  </si>
  <si>
    <t>11</t>
  </si>
  <si>
    <t>12</t>
  </si>
  <si>
    <t>13</t>
  </si>
  <si>
    <t>14</t>
  </si>
  <si>
    <t>60F-47-8A-35BL</t>
  </si>
  <si>
    <t>60A-11-64-33BL</t>
  </si>
  <si>
    <t>60A-18-47-01-31BL</t>
  </si>
  <si>
    <t>70V-20-01BU</t>
  </si>
  <si>
    <t>47C-03-00BL</t>
  </si>
  <si>
    <t>38M-30-2L-06BL</t>
  </si>
  <si>
    <t>38M-01-00BL</t>
  </si>
  <si>
    <t>33B-03-24GY</t>
  </si>
  <si>
    <t>60A-63-15-24BL</t>
  </si>
  <si>
    <t>60A-31-50-03SL</t>
  </si>
  <si>
    <t>OL6KERTHD</t>
  </si>
  <si>
    <t>BPE144VL2U01</t>
  </si>
  <si>
    <t>RMCARD205</t>
  </si>
  <si>
    <t>ENVIROSENSOR</t>
  </si>
  <si>
    <t>Шкаф Racknet S3000 47U 800 × 1000, передняя дверь перфорированная двустворчатая, задняя дверь перфорированная двустворчатая, черный</t>
  </si>
  <si>
    <t>Вертикальный кабельный лоток, 47U 300 × 30, серия S3000</t>
  </si>
  <si>
    <t>Вертикальный организатор с крышкой, 47U, серия S3000 (2 шт), для шкафов шириной 800 мм</t>
  </si>
  <si>
    <t>Лента Velcro 1600 × 20 мм, синий</t>
  </si>
  <si>
    <t>Панель 19'' Q-SLOT, 1U, 3 слота, корпус</t>
  </si>
  <si>
    <t>Комплект планка Q-SLOT с 6 адаптерами дуплекс LC OM3, монтажные шнуры, КДЗС</t>
  </si>
  <si>
    <t>Планка-заглушка Q-SLOT</t>
  </si>
  <si>
    <t>Сплайс-кассета на 24 (48) соединения, пластик</t>
  </si>
  <si>
    <t>Блок распределения питания базовый вертикальный 0U 32/230, 20 C13, 4 C19, IEC 309 32A 2P+E, шнур 3 метра</t>
  </si>
  <si>
    <t>Крепежный набор для шкафов (винт - шайба - гайка), металлические шайбы, 50 шт/уп</t>
  </si>
  <si>
    <t>ИБП ВА  6000  Watts  6000  Выходное напряжение ( В перем. )  200 ± 2 % / 208 ± 2 % / 220 ± 2 % / 230 ± 2 % / 240 ± 2 %  Время автономной работы при половинной нагрузке ( мин )  6.2  Выходные разъемы  IEC C13 x 4 / IEC C19 x 2 / Клеммный блок x 1</t>
  </si>
  <si>
    <t>User Replaceable Batt.  Qualified Personnel Only  Output Voltage ( Vdc )  144  Rated Output Current ( A )  55  Battery Quantity ( pcs )  12  Battery Voltage ( V )  12</t>
  </si>
  <si>
    <t>Порт связи  RJ45 , RJ45 (для датчика окружающей среды)  Программное обеспечение  PowerPanel Business (рекомендуется для малого и среднего бизнеса) , PowerPanel Enterprise (рекомендуется для крупномасштабного управления)  Протоколы  IPv4/v6, SNMPv1/v3, HTTP/HTTPs, TCP/IP, UDP, DHCP, NTP, DNS, SMTP, SSH, SSL, TLS, Telnet, FTP и Syslog  Аутентификация  RADIUS, LDAP, LDAPS, Windows AD  Поддерживает ENVIROSENSOR  Да</t>
  </si>
  <si>
    <t>Тип разъема  RJ45  Диапазон темп.(°F)  32 ~ 158  Диапазон темп.(°C)  0 ~ 70  Диапазон влажности ( % )  10 ~ 90  Размеры (MM)  45 x 29 x 59</t>
  </si>
  <si>
    <t>eurolan</t>
  </si>
  <si>
    <t>cyberpower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</si>
</sst>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</numFmts>
  <fonts count="18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2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3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164" fontId="5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5" fillId="2" borderId="1" xfId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/>
    <xf numFmtId="164" fontId="11" fillId="3" borderId="1" xfId="1" applyFont="1" applyFill="1" applyBorder="1" applyAlignment="1">
      <alignment horizontal="center" vertical="center"/>
    </xf>
    <xf numFmtId="0" fontId="11" fillId="4" borderId="1" xfId="0" applyFont="1" applyFill="1" applyBorder="1"/>
    <xf numFmtId="164" fontId="11" fillId="4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/>
    <xf numFmtId="0" fontId="1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17" fillId="0" borderId="0" xfId="0" applyFont="1" applyAlignment="1">
      <alignment horizontal="center"/>
    </xf>
    <xf numFmtId="49" fontId="1" fillId="0" borderId="0" xfId="0" applyNumberFormat="1" applyFont="1"/>
    <xf numFmtId="0" fontId="17" fillId="0" borderId="0" xfId="0" applyFont="1"/>
    <xf numFmtId="0" fontId="5" fillId="0" borderId="0" xfId="0" applyFont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" fillId="0" borderId="0" xfId="1" applyFont="1" applyFill="1" applyBorder="1" applyAlignment="1" applyProtection="1">
      <alignment vertical="center"/>
    </xf>
    <xf numFmtId="0" fontId="2" fillId="0" borderId="0" xfId="0" applyFont="1" applyAlignment="1">
      <alignment wrapText="1"/>
    </xf>
    <xf numFmtId="0" fontId="16" fillId="0" borderId="0" xfId="0" applyFont="1"/>
    <xf numFmtId="0" fontId="2" fillId="0" borderId="0" xfId="0" applyFont="1" applyBorder="1"/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Border="1"/>
    <xf numFmtId="0" fontId="2" fillId="0" borderId="0" xfId="0" applyFont="1" applyAlignment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5" fillId="0" borderId="3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 wrapText="1"/>
    </xf>
    <xf numFmtId="164" fontId="5" fillId="0" borderId="6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Гиперссылка 2" xfId="4" xr:uid="{912386DA-1DCF-4D94-996C-6233B67ECF02}"/>
    <cellStyle name="Денежный 2" xfId="3" xr:uid="{356E950E-B0F8-41F2-9139-98C5C19B073B}"/>
    <cellStyle name="Обычный" xfId="0" builtinId="0"/>
    <cellStyle name="Обычный 2" xfId="2" xr:uid="{0F7E8067-3775-48F6-8231-4BA90DD5B273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31F0-6273-4FA4-99E6-467108ABE50A}">
  <sheetPr>
    <pageSetUpPr fitToPage="1"/>
  </sheetPr>
  <dimension ref="A1:AR50"/>
  <sheetViews>
    <sheetView tabSelected="1" topLeftCell="A10" zoomScaleNormal="100" workbookViewId="0">
      <selection activeCell="C19" sqref="C19"/>
    </sheetView>
  </sheetViews>
  <sheetFormatPr defaultColWidth="9.109375" defaultRowHeight="10.199999999999999" outlineLevelRow="1" x14ac:dyDescent="0.2"/>
  <cols>
    <col min="1" max="1" width="9.109375" style="1" customWidth="1"/>
    <col min="2" max="2" width="30.5546875" style="1" customWidth="1"/>
    <col min="3" max="3" width="65.33203125" style="3" customWidth="1"/>
    <col min="4" max="4" width="15.88671875" style="3" customWidth="1"/>
    <col min="5" max="5" width="21.21875" style="47" customWidth="1"/>
    <col min="6" max="6" width="13.44140625" style="2" customWidth="1"/>
    <col min="7" max="7" width="15.33203125" style="2" customWidth="1"/>
    <col min="8" max="8" width="20.88671875" style="2" customWidth="1"/>
    <col min="9" max="9" width="19.88671875" style="2" customWidth="1"/>
    <col min="10" max="10" width="15.6640625" style="2" customWidth="1"/>
    <col min="11" max="11" width="20" style="15" customWidth="1"/>
    <col min="12" max="12" width="20.88671875" style="15" customWidth="1"/>
    <col min="13" max="13" width="21.88671875" style="15" customWidth="1"/>
    <col min="14" max="19" width="24.44140625" style="3" customWidth="1"/>
    <col min="20" max="20" width="25.109375" style="3" customWidth="1"/>
    <col min="21" max="21" width="16.5546875" style="3" customWidth="1"/>
    <col min="22" max="22" width="22.44140625" style="3" customWidth="1"/>
    <col min="23" max="23" width="17.88671875" style="3" customWidth="1"/>
    <col min="24" max="24" width="26.109375" style="3" customWidth="1"/>
    <col min="25" max="16384" width="9.109375" style="2"/>
  </cols>
  <sheetData>
    <row r="1" spans="1:44" s="30" customFormat="1" ht="27.6" x14ac:dyDescent="0.45">
      <c r="A1" s="35"/>
      <c r="B1" s="35"/>
      <c r="C1" s="41"/>
      <c r="D1" s="41"/>
      <c r="E1" s="29"/>
      <c r="F1" s="41"/>
      <c r="G1" s="41"/>
      <c r="H1" s="41"/>
      <c r="I1" s="41"/>
      <c r="K1" s="31"/>
      <c r="L1" s="31"/>
      <c r="M1" s="31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44" s="32" customFormat="1" ht="17.399999999999999" x14ac:dyDescent="0.3">
      <c r="A2" s="28"/>
      <c r="B2" s="60" t="s">
        <v>21</v>
      </c>
      <c r="C2" s="61"/>
      <c r="D2" s="61"/>
      <c r="E2" s="61"/>
      <c r="F2" s="61"/>
      <c r="G2" s="61"/>
      <c r="H2" s="61"/>
      <c r="I2" s="61"/>
      <c r="J2" s="30"/>
      <c r="K2" s="31"/>
      <c r="L2" s="31"/>
      <c r="M2" s="31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s="32" customFormat="1" ht="17.399999999999999" x14ac:dyDescent="0.3">
      <c r="A3" s="33"/>
      <c r="B3" s="61"/>
      <c r="C3" s="61"/>
      <c r="D3" s="61"/>
      <c r="E3" s="61"/>
      <c r="F3" s="61"/>
      <c r="G3" s="61"/>
      <c r="H3" s="61"/>
      <c r="I3" s="61"/>
      <c r="J3" s="30"/>
      <c r="K3" s="31"/>
      <c r="L3" s="31"/>
      <c r="M3" s="31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32" customFormat="1" ht="17.399999999999999" x14ac:dyDescent="0.3">
      <c r="A4" s="33"/>
      <c r="B4" s="33"/>
      <c r="C4" s="34"/>
      <c r="D4" s="34"/>
      <c r="E4" s="34"/>
      <c r="F4" s="34"/>
      <c r="G4" s="34"/>
      <c r="H4" s="34"/>
      <c r="I4" s="34"/>
      <c r="J4" s="30"/>
      <c r="K4" s="31"/>
      <c r="L4" s="31"/>
      <c r="M4" s="31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s="30" customFormat="1" ht="17.399999999999999" x14ac:dyDescent="0.3">
      <c r="A5" s="35"/>
      <c r="B5" s="35"/>
      <c r="C5" s="62" t="s">
        <v>20</v>
      </c>
      <c r="D5" s="62"/>
      <c r="E5" s="62"/>
      <c r="F5" s="62"/>
      <c r="G5" s="62"/>
      <c r="H5" s="36"/>
      <c r="I5" s="36"/>
      <c r="K5" s="31"/>
      <c r="L5" s="31"/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44" s="32" customFormat="1" ht="17.399999999999999" x14ac:dyDescent="0.3">
      <c r="A6" s="28"/>
      <c r="B6" s="42"/>
      <c r="C6" s="62"/>
      <c r="D6" s="62"/>
      <c r="E6" s="62"/>
      <c r="F6" s="62"/>
      <c r="G6" s="62"/>
      <c r="H6" s="36"/>
      <c r="I6" s="36"/>
      <c r="J6" s="30"/>
      <c r="K6" s="31"/>
      <c r="L6" s="31"/>
      <c r="M6" s="31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s="30" customFormat="1" ht="27.6" x14ac:dyDescent="0.2">
      <c r="A7" s="35"/>
      <c r="B7" s="45"/>
      <c r="C7" s="63" t="s">
        <v>12</v>
      </c>
      <c r="D7" s="63"/>
      <c r="E7" s="63"/>
      <c r="F7" s="24"/>
      <c r="G7" s="24" t="s">
        <v>8</v>
      </c>
      <c r="H7" s="37"/>
      <c r="I7" s="37"/>
      <c r="K7" s="31"/>
      <c r="L7" s="31"/>
      <c r="M7" s="3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44" s="32" customFormat="1" ht="17.399999999999999" x14ac:dyDescent="0.3">
      <c r="A8" s="28"/>
      <c r="B8" s="42"/>
      <c r="C8" s="66" t="s">
        <v>22</v>
      </c>
      <c r="D8" s="66"/>
      <c r="E8" s="66"/>
      <c r="F8" s="11"/>
      <c r="G8" s="38">
        <f>M15+G11</f>
        <v>0</v>
      </c>
      <c r="H8" s="39"/>
      <c r="I8" s="39"/>
      <c r="J8" s="30"/>
      <c r="K8" s="31"/>
      <c r="L8" s="31"/>
      <c r="M8" s="31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30" customFormat="1" ht="13.8" x14ac:dyDescent="0.2">
      <c r="A9" s="35"/>
      <c r="B9" s="45"/>
      <c r="C9" s="53" t="s">
        <v>16</v>
      </c>
      <c r="D9" s="53"/>
      <c r="E9" s="53"/>
      <c r="F9" s="10"/>
      <c r="G9" s="38">
        <f>K15</f>
        <v>0</v>
      </c>
      <c r="H9" s="39"/>
      <c r="I9" s="39"/>
      <c r="K9" s="31"/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44" s="30" customFormat="1" ht="13.8" x14ac:dyDescent="0.2">
      <c r="A10" s="35"/>
      <c r="B10" s="45"/>
      <c r="C10" s="53" t="s">
        <v>17</v>
      </c>
      <c r="D10" s="53"/>
      <c r="E10" s="53"/>
      <c r="F10" s="10"/>
      <c r="G10" s="38">
        <f>L15</f>
        <v>0</v>
      </c>
      <c r="H10" s="39"/>
      <c r="I10" s="39"/>
      <c r="K10" s="31"/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44" s="30" customFormat="1" ht="13.8" x14ac:dyDescent="0.2">
      <c r="A11" s="35"/>
      <c r="B11" s="35"/>
      <c r="C11" s="53" t="s">
        <v>18</v>
      </c>
      <c r="D11" s="53"/>
      <c r="E11" s="53"/>
      <c r="F11" s="10"/>
      <c r="G11" s="38"/>
      <c r="H11" s="39"/>
      <c r="I11" s="39"/>
      <c r="K11" s="31"/>
      <c r="L11" s="31"/>
      <c r="M11" s="3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44" s="32" customFormat="1" ht="17.399999999999999" x14ac:dyDescent="0.3">
      <c r="A12" s="28"/>
      <c r="B12" s="42"/>
      <c r="C12" s="40"/>
      <c r="D12" s="40"/>
      <c r="E12" s="46"/>
      <c r="F12" s="33"/>
      <c r="G12" s="33"/>
      <c r="H12" s="30"/>
      <c r="I12" s="30"/>
      <c r="J12" s="30"/>
      <c r="K12" s="31"/>
      <c r="L12" s="31"/>
      <c r="M12" s="31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32" customFormat="1" ht="13.8" x14ac:dyDescent="0.2">
      <c r="A13" s="51" t="s">
        <v>4</v>
      </c>
      <c r="B13" s="51" t="s">
        <v>13</v>
      </c>
      <c r="C13" s="63" t="s">
        <v>5</v>
      </c>
      <c r="D13" s="64" t="s">
        <v>14</v>
      </c>
      <c r="E13" s="63" t="s">
        <v>15</v>
      </c>
      <c r="F13" s="51" t="s">
        <v>2</v>
      </c>
      <c r="G13" s="51" t="s">
        <v>3</v>
      </c>
      <c r="H13" s="56" t="s">
        <v>6</v>
      </c>
      <c r="I13" s="57"/>
      <c r="J13" s="58" t="s">
        <v>7</v>
      </c>
      <c r="K13" s="56" t="s">
        <v>8</v>
      </c>
      <c r="L13" s="57"/>
      <c r="M13" s="58" t="s">
        <v>9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customFormat="1" ht="14.4" x14ac:dyDescent="0.3">
      <c r="A14" s="52"/>
      <c r="B14" s="52"/>
      <c r="C14" s="63"/>
      <c r="D14" s="65"/>
      <c r="E14" s="63"/>
      <c r="F14" s="52"/>
      <c r="G14" s="52"/>
      <c r="H14" s="4" t="s">
        <v>16</v>
      </c>
      <c r="I14" s="8" t="s">
        <v>17</v>
      </c>
      <c r="J14" s="59"/>
      <c r="K14" s="4" t="s">
        <v>16</v>
      </c>
      <c r="L14" s="4" t="s">
        <v>17</v>
      </c>
      <c r="M14" s="59"/>
    </row>
    <row r="15" spans="1:44" s="14" customFormat="1" ht="14.4" x14ac:dyDescent="0.3">
      <c r="A15" s="12"/>
      <c r="B15" s="25"/>
      <c r="C15" s="54" t="s">
        <v>10</v>
      </c>
      <c r="D15" s="54"/>
      <c r="E15" s="54"/>
      <c r="F15" s="13"/>
      <c r="G15" s="16"/>
      <c r="H15" s="4"/>
      <c r="I15" s="8"/>
      <c r="J15" s="4"/>
      <c r="K15" s="4">
        <f>SUM(K18:K20)</f>
        <v>0</v>
      </c>
      <c r="L15" s="4">
        <f>SUM(L18:L20)</f>
        <v>0</v>
      </c>
      <c r="M15" s="4">
        <f>SUM(M18:M20)</f>
        <v>0</v>
      </c>
    </row>
    <row r="16" spans="1:44" customFormat="1" ht="14.4" x14ac:dyDescent="0.3">
      <c r="A16" s="5"/>
      <c r="B16" s="26"/>
      <c r="C16" s="55" t="s">
        <v>11</v>
      </c>
      <c r="D16" s="55"/>
      <c r="E16" s="55"/>
      <c r="F16" s="7"/>
      <c r="G16" s="5"/>
      <c r="H16" s="6"/>
      <c r="I16" s="9"/>
      <c r="J16" s="6"/>
      <c r="K16" s="6">
        <f>K15/1.2*0.2</f>
        <v>0</v>
      </c>
      <c r="L16" s="6">
        <f>L15/1.2*0.2</f>
        <v>0</v>
      </c>
      <c r="M16" s="6">
        <f>M15/1.2*0.2</f>
        <v>0</v>
      </c>
    </row>
    <row r="17" spans="1:13" customFormat="1" ht="14.4" x14ac:dyDescent="0.3">
      <c r="A17" s="17">
        <v>1</v>
      </c>
      <c r="B17" s="17" t="s">
        <v>0</v>
      </c>
      <c r="C17" s="27">
        <v>3</v>
      </c>
      <c r="D17" s="27">
        <v>4</v>
      </c>
      <c r="E17" s="27">
        <v>5</v>
      </c>
      <c r="F17" s="18">
        <v>6</v>
      </c>
      <c r="G17" s="18">
        <v>7</v>
      </c>
      <c r="H17" s="18">
        <v>8</v>
      </c>
      <c r="I17" s="18">
        <v>9</v>
      </c>
      <c r="J17" s="18">
        <v>10</v>
      </c>
      <c r="K17" s="18">
        <v>11</v>
      </c>
      <c r="L17" s="18">
        <v>12</v>
      </c>
      <c r="M17" s="18">
        <v>13</v>
      </c>
    </row>
    <row r="18" spans="1:13" customFormat="1" ht="14.4" x14ac:dyDescent="0.3">
      <c r="A18" s="50" t="s">
        <v>30</v>
      </c>
      <c r="B18" s="50"/>
      <c r="C18" s="50"/>
      <c r="D18" s="50"/>
      <c r="E18" s="50"/>
      <c r="F18" s="50"/>
      <c r="G18" s="50"/>
      <c r="H18" s="22"/>
      <c r="I18" s="22"/>
      <c r="J18" s="23"/>
      <c r="K18" s="23"/>
      <c r="L18" s="23"/>
      <c r="M18" s="23"/>
    </row>
    <row r="19" spans="1:13" customFormat="1" ht="26.4" outlineLevel="1" x14ac:dyDescent="0.3">
      <c r="A19" s="19" t="s">
        <v>19</v>
      </c>
      <c r="B19" s="48" t="s">
        <v>27</v>
      </c>
      <c r="C19" s="48" t="s">
        <v>23</v>
      </c>
      <c r="D19" s="49" t="s">
        <v>26</v>
      </c>
      <c r="E19" s="43"/>
      <c r="F19" s="48" t="s">
        <v>1</v>
      </c>
      <c r="G19" s="44">
        <v>7</v>
      </c>
      <c r="H19" s="20"/>
      <c r="I19" s="20"/>
      <c r="J19" s="21">
        <f>H19+I19</f>
        <v>0</v>
      </c>
      <c r="K19" s="21">
        <f t="shared" ref="K19" si="0">G19*H19</f>
        <v>0</v>
      </c>
      <c r="L19" s="21">
        <f t="shared" ref="L19" si="1">G19*I19</f>
        <v>0</v>
      </c>
      <c r="M19" s="21">
        <f t="shared" ref="M19" si="2">K19+L19</f>
        <v>0</v>
      </c>
    </row>
    <row r="20" spans="1:13" customFormat="1" ht="14.4" outlineLevel="1" x14ac:dyDescent="0.3">
      <c r="A20" s="19" t="s">
        <v>0</v>
      </c>
      <c r="B20" s="48" t="s">
        <v>28</v>
      </c>
      <c r="C20" s="49" t="s">
        <v>24</v>
      </c>
      <c r="D20" s="49" t="s">
        <v>26</v>
      </c>
      <c r="E20" s="43"/>
      <c r="F20" s="48" t="s">
        <v>1</v>
      </c>
      <c r="G20" s="44">
        <v>7</v>
      </c>
      <c r="H20" s="20"/>
      <c r="I20" s="20"/>
      <c r="J20" s="21">
        <f t="shared" ref="J20" si="3">H20+I20</f>
        <v>0</v>
      </c>
      <c r="K20" s="21">
        <f t="shared" ref="K20" si="4">G20*H20</f>
        <v>0</v>
      </c>
      <c r="L20" s="21">
        <f t="shared" ref="L20" si="5">G20*I20</f>
        <v>0</v>
      </c>
      <c r="M20" s="21">
        <f t="shared" ref="M20" si="6">K20+L20</f>
        <v>0</v>
      </c>
    </row>
    <row r="21" spans="1:13" customFormat="1" ht="26.4" outlineLevel="1" x14ac:dyDescent="0.3">
      <c r="A21" s="19" t="s">
        <v>35</v>
      </c>
      <c r="B21" s="48" t="s">
        <v>29</v>
      </c>
      <c r="C21" s="49" t="s">
        <v>25</v>
      </c>
      <c r="D21" s="49" t="s">
        <v>26</v>
      </c>
      <c r="E21" s="43"/>
      <c r="F21" s="48" t="s">
        <v>1</v>
      </c>
      <c r="G21" s="44">
        <v>7</v>
      </c>
      <c r="H21" s="20"/>
      <c r="I21" s="20"/>
      <c r="J21" s="21">
        <f t="shared" ref="J21" si="7">H21+I21</f>
        <v>0</v>
      </c>
      <c r="K21" s="21">
        <f t="shared" ref="K21" si="8">G21*H21</f>
        <v>0</v>
      </c>
      <c r="L21" s="21">
        <f t="shared" ref="L21" si="9">G21*I21</f>
        <v>0</v>
      </c>
      <c r="M21" s="21">
        <f t="shared" ref="M21" si="10">K21+L21</f>
        <v>0</v>
      </c>
    </row>
    <row r="22" spans="1:13" customFormat="1" ht="14.4" x14ac:dyDescent="0.3">
      <c r="A22" s="50" t="s">
        <v>31</v>
      </c>
      <c r="B22" s="50"/>
      <c r="C22" s="50"/>
      <c r="D22" s="50"/>
      <c r="E22" s="50"/>
      <c r="F22" s="50"/>
      <c r="G22" s="50"/>
      <c r="H22" s="22"/>
      <c r="I22" s="22"/>
      <c r="J22" s="23"/>
      <c r="K22" s="23"/>
      <c r="L22" s="23"/>
      <c r="M22" s="23"/>
    </row>
    <row r="23" spans="1:13" customFormat="1" ht="26.4" outlineLevel="1" x14ac:dyDescent="0.3">
      <c r="A23" s="19" t="s">
        <v>19</v>
      </c>
      <c r="B23" s="48" t="s">
        <v>34</v>
      </c>
      <c r="C23" s="48" t="s">
        <v>32</v>
      </c>
      <c r="D23" s="49" t="s">
        <v>26</v>
      </c>
      <c r="E23" s="43"/>
      <c r="F23" s="48" t="s">
        <v>1</v>
      </c>
      <c r="G23" s="44">
        <v>14</v>
      </c>
      <c r="H23" s="20"/>
      <c r="I23" s="20"/>
      <c r="J23" s="21">
        <f>H23+I23</f>
        <v>0</v>
      </c>
      <c r="K23" s="21">
        <f t="shared" ref="K23:K25" si="11">G23*H23</f>
        <v>0</v>
      </c>
      <c r="L23" s="21">
        <f t="shared" ref="L23:L25" si="12">G23*I23</f>
        <v>0</v>
      </c>
      <c r="M23" s="21">
        <f t="shared" ref="M23:M25" si="13">K23+L23</f>
        <v>0</v>
      </c>
    </row>
    <row r="24" spans="1:13" customFormat="1" ht="14.4" outlineLevel="1" x14ac:dyDescent="0.3">
      <c r="A24" s="19" t="s">
        <v>0</v>
      </c>
      <c r="B24" s="48" t="s">
        <v>28</v>
      </c>
      <c r="C24" s="49" t="s">
        <v>24</v>
      </c>
      <c r="D24" s="49" t="s">
        <v>26</v>
      </c>
      <c r="E24" s="43"/>
      <c r="F24" s="48" t="s">
        <v>1</v>
      </c>
      <c r="G24" s="44">
        <v>14</v>
      </c>
      <c r="H24" s="20"/>
      <c r="I24" s="20"/>
      <c r="J24" s="21">
        <f t="shared" ref="J24:J25" si="14">H24+I24</f>
        <v>0</v>
      </c>
      <c r="K24" s="21">
        <f t="shared" si="11"/>
        <v>0</v>
      </c>
      <c r="L24" s="21">
        <f t="shared" si="12"/>
        <v>0</v>
      </c>
      <c r="M24" s="21">
        <f t="shared" si="13"/>
        <v>0</v>
      </c>
    </row>
    <row r="25" spans="1:13" customFormat="1" ht="14.4" outlineLevel="1" x14ac:dyDescent="0.3">
      <c r="A25" s="19" t="s">
        <v>35</v>
      </c>
      <c r="B25" s="48" t="s">
        <v>29</v>
      </c>
      <c r="C25" s="49" t="s">
        <v>33</v>
      </c>
      <c r="D25" s="49" t="s">
        <v>26</v>
      </c>
      <c r="E25" s="43"/>
      <c r="F25" s="48" t="s">
        <v>1</v>
      </c>
      <c r="G25" s="44">
        <v>14</v>
      </c>
      <c r="H25" s="20"/>
      <c r="I25" s="20"/>
      <c r="J25" s="21">
        <f t="shared" si="14"/>
        <v>0</v>
      </c>
      <c r="K25" s="21">
        <f t="shared" si="11"/>
        <v>0</v>
      </c>
      <c r="L25" s="21">
        <f t="shared" si="12"/>
        <v>0</v>
      </c>
      <c r="M25" s="21">
        <f t="shared" si="13"/>
        <v>0</v>
      </c>
    </row>
    <row r="26" spans="1:13" customFormat="1" ht="14.4" x14ac:dyDescent="0.3">
      <c r="A26" s="50" t="s">
        <v>43</v>
      </c>
      <c r="B26" s="50"/>
      <c r="C26" s="50"/>
      <c r="D26" s="50"/>
      <c r="E26" s="50"/>
      <c r="F26" s="50"/>
      <c r="G26" s="50"/>
      <c r="H26" s="22"/>
      <c r="I26" s="22"/>
      <c r="J26" s="23"/>
      <c r="K26" s="23"/>
      <c r="L26" s="23"/>
      <c r="M26" s="23"/>
    </row>
    <row r="27" spans="1:13" customFormat="1" ht="14.4" outlineLevel="1" x14ac:dyDescent="0.3">
      <c r="A27" s="19" t="s">
        <v>19</v>
      </c>
      <c r="B27" s="48" t="s">
        <v>44</v>
      </c>
      <c r="C27" s="48" t="s">
        <v>53</v>
      </c>
      <c r="D27" s="49" t="s">
        <v>26</v>
      </c>
      <c r="E27" s="43"/>
      <c r="F27" s="48" t="s">
        <v>1</v>
      </c>
      <c r="G27" s="44">
        <v>1</v>
      </c>
      <c r="H27" s="20"/>
      <c r="I27" s="20"/>
      <c r="J27" s="21">
        <f>H27+I27</f>
        <v>0</v>
      </c>
      <c r="K27" s="21">
        <f t="shared" ref="K27:K29" si="15">G27*H27</f>
        <v>0</v>
      </c>
      <c r="L27" s="21">
        <f t="shared" ref="L27:L29" si="16">G27*I27</f>
        <v>0</v>
      </c>
      <c r="M27" s="21">
        <f t="shared" ref="M27:M29" si="17">K27+L27</f>
        <v>0</v>
      </c>
    </row>
    <row r="28" spans="1:13" customFormat="1" ht="26.4" outlineLevel="1" x14ac:dyDescent="0.3">
      <c r="A28" s="19" t="s">
        <v>0</v>
      </c>
      <c r="B28" s="48" t="s">
        <v>45</v>
      </c>
      <c r="C28" s="49" t="s">
        <v>54</v>
      </c>
      <c r="D28" s="49" t="s">
        <v>26</v>
      </c>
      <c r="E28" s="43"/>
      <c r="F28" s="48" t="s">
        <v>1</v>
      </c>
      <c r="G28" s="44">
        <v>6</v>
      </c>
      <c r="H28" s="20"/>
      <c r="I28" s="20"/>
      <c r="J28" s="21">
        <f t="shared" ref="J28:J29" si="18">H28+I28</f>
        <v>0</v>
      </c>
      <c r="K28" s="21">
        <f t="shared" si="15"/>
        <v>0</v>
      </c>
      <c r="L28" s="21">
        <f t="shared" si="16"/>
        <v>0</v>
      </c>
      <c r="M28" s="21">
        <f t="shared" si="17"/>
        <v>0</v>
      </c>
    </row>
    <row r="29" spans="1:13" customFormat="1" ht="26.4" outlineLevel="1" x14ac:dyDescent="0.3">
      <c r="A29" s="19" t="s">
        <v>35</v>
      </c>
      <c r="B29" s="48" t="s">
        <v>46</v>
      </c>
      <c r="C29" s="49" t="s">
        <v>55</v>
      </c>
      <c r="D29" s="49" t="s">
        <v>26</v>
      </c>
      <c r="E29" s="43"/>
      <c r="F29" s="48" t="s">
        <v>1</v>
      </c>
      <c r="G29" s="44">
        <v>2</v>
      </c>
      <c r="H29" s="20"/>
      <c r="I29" s="20"/>
      <c r="J29" s="21">
        <f t="shared" si="18"/>
        <v>0</v>
      </c>
      <c r="K29" s="21">
        <f t="shared" si="15"/>
        <v>0</v>
      </c>
      <c r="L29" s="21">
        <f t="shared" si="16"/>
        <v>0</v>
      </c>
      <c r="M29" s="21">
        <f t="shared" si="17"/>
        <v>0</v>
      </c>
    </row>
    <row r="30" spans="1:13" customFormat="1" ht="14.4" outlineLevel="1" x14ac:dyDescent="0.3">
      <c r="A30" s="19" t="s">
        <v>36</v>
      </c>
      <c r="B30" s="48" t="s">
        <v>47</v>
      </c>
      <c r="C30" s="49" t="s">
        <v>56</v>
      </c>
      <c r="D30" s="49" t="s">
        <v>26</v>
      </c>
      <c r="E30" s="43"/>
      <c r="F30" s="48" t="s">
        <v>1</v>
      </c>
      <c r="G30" s="44">
        <v>4</v>
      </c>
      <c r="H30" s="20"/>
      <c r="I30" s="20"/>
      <c r="J30" s="21">
        <f t="shared" ref="J30:J33" si="19">H30+I30</f>
        <v>0</v>
      </c>
      <c r="K30" s="21">
        <f t="shared" ref="K30:K33" si="20">G30*H30</f>
        <v>0</v>
      </c>
      <c r="L30" s="21">
        <f t="shared" ref="L30:L33" si="21">G30*I30</f>
        <v>0</v>
      </c>
      <c r="M30" s="21">
        <f t="shared" ref="M30:M33" si="22">K30+L30</f>
        <v>0</v>
      </c>
    </row>
    <row r="31" spans="1:13" customFormat="1" ht="26.4" outlineLevel="1" x14ac:dyDescent="0.3">
      <c r="A31" s="19" t="s">
        <v>37</v>
      </c>
      <c r="B31" s="48" t="s">
        <v>48</v>
      </c>
      <c r="C31" s="49" t="s">
        <v>57</v>
      </c>
      <c r="D31" s="49" t="s">
        <v>26</v>
      </c>
      <c r="E31" s="43"/>
      <c r="F31" s="48" t="s">
        <v>1</v>
      </c>
      <c r="G31" s="44">
        <v>2</v>
      </c>
      <c r="H31" s="20"/>
      <c r="I31" s="20"/>
      <c r="J31" s="21">
        <f t="shared" si="19"/>
        <v>0</v>
      </c>
      <c r="K31" s="21">
        <f t="shared" si="20"/>
        <v>0</v>
      </c>
      <c r="L31" s="21">
        <f t="shared" si="21"/>
        <v>0</v>
      </c>
      <c r="M31" s="21">
        <f t="shared" si="22"/>
        <v>0</v>
      </c>
    </row>
    <row r="32" spans="1:13" customFormat="1" ht="14.4" outlineLevel="1" x14ac:dyDescent="0.3">
      <c r="A32" s="19" t="s">
        <v>38</v>
      </c>
      <c r="B32" s="48" t="s">
        <v>49</v>
      </c>
      <c r="C32" s="49" t="s">
        <v>58</v>
      </c>
      <c r="D32" s="49" t="s">
        <v>26</v>
      </c>
      <c r="E32" s="43"/>
      <c r="F32" s="48" t="s">
        <v>1</v>
      </c>
      <c r="G32" s="44">
        <v>2</v>
      </c>
      <c r="H32" s="20"/>
      <c r="I32" s="20"/>
      <c r="J32" s="21">
        <f t="shared" si="19"/>
        <v>0</v>
      </c>
      <c r="K32" s="21">
        <f t="shared" si="20"/>
        <v>0</v>
      </c>
      <c r="L32" s="21">
        <f t="shared" si="21"/>
        <v>0</v>
      </c>
      <c r="M32" s="21">
        <f t="shared" si="22"/>
        <v>0</v>
      </c>
    </row>
    <row r="33" spans="1:13" customFormat="1" ht="14.4" outlineLevel="1" x14ac:dyDescent="0.3">
      <c r="A33" s="19" t="s">
        <v>39</v>
      </c>
      <c r="B33" s="48" t="s">
        <v>50</v>
      </c>
      <c r="C33" s="49" t="s">
        <v>59</v>
      </c>
      <c r="D33" s="49" t="s">
        <v>26</v>
      </c>
      <c r="E33" s="43"/>
      <c r="F33" s="48" t="s">
        <v>1</v>
      </c>
      <c r="G33" s="44">
        <v>2</v>
      </c>
      <c r="H33" s="20"/>
      <c r="I33" s="20"/>
      <c r="J33" s="21">
        <f t="shared" si="19"/>
        <v>0</v>
      </c>
      <c r="K33" s="21">
        <f t="shared" si="20"/>
        <v>0</v>
      </c>
      <c r="L33" s="21">
        <f t="shared" si="21"/>
        <v>0</v>
      </c>
      <c r="M33" s="21">
        <f t="shared" si="22"/>
        <v>0</v>
      </c>
    </row>
    <row r="34" spans="1:13" customFormat="1" ht="14.4" outlineLevel="1" x14ac:dyDescent="0.3">
      <c r="A34" s="19" t="s">
        <v>40</v>
      </c>
      <c r="B34" s="48" t="s">
        <v>51</v>
      </c>
      <c r="C34" s="49" t="s">
        <v>60</v>
      </c>
      <c r="D34" s="49" t="s">
        <v>26</v>
      </c>
      <c r="E34" s="43"/>
      <c r="F34" s="48" t="s">
        <v>1</v>
      </c>
      <c r="G34" s="44">
        <v>1</v>
      </c>
      <c r="H34" s="20"/>
      <c r="I34" s="20"/>
      <c r="J34" s="21">
        <f t="shared" ref="J34:J36" si="23">H34+I34</f>
        <v>0</v>
      </c>
      <c r="K34" s="21">
        <f t="shared" ref="K34:K36" si="24">G34*H34</f>
        <v>0</v>
      </c>
      <c r="L34" s="21">
        <f t="shared" ref="L34:L36" si="25">G34*I34</f>
        <v>0</v>
      </c>
      <c r="M34" s="21">
        <f t="shared" ref="M34:M36" si="26">K34+L34</f>
        <v>0</v>
      </c>
    </row>
    <row r="35" spans="1:13" customFormat="1" ht="14.4" outlineLevel="1" x14ac:dyDescent="0.3">
      <c r="A35" s="19" t="s">
        <v>41</v>
      </c>
      <c r="B35" s="48" t="s">
        <v>52</v>
      </c>
      <c r="C35" s="49" t="s">
        <v>61</v>
      </c>
      <c r="D35" s="49" t="s">
        <v>26</v>
      </c>
      <c r="E35" s="43"/>
      <c r="F35" s="48" t="s">
        <v>1</v>
      </c>
      <c r="G35" s="44">
        <v>1</v>
      </c>
      <c r="H35" s="20"/>
      <c r="I35" s="20"/>
      <c r="J35" s="21">
        <f t="shared" si="23"/>
        <v>0</v>
      </c>
      <c r="K35" s="21">
        <f t="shared" si="24"/>
        <v>0</v>
      </c>
      <c r="L35" s="21">
        <f t="shared" si="25"/>
        <v>0</v>
      </c>
      <c r="M35" s="21">
        <f t="shared" si="26"/>
        <v>0</v>
      </c>
    </row>
    <row r="36" spans="1:13" customFormat="1" ht="14.4" x14ac:dyDescent="0.3">
      <c r="A36" s="50" t="s">
        <v>62</v>
      </c>
      <c r="B36" s="50"/>
      <c r="C36" s="50"/>
      <c r="D36" s="50"/>
      <c r="E36" s="50"/>
      <c r="F36" s="50"/>
      <c r="G36" s="50"/>
      <c r="H36" s="22"/>
      <c r="I36" s="22"/>
      <c r="J36" s="23"/>
      <c r="K36" s="23"/>
      <c r="L36" s="23"/>
      <c r="M36" s="23"/>
    </row>
    <row r="37" spans="1:13" customFormat="1" ht="26.4" outlineLevel="1" x14ac:dyDescent="0.3">
      <c r="A37" s="19" t="s">
        <v>19</v>
      </c>
      <c r="B37" s="48" t="s">
        <v>67</v>
      </c>
      <c r="C37" s="48" t="s">
        <v>81</v>
      </c>
      <c r="D37" s="49" t="s">
        <v>95</v>
      </c>
      <c r="E37" s="43"/>
      <c r="F37" s="48" t="s">
        <v>1</v>
      </c>
      <c r="G37" s="44">
        <v>1</v>
      </c>
      <c r="H37" s="20"/>
      <c r="I37" s="20"/>
      <c r="J37" s="21">
        <f>H37+I37</f>
        <v>0</v>
      </c>
      <c r="K37" s="21">
        <f t="shared" ref="K37:K46" si="27">G37*H37</f>
        <v>0</v>
      </c>
      <c r="L37" s="21">
        <f t="shared" ref="L37:L46" si="28">G37*I37</f>
        <v>0</v>
      </c>
      <c r="M37" s="21">
        <f t="shared" ref="M37:M46" si="29">K37+L37</f>
        <v>0</v>
      </c>
    </row>
    <row r="38" spans="1:13" customFormat="1" ht="14.4" outlineLevel="1" x14ac:dyDescent="0.3">
      <c r="A38" s="19" t="s">
        <v>0</v>
      </c>
      <c r="B38" s="48" t="s">
        <v>68</v>
      </c>
      <c r="C38" s="49" t="s">
        <v>82</v>
      </c>
      <c r="D38" s="49" t="s">
        <v>95</v>
      </c>
      <c r="E38" s="43"/>
      <c r="F38" s="48" t="s">
        <v>1</v>
      </c>
      <c r="G38" s="44">
        <v>4</v>
      </c>
      <c r="H38" s="20"/>
      <c r="I38" s="20"/>
      <c r="J38" s="21">
        <f t="shared" ref="J38:J46" si="30">H38+I38</f>
        <v>0</v>
      </c>
      <c r="K38" s="21">
        <f t="shared" si="27"/>
        <v>0</v>
      </c>
      <c r="L38" s="21">
        <f t="shared" si="28"/>
        <v>0</v>
      </c>
      <c r="M38" s="21">
        <f t="shared" si="29"/>
        <v>0</v>
      </c>
    </row>
    <row r="39" spans="1:13" customFormat="1" ht="26.4" outlineLevel="1" x14ac:dyDescent="0.3">
      <c r="A39" s="19" t="s">
        <v>35</v>
      </c>
      <c r="B39" s="48" t="s">
        <v>69</v>
      </c>
      <c r="C39" s="49" t="s">
        <v>83</v>
      </c>
      <c r="D39" s="49" t="s">
        <v>95</v>
      </c>
      <c r="E39" s="43"/>
      <c r="F39" s="48" t="s">
        <v>1</v>
      </c>
      <c r="G39" s="44">
        <v>4</v>
      </c>
      <c r="H39" s="20"/>
      <c r="I39" s="20"/>
      <c r="J39" s="21">
        <f t="shared" si="30"/>
        <v>0</v>
      </c>
      <c r="K39" s="21">
        <f t="shared" si="27"/>
        <v>0</v>
      </c>
      <c r="L39" s="21">
        <f t="shared" si="28"/>
        <v>0</v>
      </c>
      <c r="M39" s="21">
        <f t="shared" si="29"/>
        <v>0</v>
      </c>
    </row>
    <row r="40" spans="1:13" customFormat="1" ht="14.4" outlineLevel="1" x14ac:dyDescent="0.3">
      <c r="A40" s="19" t="s">
        <v>36</v>
      </c>
      <c r="B40" s="48" t="s">
        <v>70</v>
      </c>
      <c r="C40" s="49" t="s">
        <v>84</v>
      </c>
      <c r="D40" s="49" t="s">
        <v>95</v>
      </c>
      <c r="E40" s="43"/>
      <c r="F40" s="48" t="s">
        <v>1</v>
      </c>
      <c r="G40" s="44">
        <v>10</v>
      </c>
      <c r="H40" s="20"/>
      <c r="I40" s="20"/>
      <c r="J40" s="21">
        <f t="shared" si="30"/>
        <v>0</v>
      </c>
      <c r="K40" s="21">
        <f t="shared" si="27"/>
        <v>0</v>
      </c>
      <c r="L40" s="21">
        <f t="shared" si="28"/>
        <v>0</v>
      </c>
      <c r="M40" s="21">
        <f t="shared" si="29"/>
        <v>0</v>
      </c>
    </row>
    <row r="41" spans="1:13" customFormat="1" ht="14.4" outlineLevel="1" x14ac:dyDescent="0.3">
      <c r="A41" s="19" t="s">
        <v>37</v>
      </c>
      <c r="B41" s="48" t="s">
        <v>71</v>
      </c>
      <c r="C41" s="49" t="s">
        <v>85</v>
      </c>
      <c r="D41" s="49" t="s">
        <v>95</v>
      </c>
      <c r="E41" s="43"/>
      <c r="F41" s="48" t="s">
        <v>1</v>
      </c>
      <c r="G41" s="44">
        <v>1</v>
      </c>
      <c r="H41" s="20"/>
      <c r="I41" s="20"/>
      <c r="J41" s="21">
        <f t="shared" si="30"/>
        <v>0</v>
      </c>
      <c r="K41" s="21">
        <f t="shared" si="27"/>
        <v>0</v>
      </c>
      <c r="L41" s="21">
        <f t="shared" si="28"/>
        <v>0</v>
      </c>
      <c r="M41" s="21">
        <f t="shared" si="29"/>
        <v>0</v>
      </c>
    </row>
    <row r="42" spans="1:13" customFormat="1" ht="26.4" outlineLevel="1" x14ac:dyDescent="0.3">
      <c r="A42" s="19" t="s">
        <v>38</v>
      </c>
      <c r="B42" s="48" t="s">
        <v>72</v>
      </c>
      <c r="C42" s="49" t="s">
        <v>86</v>
      </c>
      <c r="D42" s="49" t="s">
        <v>95</v>
      </c>
      <c r="E42" s="43"/>
      <c r="F42" s="48" t="s">
        <v>1</v>
      </c>
      <c r="G42" s="44">
        <v>2</v>
      </c>
      <c r="H42" s="20"/>
      <c r="I42" s="20"/>
      <c r="J42" s="21">
        <f t="shared" si="30"/>
        <v>0</v>
      </c>
      <c r="K42" s="21">
        <f t="shared" si="27"/>
        <v>0</v>
      </c>
      <c r="L42" s="21">
        <f t="shared" si="28"/>
        <v>0</v>
      </c>
      <c r="M42" s="21">
        <f t="shared" si="29"/>
        <v>0</v>
      </c>
    </row>
    <row r="43" spans="1:13" customFormat="1" ht="14.4" outlineLevel="1" x14ac:dyDescent="0.3">
      <c r="A43" s="19" t="s">
        <v>39</v>
      </c>
      <c r="B43" s="48" t="s">
        <v>73</v>
      </c>
      <c r="C43" s="49" t="s">
        <v>87</v>
      </c>
      <c r="D43" s="49" t="s">
        <v>95</v>
      </c>
      <c r="E43" s="43"/>
      <c r="F43" s="48" t="s">
        <v>1</v>
      </c>
      <c r="G43" s="44">
        <v>1</v>
      </c>
      <c r="H43" s="20"/>
      <c r="I43" s="20"/>
      <c r="J43" s="21">
        <f t="shared" si="30"/>
        <v>0</v>
      </c>
      <c r="K43" s="21">
        <f t="shared" si="27"/>
        <v>0</v>
      </c>
      <c r="L43" s="21">
        <f t="shared" si="28"/>
        <v>0</v>
      </c>
      <c r="M43" s="21">
        <f t="shared" si="29"/>
        <v>0</v>
      </c>
    </row>
    <row r="44" spans="1:13" customFormat="1" ht="14.4" outlineLevel="1" x14ac:dyDescent="0.3">
      <c r="A44" s="19" t="s">
        <v>40</v>
      </c>
      <c r="B44" s="48" t="s">
        <v>74</v>
      </c>
      <c r="C44" s="49" t="s">
        <v>88</v>
      </c>
      <c r="D44" s="49" t="s">
        <v>95</v>
      </c>
      <c r="E44" s="43"/>
      <c r="F44" s="48" t="s">
        <v>1</v>
      </c>
      <c r="G44" s="44">
        <v>2</v>
      </c>
      <c r="H44" s="20"/>
      <c r="I44" s="20"/>
      <c r="J44" s="21">
        <f t="shared" si="30"/>
        <v>0</v>
      </c>
      <c r="K44" s="21">
        <f t="shared" si="27"/>
        <v>0</v>
      </c>
      <c r="L44" s="21">
        <f t="shared" si="28"/>
        <v>0</v>
      </c>
      <c r="M44" s="21">
        <f t="shared" si="29"/>
        <v>0</v>
      </c>
    </row>
    <row r="45" spans="1:13" customFormat="1" ht="26.4" outlineLevel="1" x14ac:dyDescent="0.3">
      <c r="A45" s="19" t="s">
        <v>41</v>
      </c>
      <c r="B45" s="48" t="s">
        <v>75</v>
      </c>
      <c r="C45" s="49" t="s">
        <v>89</v>
      </c>
      <c r="D45" s="49" t="s">
        <v>95</v>
      </c>
      <c r="E45" s="43"/>
      <c r="F45" s="48" t="s">
        <v>1</v>
      </c>
      <c r="G45" s="44">
        <v>2</v>
      </c>
      <c r="H45" s="20"/>
      <c r="I45" s="20"/>
      <c r="J45" s="21">
        <f t="shared" si="30"/>
        <v>0</v>
      </c>
      <c r="K45" s="21">
        <f t="shared" si="27"/>
        <v>0</v>
      </c>
      <c r="L45" s="21">
        <f t="shared" si="28"/>
        <v>0</v>
      </c>
      <c r="M45" s="21">
        <f t="shared" si="29"/>
        <v>0</v>
      </c>
    </row>
    <row r="46" spans="1:13" customFormat="1" ht="26.4" outlineLevel="1" x14ac:dyDescent="0.3">
      <c r="A46" s="19" t="s">
        <v>42</v>
      </c>
      <c r="B46" s="48" t="s">
        <v>76</v>
      </c>
      <c r="C46" s="49" t="s">
        <v>90</v>
      </c>
      <c r="D46" s="49" t="s">
        <v>95</v>
      </c>
      <c r="E46" s="43"/>
      <c r="F46" s="48" t="s">
        <v>1</v>
      </c>
      <c r="G46" s="44">
        <v>4</v>
      </c>
      <c r="H46" s="20"/>
      <c r="I46" s="20"/>
      <c r="J46" s="21">
        <f t="shared" si="30"/>
        <v>0</v>
      </c>
      <c r="K46" s="21">
        <f t="shared" si="27"/>
        <v>0</v>
      </c>
      <c r="L46" s="21">
        <f t="shared" si="28"/>
        <v>0</v>
      </c>
      <c r="M46" s="21">
        <f t="shared" si="29"/>
        <v>0</v>
      </c>
    </row>
    <row r="47" spans="1:13" customFormat="1" ht="52.8" outlineLevel="1" x14ac:dyDescent="0.3">
      <c r="A47" s="19" t="s">
        <v>63</v>
      </c>
      <c r="B47" s="48" t="s">
        <v>77</v>
      </c>
      <c r="C47" s="49" t="s">
        <v>91</v>
      </c>
      <c r="D47" s="49" t="s">
        <v>96</v>
      </c>
      <c r="E47" s="43"/>
      <c r="F47" s="48" t="s">
        <v>1</v>
      </c>
      <c r="G47" s="44">
        <v>1</v>
      </c>
      <c r="H47" s="20"/>
      <c r="I47" s="20"/>
      <c r="J47" s="21">
        <f t="shared" ref="J47:J50" si="31">H47+I47</f>
        <v>0</v>
      </c>
      <c r="K47" s="21">
        <f t="shared" ref="K47:K50" si="32">G47*H47</f>
        <v>0</v>
      </c>
      <c r="L47" s="21">
        <f t="shared" ref="L47:L50" si="33">G47*I47</f>
        <v>0</v>
      </c>
      <c r="M47" s="21">
        <f t="shared" ref="M47:M50" si="34">K47+L47</f>
        <v>0</v>
      </c>
    </row>
    <row r="48" spans="1:13" customFormat="1" ht="39.6" outlineLevel="1" x14ac:dyDescent="0.3">
      <c r="A48" s="19" t="s">
        <v>64</v>
      </c>
      <c r="B48" s="48" t="s">
        <v>78</v>
      </c>
      <c r="C48" s="49" t="s">
        <v>92</v>
      </c>
      <c r="D48" s="49" t="s">
        <v>96</v>
      </c>
      <c r="E48" s="43"/>
      <c r="F48" s="48" t="s">
        <v>1</v>
      </c>
      <c r="G48" s="44">
        <v>1</v>
      </c>
      <c r="H48" s="20"/>
      <c r="I48" s="20"/>
      <c r="J48" s="21">
        <f t="shared" si="31"/>
        <v>0</v>
      </c>
      <c r="K48" s="21">
        <f t="shared" si="32"/>
        <v>0</v>
      </c>
      <c r="L48" s="21">
        <f t="shared" si="33"/>
        <v>0</v>
      </c>
      <c r="M48" s="21">
        <f t="shared" si="34"/>
        <v>0</v>
      </c>
    </row>
    <row r="49" spans="1:13" customFormat="1" ht="79.2" outlineLevel="1" x14ac:dyDescent="0.3">
      <c r="A49" s="19" t="s">
        <v>65</v>
      </c>
      <c r="B49" s="48" t="s">
        <v>79</v>
      </c>
      <c r="C49" s="49" t="s">
        <v>93</v>
      </c>
      <c r="D49" s="49" t="s">
        <v>96</v>
      </c>
      <c r="E49" s="43"/>
      <c r="F49" s="48" t="s">
        <v>1</v>
      </c>
      <c r="G49" s="44">
        <v>1</v>
      </c>
      <c r="H49" s="20"/>
      <c r="I49" s="20"/>
      <c r="J49" s="21">
        <f t="shared" si="31"/>
        <v>0</v>
      </c>
      <c r="K49" s="21">
        <f t="shared" si="32"/>
        <v>0</v>
      </c>
      <c r="L49" s="21">
        <f t="shared" si="33"/>
        <v>0</v>
      </c>
      <c r="M49" s="21">
        <f t="shared" si="34"/>
        <v>0</v>
      </c>
    </row>
    <row r="50" spans="1:13" customFormat="1" ht="26.4" outlineLevel="1" x14ac:dyDescent="0.3">
      <c r="A50" s="19" t="s">
        <v>66</v>
      </c>
      <c r="B50" s="48" t="s">
        <v>80</v>
      </c>
      <c r="C50" s="49" t="s">
        <v>94</v>
      </c>
      <c r="D50" s="49" t="s">
        <v>96</v>
      </c>
      <c r="E50" s="43"/>
      <c r="F50" s="48" t="s">
        <v>1</v>
      </c>
      <c r="G50" s="44">
        <v>1</v>
      </c>
      <c r="H50" s="20"/>
      <c r="I50" s="20"/>
      <c r="J50" s="21">
        <f t="shared" si="31"/>
        <v>0</v>
      </c>
      <c r="K50" s="21">
        <f t="shared" si="32"/>
        <v>0</v>
      </c>
      <c r="L50" s="21">
        <f t="shared" si="33"/>
        <v>0</v>
      </c>
      <c r="M50" s="21">
        <f t="shared" si="34"/>
        <v>0</v>
      </c>
    </row>
  </sheetData>
  <mergeCells count="24">
    <mergeCell ref="A26:G26"/>
    <mergeCell ref="A36:G36"/>
    <mergeCell ref="K13:L13"/>
    <mergeCell ref="M13:M14"/>
    <mergeCell ref="J13:J14"/>
    <mergeCell ref="B2:I3"/>
    <mergeCell ref="C5:G6"/>
    <mergeCell ref="C11:E11"/>
    <mergeCell ref="B13:B14"/>
    <mergeCell ref="C13:C14"/>
    <mergeCell ref="D13:D14"/>
    <mergeCell ref="E13:E14"/>
    <mergeCell ref="C7:E7"/>
    <mergeCell ref="C8:E8"/>
    <mergeCell ref="C9:E9"/>
    <mergeCell ref="C10:E10"/>
    <mergeCell ref="C15:E15"/>
    <mergeCell ref="C16:E16"/>
    <mergeCell ref="H13:I13"/>
    <mergeCell ref="A22:G22"/>
    <mergeCell ref="A18:G18"/>
    <mergeCell ref="A13:A14"/>
    <mergeCell ref="F13:F14"/>
    <mergeCell ref="G13:G14"/>
  </mergeCells>
  <phoneticPr fontId="3" type="noConversion"/>
  <printOptions horizontalCentered="1"/>
  <pageMargins left="0.69999998807907104" right="0.69999998807907104" top="0.75" bottom="0.75" header="0.30000001192092901" footer="0.30000001192092901"/>
  <pageSetup paperSize="9" scale="81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Спецификация упр+форма КП </vt:lpstr>
      <vt:lpstr>'Спецификация упр+форма КП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Maksim.Krivolap@mriyaresort.com</dc:creator>
  <cp:lastModifiedBy>Васильев Алексей</cp:lastModifiedBy>
  <cp:lastPrinted>2023-03-02T07:11:12Z</cp:lastPrinted>
  <dcterms:created xsi:type="dcterms:W3CDTF">2020-09-30T08:50:27Z</dcterms:created>
  <dcterms:modified xsi:type="dcterms:W3CDTF">2024-12-11T13:20:37Z</dcterms:modified>
</cp:coreProperties>
</file>