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3360" yWindow="180" windowWidth="20745" windowHeight="12630"/>
  </bookViews>
  <sheets>
    <sheet name="Моющие и чистящие средства" sheetId="23" r:id="rId1"/>
  </sheets>
  <definedNames>
    <definedName name="_xlnm._FilterDatabase" localSheetId="0" hidden="1">'Моющие и чистящие средства'!$A$8:$AM$58</definedName>
    <definedName name="_xlnm.Print_Area" localSheetId="0">'Моющие и чистящие средства'!$A$1:$N$59</definedName>
  </definedNames>
  <calcPr calcId="125725" refMode="R1C1"/>
</workbook>
</file>

<file path=xl/calcChain.xml><?xml version="1.0" encoding="utf-8"?>
<calcChain xmlns="http://schemas.openxmlformats.org/spreadsheetml/2006/main">
  <c r="K50" i="23"/>
  <c r="L50" s="1"/>
  <c r="M50" s="1"/>
  <c r="N50" s="1"/>
  <c r="K51"/>
  <c r="L51" s="1"/>
  <c r="M51" s="1"/>
  <c r="N51" s="1"/>
  <c r="K52"/>
  <c r="L52" s="1"/>
  <c r="M52" s="1"/>
  <c r="N52" s="1"/>
  <c r="K53"/>
  <c r="L53" s="1"/>
  <c r="M53" s="1"/>
  <c r="N53" s="1"/>
  <c r="I50"/>
  <c r="J50" s="1"/>
  <c r="I51"/>
  <c r="J51" s="1"/>
  <c r="I52"/>
  <c r="J52" s="1"/>
  <c r="I53"/>
  <c r="J53" s="1"/>
  <c r="K10" l="1"/>
  <c r="L10" s="1"/>
  <c r="M10" s="1"/>
  <c r="N10" s="1"/>
  <c r="K11"/>
  <c r="L11" s="1"/>
  <c r="M11" s="1"/>
  <c r="N11" s="1"/>
  <c r="K12"/>
  <c r="L12" s="1"/>
  <c r="M12" s="1"/>
  <c r="N12" s="1"/>
  <c r="K14"/>
  <c r="L14" s="1"/>
  <c r="M14" s="1"/>
  <c r="N14" s="1"/>
  <c r="K15"/>
  <c r="L15" s="1"/>
  <c r="M15" s="1"/>
  <c r="N15" s="1"/>
  <c r="K16"/>
  <c r="L16" s="1"/>
  <c r="M16" s="1"/>
  <c r="N16" s="1"/>
  <c r="K18"/>
  <c r="L18" s="1"/>
  <c r="M18" s="1"/>
  <c r="N18" s="1"/>
  <c r="K19"/>
  <c r="L19" s="1"/>
  <c r="M19" s="1"/>
  <c r="N19" s="1"/>
  <c r="K22"/>
  <c r="L22" s="1"/>
  <c r="M22" s="1"/>
  <c r="N22" s="1"/>
  <c r="I23"/>
  <c r="J23" s="1"/>
  <c r="K26"/>
  <c r="L26" s="1"/>
  <c r="M26" s="1"/>
  <c r="N26" s="1"/>
  <c r="I27"/>
  <c r="J27" s="1"/>
  <c r="K30"/>
  <c r="L30" s="1"/>
  <c r="M30" s="1"/>
  <c r="N30" s="1"/>
  <c r="I31"/>
  <c r="J31" s="1"/>
  <c r="K34"/>
  <c r="L34" s="1"/>
  <c r="M34" s="1"/>
  <c r="N34" s="1"/>
  <c r="K35"/>
  <c r="L35" s="1"/>
  <c r="M35" s="1"/>
  <c r="N35" s="1"/>
  <c r="K38"/>
  <c r="L38" s="1"/>
  <c r="M38" s="1"/>
  <c r="N38" s="1"/>
  <c r="K39"/>
  <c r="L39" s="1"/>
  <c r="M39" s="1"/>
  <c r="N39" s="1"/>
  <c r="K40"/>
  <c r="L40" s="1"/>
  <c r="M40" s="1"/>
  <c r="N40" s="1"/>
  <c r="I41"/>
  <c r="J41" s="1"/>
  <c r="I42"/>
  <c r="J42" s="1"/>
  <c r="K43"/>
  <c r="L43" s="1"/>
  <c r="M43" s="1"/>
  <c r="N43" s="1"/>
  <c r="I44"/>
  <c r="J44" s="1"/>
  <c r="I45"/>
  <c r="J45" s="1"/>
  <c r="I46"/>
  <c r="J46" s="1"/>
  <c r="K47"/>
  <c r="L47" s="1"/>
  <c r="M47" s="1"/>
  <c r="N47" s="1"/>
  <c r="I48"/>
  <c r="J48" s="1"/>
  <c r="I49"/>
  <c r="J49" s="1"/>
  <c r="K46"/>
  <c r="L46" s="1"/>
  <c r="M46" s="1"/>
  <c r="N46" s="1"/>
  <c r="K45"/>
  <c r="L45" s="1"/>
  <c r="M45" s="1"/>
  <c r="N45" s="1"/>
  <c r="K44"/>
  <c r="L44" s="1"/>
  <c r="M44" s="1"/>
  <c r="N44" s="1"/>
  <c r="I43"/>
  <c r="J43" s="1"/>
  <c r="K42"/>
  <c r="L42" s="1"/>
  <c r="M42" s="1"/>
  <c r="N42" s="1"/>
  <c r="I40"/>
  <c r="J40" s="1"/>
  <c r="K20"/>
  <c r="L20" s="1"/>
  <c r="M20" s="1"/>
  <c r="N20" s="1"/>
  <c r="K24"/>
  <c r="L24" s="1"/>
  <c r="M24" s="1"/>
  <c r="N24" s="1"/>
  <c r="K28"/>
  <c r="L28" s="1"/>
  <c r="M28" s="1"/>
  <c r="N28" s="1"/>
  <c r="K32"/>
  <c r="L32" s="1"/>
  <c r="M32" s="1"/>
  <c r="N32" s="1"/>
  <c r="K36"/>
  <c r="L36" s="1"/>
  <c r="M36" s="1"/>
  <c r="N36" s="1"/>
  <c r="U54"/>
  <c r="K13"/>
  <c r="L13" s="1"/>
  <c r="M13" s="1"/>
  <c r="N13" s="1"/>
  <c r="K17"/>
  <c r="L17" s="1"/>
  <c r="M17" s="1"/>
  <c r="N17" s="1"/>
  <c r="K21"/>
  <c r="L21" s="1"/>
  <c r="M21" s="1"/>
  <c r="N21" s="1"/>
  <c r="I25"/>
  <c r="J25" s="1"/>
  <c r="I29"/>
  <c r="J29" s="1"/>
  <c r="I33"/>
  <c r="J33" s="1"/>
  <c r="K37"/>
  <c r="L37" s="1"/>
  <c r="M37" s="1"/>
  <c r="N37" s="1"/>
  <c r="K49"/>
  <c r="L49" s="1"/>
  <c r="M49" s="1"/>
  <c r="N49" s="1"/>
  <c r="I39"/>
  <c r="J39" s="1"/>
  <c r="I34"/>
  <c r="J34" s="1"/>
  <c r="I47" l="1"/>
  <c r="J47" s="1"/>
  <c r="K41"/>
  <c r="L41" s="1"/>
  <c r="M41" s="1"/>
  <c r="N41" s="1"/>
  <c r="K48"/>
  <c r="L48" s="1"/>
  <c r="M48" s="1"/>
  <c r="N48" s="1"/>
  <c r="I38"/>
  <c r="J38" s="1"/>
  <c r="I36"/>
  <c r="J36" s="1"/>
  <c r="K31"/>
  <c r="L31" s="1"/>
  <c r="M31" s="1"/>
  <c r="N31" s="1"/>
  <c r="K29"/>
  <c r="L29" s="1"/>
  <c r="M29" s="1"/>
  <c r="N29" s="1"/>
  <c r="K27"/>
  <c r="L27" s="1"/>
  <c r="M27" s="1"/>
  <c r="N27" s="1"/>
  <c r="K25"/>
  <c r="L25" s="1"/>
  <c r="M25" s="1"/>
  <c r="N25" s="1"/>
  <c r="K23"/>
  <c r="L23" s="1"/>
  <c r="M23" s="1"/>
  <c r="N23" s="1"/>
  <c r="K33"/>
  <c r="L33" s="1"/>
  <c r="M33" s="1"/>
  <c r="N33" s="1"/>
  <c r="I37"/>
  <c r="J37" s="1"/>
  <c r="I35"/>
  <c r="J35" s="1"/>
  <c r="I32"/>
  <c r="J32" s="1"/>
  <c r="I30"/>
  <c r="J30" s="1"/>
  <c r="I28"/>
  <c r="J28" s="1"/>
  <c r="I26"/>
  <c r="J26" s="1"/>
  <c r="I24"/>
  <c r="J24" s="1"/>
  <c r="I11" l="1"/>
  <c r="J11" s="1"/>
  <c r="I10"/>
  <c r="J10" s="1"/>
  <c r="I12"/>
  <c r="J12" s="1"/>
  <c r="I13"/>
  <c r="J13" s="1"/>
  <c r="I14"/>
  <c r="J14" s="1"/>
  <c r="I15"/>
  <c r="J15" s="1"/>
  <c r="I16"/>
  <c r="J16" s="1"/>
  <c r="I17"/>
  <c r="J17" s="1"/>
  <c r="I18"/>
  <c r="J18" s="1"/>
  <c r="I19"/>
  <c r="J19" s="1"/>
  <c r="I20"/>
  <c r="J20" s="1"/>
  <c r="I21"/>
  <c r="J21" s="1"/>
  <c r="I22"/>
  <c r="K9"/>
  <c r="L9" s="1"/>
  <c r="L54" s="1"/>
  <c r="I9"/>
  <c r="J9" s="1"/>
  <c r="M9" l="1"/>
  <c r="M54" s="1"/>
  <c r="J22"/>
  <c r="N9" l="1"/>
  <c r="N54" s="1"/>
</calcChain>
</file>

<file path=xl/sharedStrings.xml><?xml version="1.0" encoding="utf-8"?>
<sst xmlns="http://schemas.openxmlformats.org/spreadsheetml/2006/main" count="169" uniqueCount="98">
  <si>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</si>
  <si>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</si>
  <si>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</si>
  <si>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</si>
  <si>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</si>
  <si>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</si>
  <si>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</si>
  <si>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</si>
  <si>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</si>
  <si>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</si>
  <si>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</si>
  <si>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</si>
  <si>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</si>
  <si>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шт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</si>
  <si>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</si>
  <si>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</si>
  <si>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</si>
  <si>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</si>
  <si>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</si>
  <si>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</si>
  <si>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</si>
  <si>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</si>
  <si>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</si>
  <si>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</si>
  <si>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</si>
  <si>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</si>
  <si>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</si>
  <si>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В результате проведенного расчета Н(М)Ц суммы единиц ТРУ составила:</t>
  </si>
  <si>
    <r>
      <t>Средство для выведения пятен</t>
    </r>
    <r>
      <rPr>
        <sz val="11"/>
        <color rgb="FF000000"/>
        <rFont val="Times New Roman"/>
        <family val="1"/>
        <charset val="204"/>
      </rPr>
      <t xml:space="preserve"> </t>
    </r>
  </si>
  <si>
    <t>Бумага туалетная</t>
  </si>
  <si>
    <t>Губка для мытья посуды</t>
  </si>
  <si>
    <t>Освежитель воздуха</t>
  </si>
  <si>
    <t>Пакеты для мусора 160л</t>
  </si>
  <si>
    <t>Пакеты для мусора 180л</t>
  </si>
  <si>
    <t>Пакеты для мусора 240л</t>
  </si>
  <si>
    <t>Пакеты для мусора 360л</t>
  </si>
  <si>
    <t>Пакеты для мусора 35л</t>
  </si>
  <si>
    <t>Перчатки универсальные</t>
  </si>
  <si>
    <t>Перчатки винил</t>
  </si>
  <si>
    <t>Салфетка хозяйственная</t>
  </si>
  <si>
    <t>Салфетки бумажные</t>
  </si>
  <si>
    <t>Средство для прочистки труб в гранулах</t>
  </si>
  <si>
    <t xml:space="preserve">Средство для прочистки труб ≥1000мл                 </t>
  </si>
  <si>
    <t>Стиральный порошок ≥ 400г.</t>
  </si>
  <si>
    <t>Стиральный порошок ≥ 15000г.</t>
  </si>
  <si>
    <t xml:space="preserve">Средство для прочистки труб ≥5000мл                 </t>
  </si>
  <si>
    <t>уп</t>
  </si>
  <si>
    <t>Поставка моющих, чистящих средств и сопутствующих товаров</t>
  </si>
  <si>
    <t>Сменный аэрозольный освежитель воздуха</t>
  </si>
  <si>
    <t>Салфетка хозяйственная микрофибра 30х30</t>
  </si>
  <si>
    <t xml:space="preserve">Средство моющее универсальное щелочное
 ≥5000мл              
</t>
  </si>
  <si>
    <t>Чистящее средство универсальное
≥750мл</t>
  </si>
  <si>
    <t>Средство для сантехники
≥ 1000мл</t>
  </si>
  <si>
    <t>Средство моющее для посуды
≥ 450мл</t>
  </si>
  <si>
    <t xml:space="preserve">Чистящий порошок универсальный         </t>
  </si>
  <si>
    <t xml:space="preserve">Салфетки чистящие универсальные для оргтехники             
</t>
  </si>
  <si>
    <t xml:space="preserve">Полотенце бумажное            </t>
  </si>
  <si>
    <t xml:space="preserve">Жидкое крем-мыло ≥5000мл                 </t>
  </si>
  <si>
    <t>Паста для очистки кожи рук</t>
  </si>
  <si>
    <t>Губка для мытья автомобиля</t>
  </si>
  <si>
    <t>Тележка уборочная, 2 съемных ведра, платформа, с ручкой, туннельный отжим</t>
  </si>
  <si>
    <t xml:space="preserve">Комплект для уборки: швабра, ведро с плоским отжимом, салфетки, перчатки
</t>
  </si>
  <si>
    <t>комплект</t>
  </si>
  <si>
    <t xml:space="preserve">Жидкое крем-мыло ≥500мл                 </t>
  </si>
  <si>
    <t>Средство дезинфицирующее (таблетки)</t>
  </si>
  <si>
    <t>Средство от накипи</t>
  </si>
  <si>
    <t>Средство для удаления накипи (для кофемашин)</t>
  </si>
  <si>
    <t>Кузнецов Д.И. /_____________/</t>
  </si>
  <si>
    <t xml:space="preserve">ОКПД 2 </t>
  </si>
  <si>
    <t>20.41.44.190</t>
  </si>
  <si>
    <t>17.22.11.110</t>
  </si>
  <si>
    <t>20.41.31.130</t>
  </si>
  <si>
    <t> 13.92.24.190</t>
  </si>
  <si>
    <t>20.41.41.000</t>
  </si>
  <si>
    <t>22.22.11.190</t>
  </si>
  <si>
    <t>22.19.60.119</t>
  </si>
  <si>
    <t>20.41.32.121</t>
  </si>
  <si>
    <t>13.92.29.120</t>
  </si>
  <si>
    <t>17.22.11.130</t>
  </si>
  <si>
    <t>20.41.44.120</t>
  </si>
  <si>
    <t>20.41.44.110</t>
  </si>
  <si>
    <t>20.20.14.000</t>
  </si>
  <si>
    <t>20.41.32.119</t>
  </si>
  <si>
    <t>22.29.23.120</t>
  </si>
  <si>
    <t>до 31 января 2026г.</t>
  </si>
  <si>
    <t xml:space="preserve">Н(М)Ц, за единицу (руб.)  </t>
  </si>
  <si>
    <t>Средство от грибка и плесени ≥ 5000мл</t>
  </si>
  <si>
    <t xml:space="preserve">Дата подготовки обоснования НМЦ  10.01.2025г. </t>
  </si>
  <si>
    <t>специалист ОМТС</t>
  </si>
  <si>
    <t>Салфетка универсальная микрофибра 50х80</t>
  </si>
  <si>
    <t>Средство моющее для полов ≥1000мл</t>
  </si>
  <si>
    <t>Средство для стекол
≥750мл</t>
  </si>
  <si>
    <t>Полироль для мебели
≥300мл</t>
  </si>
  <si>
    <t>Средство для мытья стекол и зеркал                                                ≥ 5000мл, концентрат</t>
  </si>
  <si>
    <t>Средство дезинфицирующее</t>
  </si>
  <si>
    <t>Мыло туалетное марки «Н»
ГОСТ 28546-2002</t>
  </si>
  <si>
    <t xml:space="preserve">Средство для бесконтактной мойки
≥5000мл              
</t>
  </si>
  <si>
    <t>20.41.31.119</t>
  </si>
</sst>
</file>

<file path=xl/styles.xml><?xml version="1.0" encoding="utf-8"?>
<styleSheet xmlns="http://schemas.openxmlformats.org/spreadsheetml/2006/main">
  <numFmts count="1">
    <numFmt numFmtId="164" formatCode="0.00000"/>
  </numFmts>
  <fonts count="1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top"/>
    </xf>
    <xf numFmtId="0" fontId="9" fillId="0" borderId="0" xfId="0" applyFont="1"/>
    <xf numFmtId="0" fontId="4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top" wrapText="1"/>
    </xf>
    <xf numFmtId="2" fontId="8" fillId="2" borderId="0" xfId="0" applyNumberFormat="1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0" fontId="1" fillId="0" borderId="5" xfId="0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11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11" fillId="4" borderId="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" fontId="0" fillId="5" borderId="0" xfId="0" applyNumberFormat="1" applyFill="1" applyAlignment="1">
      <alignment horizontal="center"/>
    </xf>
    <xf numFmtId="4" fontId="6" fillId="0" borderId="0" xfId="0" applyNumberFormat="1" applyFont="1" applyBorder="1"/>
    <xf numFmtId="0" fontId="2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4" fontId="12" fillId="3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/>
    <xf numFmtId="4" fontId="0" fillId="5" borderId="0" xfId="0" applyNumberFormat="1" applyFill="1" applyBorder="1" applyAlignment="1">
      <alignment horizontal="center"/>
    </xf>
    <xf numFmtId="4" fontId="6" fillId="4" borderId="0" xfId="0" applyNumberFormat="1" applyFont="1" applyFill="1" applyBorder="1"/>
    <xf numFmtId="0" fontId="6" fillId="4" borderId="0" xfId="0" applyFont="1" applyFill="1" applyBorder="1"/>
    <xf numFmtId="0" fontId="6" fillId="0" borderId="0" xfId="0" applyFont="1" applyBorder="1" applyAlignment="1">
      <alignment horizontal="center" vertical="top"/>
    </xf>
    <xf numFmtId="0" fontId="5" fillId="0" borderId="0" xfId="0" applyFont="1" applyFill="1" applyBorder="1" applyAlignment="1" applyProtection="1">
      <alignment vertical="center"/>
      <protection locked="0"/>
    </xf>
    <xf numFmtId="2" fontId="4" fillId="2" borderId="0" xfId="0" applyNumberFormat="1" applyFont="1" applyFill="1" applyBorder="1" applyAlignment="1">
      <alignment horizontal="center" vertical="center" wrapText="1"/>
    </xf>
    <xf numFmtId="2" fontId="9" fillId="2" borderId="0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4" fontId="12" fillId="0" borderId="10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14" fillId="2" borderId="7" xfId="0" applyNumberFormat="1" applyFont="1" applyFill="1" applyBorder="1" applyAlignment="1">
      <alignment horizontal="center" vertical="center" wrapText="1"/>
    </xf>
    <xf numFmtId="4" fontId="7" fillId="0" borderId="0" xfId="0" applyNumberFormat="1" applyFont="1"/>
    <xf numFmtId="4" fontId="4" fillId="0" borderId="0" xfId="0" applyNumberFormat="1" applyFont="1" applyAlignment="1" applyProtection="1">
      <alignment wrapText="1"/>
      <protection locked="0"/>
    </xf>
    <xf numFmtId="4" fontId="7" fillId="2" borderId="2" xfId="0" applyNumberFormat="1" applyFont="1" applyFill="1" applyBorder="1" applyAlignment="1">
      <alignment horizontal="center" vertical="top" wrapText="1"/>
    </xf>
    <xf numFmtId="4" fontId="8" fillId="2" borderId="0" xfId="0" applyNumberFormat="1" applyFont="1" applyFill="1" applyBorder="1" applyAlignment="1">
      <alignment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2" fontId="5" fillId="2" borderId="4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8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center"/>
    </xf>
    <xf numFmtId="0" fontId="11" fillId="2" borderId="0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9"/>
  <sheetViews>
    <sheetView tabSelected="1" view="pageBreakPreview" topLeftCell="A40" zoomScaleNormal="112" zoomScaleSheetLayoutView="100" workbookViewId="0">
      <selection activeCell="C43" sqref="C43"/>
    </sheetView>
  </sheetViews>
  <sheetFormatPr defaultRowHeight="12.75"/>
  <cols>
    <col min="1" max="1" width="6.140625" style="1" customWidth="1"/>
    <col min="2" max="2" width="54" style="1" customWidth="1"/>
    <col min="3" max="3" width="15.5703125" style="81" customWidth="1"/>
    <col min="4" max="4" width="9.42578125" style="1" customWidth="1"/>
    <col min="5" max="5" width="6.85546875" style="1" customWidth="1"/>
    <col min="6" max="6" width="16.7109375" style="18" customWidth="1"/>
    <col min="7" max="7" width="15.7109375" style="18" customWidth="1"/>
    <col min="8" max="8" width="16.85546875" style="1" customWidth="1"/>
    <col min="9" max="9" width="15.5703125" style="1" customWidth="1"/>
    <col min="10" max="10" width="15.42578125" style="1" customWidth="1"/>
    <col min="11" max="11" width="22.7109375" style="1" customWidth="1"/>
    <col min="12" max="12" width="20.85546875" style="18" customWidth="1"/>
    <col min="13" max="13" width="15.140625" style="1" customWidth="1"/>
    <col min="14" max="14" width="15.85546875" style="1" customWidth="1"/>
    <col min="15" max="19" width="15.7109375" style="34" customWidth="1"/>
    <col min="20" max="20" width="13" style="34" hidden="1" customWidth="1"/>
    <col min="21" max="21" width="12.42578125" style="42" hidden="1" customWidth="1"/>
    <col min="22" max="22" width="9.140625" style="42" hidden="1" customWidth="1"/>
    <col min="23" max="23" width="14.7109375" style="34" hidden="1" customWidth="1"/>
    <col min="24" max="24" width="9.140625" style="42" customWidth="1"/>
    <col min="25" max="32" width="9.140625" style="42"/>
    <col min="33" max="16384" width="9.140625" style="1"/>
  </cols>
  <sheetData>
    <row r="1" spans="1:32" ht="16.5" customHeight="1">
      <c r="F1" s="60" t="s">
        <v>23</v>
      </c>
      <c r="K1" s="96" t="s">
        <v>9</v>
      </c>
      <c r="L1" s="97"/>
      <c r="M1" s="97"/>
      <c r="N1" s="97"/>
    </row>
    <row r="2" spans="1:32" ht="20.25" customHeight="1">
      <c r="A2" s="20"/>
      <c r="B2" s="53" t="s">
        <v>14</v>
      </c>
      <c r="C2" s="20"/>
      <c r="D2" s="20"/>
      <c r="E2" s="105" t="s">
        <v>47</v>
      </c>
      <c r="F2" s="105"/>
      <c r="G2" s="105"/>
      <c r="H2" s="105"/>
      <c r="I2" s="105"/>
      <c r="J2" s="105"/>
      <c r="K2" s="105"/>
      <c r="L2" s="105"/>
      <c r="M2" s="105"/>
      <c r="N2" s="105"/>
    </row>
    <row r="3" spans="1:32" ht="21" customHeight="1">
      <c r="A3" s="20"/>
      <c r="B3" s="53" t="s">
        <v>15</v>
      </c>
      <c r="C3" s="20"/>
      <c r="D3" s="20"/>
      <c r="E3" s="105" t="s">
        <v>16</v>
      </c>
      <c r="F3" s="105"/>
      <c r="G3" s="105"/>
      <c r="H3" s="105"/>
      <c r="I3" s="105"/>
      <c r="J3" s="105"/>
      <c r="K3" s="105"/>
      <c r="L3" s="105"/>
      <c r="M3" s="105"/>
      <c r="N3" s="105"/>
    </row>
    <row r="4" spans="1:32" ht="33.75" customHeight="1">
      <c r="A4" s="20"/>
      <c r="B4" s="53" t="s">
        <v>17</v>
      </c>
      <c r="C4" s="20"/>
      <c r="D4" s="20"/>
      <c r="E4" s="105" t="s">
        <v>84</v>
      </c>
      <c r="F4" s="105"/>
      <c r="G4" s="105"/>
      <c r="H4" s="105"/>
      <c r="I4" s="105"/>
      <c r="J4" s="105"/>
      <c r="K4" s="105"/>
      <c r="L4" s="105"/>
      <c r="M4" s="105"/>
      <c r="N4" s="105"/>
    </row>
    <row r="5" spans="1:32" ht="22.5" customHeight="1">
      <c r="A5" s="105" t="s">
        <v>18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32" ht="39" customHeight="1">
      <c r="A6" s="20"/>
      <c r="B6" s="53" t="s">
        <v>19</v>
      </c>
      <c r="C6" s="20"/>
      <c r="D6" s="20"/>
      <c r="E6" s="20"/>
      <c r="F6" s="22"/>
      <c r="G6" s="22"/>
      <c r="H6" s="20"/>
      <c r="I6" s="20"/>
      <c r="J6" s="20"/>
      <c r="K6" s="20"/>
      <c r="L6" s="22"/>
      <c r="M6" s="20"/>
      <c r="N6" s="20"/>
    </row>
    <row r="7" spans="1:32" ht="39" customHeight="1">
      <c r="A7" s="98" t="s">
        <v>0</v>
      </c>
      <c r="B7" s="98" t="s">
        <v>1</v>
      </c>
      <c r="C7" s="99" t="s">
        <v>68</v>
      </c>
      <c r="D7" s="98" t="s">
        <v>2</v>
      </c>
      <c r="E7" s="98" t="s">
        <v>3</v>
      </c>
      <c r="F7" s="100" t="s">
        <v>4</v>
      </c>
      <c r="G7" s="101"/>
      <c r="H7" s="102"/>
      <c r="I7" s="103" t="s">
        <v>24</v>
      </c>
      <c r="J7" s="103"/>
      <c r="K7" s="104" t="s">
        <v>25</v>
      </c>
      <c r="L7" s="104"/>
      <c r="M7" s="104"/>
      <c r="N7" s="104"/>
    </row>
    <row r="8" spans="1:32" ht="159" customHeight="1" thickBot="1">
      <c r="A8" s="99"/>
      <c r="B8" s="99"/>
      <c r="C8" s="106"/>
      <c r="D8" s="98"/>
      <c r="E8" s="98"/>
      <c r="F8" s="58" t="s">
        <v>10</v>
      </c>
      <c r="G8" s="58" t="s">
        <v>11</v>
      </c>
      <c r="H8" s="52" t="s">
        <v>12</v>
      </c>
      <c r="I8" s="6" t="s">
        <v>5</v>
      </c>
      <c r="J8" s="6" t="s">
        <v>6</v>
      </c>
      <c r="K8" s="25" t="s">
        <v>26</v>
      </c>
      <c r="L8" s="62" t="s">
        <v>7</v>
      </c>
      <c r="M8" s="9" t="s">
        <v>8</v>
      </c>
      <c r="N8" s="9" t="s">
        <v>85</v>
      </c>
      <c r="O8" s="27"/>
      <c r="P8" s="27"/>
      <c r="Q8" s="27"/>
      <c r="R8" s="27"/>
      <c r="S8" s="27"/>
      <c r="T8" s="27"/>
    </row>
    <row r="9" spans="1:32" ht="27" customHeight="1">
      <c r="A9" s="80">
        <v>1</v>
      </c>
      <c r="B9" s="85" t="s">
        <v>28</v>
      </c>
      <c r="C9" s="69" t="s">
        <v>69</v>
      </c>
      <c r="D9" s="84" t="s">
        <v>13</v>
      </c>
      <c r="E9" s="78">
        <v>1</v>
      </c>
      <c r="F9" s="65">
        <v>57.65</v>
      </c>
      <c r="G9" s="65">
        <v>58.8</v>
      </c>
      <c r="H9" s="65">
        <v>59.96</v>
      </c>
      <c r="I9" s="65">
        <f>AVERAGE(F9:H9)</f>
        <v>58.803333333333335</v>
      </c>
      <c r="J9" s="66">
        <f t="shared" ref="J9:J53" si="0">SQRT(((SUM((POWER(H9-I9,2)),(POWER(G9-I9,2)),(POWER(F9-I9,2)))/(COLUMNS(F9:H9)-1))))</f>
        <v>1.1550036074979748</v>
      </c>
      <c r="K9" s="67">
        <f t="shared" ref="K9:K53" si="1">((E9/3)*(SUM(F9:H9)))</f>
        <v>58.803333333333327</v>
      </c>
      <c r="L9" s="68">
        <f t="shared" ref="L9:L53" si="2">K9/E9</f>
        <v>58.803333333333327</v>
      </c>
      <c r="M9" s="67">
        <f t="shared" ref="M9:M53" si="3">ROUNDDOWN(L9,2)</f>
        <v>58.8</v>
      </c>
      <c r="N9" s="68">
        <f t="shared" ref="N9:N53" si="4">M9*E9</f>
        <v>58.8</v>
      </c>
      <c r="O9" s="28"/>
      <c r="P9" s="28"/>
      <c r="Q9" s="28"/>
      <c r="R9" s="28"/>
      <c r="S9" s="28"/>
      <c r="T9" s="28"/>
      <c r="U9" s="55">
        <v>120.97</v>
      </c>
      <c r="V9" s="26">
        <v>1.2</v>
      </c>
    </row>
    <row r="10" spans="1:32" ht="25.5" customHeight="1">
      <c r="A10" s="80">
        <v>2</v>
      </c>
      <c r="B10" s="85" t="s">
        <v>86</v>
      </c>
      <c r="C10" s="69" t="s">
        <v>69</v>
      </c>
      <c r="D10" s="84" t="s">
        <v>13</v>
      </c>
      <c r="E10" s="78">
        <v>1</v>
      </c>
      <c r="F10" s="65">
        <v>290</v>
      </c>
      <c r="G10" s="65">
        <v>295.8</v>
      </c>
      <c r="H10" s="65">
        <v>301.60000000000002</v>
      </c>
      <c r="I10" s="65">
        <f t="shared" ref="I10:I53" si="5">AVERAGE(F10:H10)</f>
        <v>295.8</v>
      </c>
      <c r="J10" s="66">
        <f t="shared" si="0"/>
        <v>5.8000000000000114</v>
      </c>
      <c r="K10" s="67">
        <f t="shared" si="1"/>
        <v>295.79999999999995</v>
      </c>
      <c r="L10" s="68">
        <f t="shared" si="2"/>
        <v>295.79999999999995</v>
      </c>
      <c r="M10" s="67">
        <f t="shared" si="3"/>
        <v>295.8</v>
      </c>
      <c r="N10" s="68">
        <f t="shared" si="4"/>
        <v>295.8</v>
      </c>
      <c r="O10" s="28"/>
      <c r="P10" s="28"/>
      <c r="Q10" s="28"/>
      <c r="R10" s="28"/>
      <c r="S10" s="28"/>
      <c r="T10" s="28"/>
      <c r="U10" s="56">
        <v>1079.23</v>
      </c>
      <c r="V10" s="26">
        <v>1.2</v>
      </c>
    </row>
    <row r="11" spans="1:32" ht="27.75" customHeight="1">
      <c r="A11" s="80">
        <v>3</v>
      </c>
      <c r="B11" s="85" t="s">
        <v>29</v>
      </c>
      <c r="C11" s="69" t="s">
        <v>70</v>
      </c>
      <c r="D11" s="84" t="s">
        <v>13</v>
      </c>
      <c r="E11" s="78">
        <v>1</v>
      </c>
      <c r="F11" s="65">
        <v>23.74</v>
      </c>
      <c r="G11" s="65">
        <v>24.21</v>
      </c>
      <c r="H11" s="65">
        <v>24.69</v>
      </c>
      <c r="I11" s="65">
        <f t="shared" si="5"/>
        <v>24.213333333333335</v>
      </c>
      <c r="J11" s="66">
        <f t="shared" si="0"/>
        <v>0.47500877184883089</v>
      </c>
      <c r="K11" s="67">
        <f t="shared" si="1"/>
        <v>24.213333333333331</v>
      </c>
      <c r="L11" s="68">
        <f t="shared" si="2"/>
        <v>24.213333333333331</v>
      </c>
      <c r="M11" s="67">
        <f t="shared" si="3"/>
        <v>24.21</v>
      </c>
      <c r="N11" s="68">
        <f t="shared" si="4"/>
        <v>24.21</v>
      </c>
      <c r="O11" s="28"/>
      <c r="P11" s="28"/>
      <c r="Q11" s="28"/>
      <c r="R11" s="28"/>
      <c r="S11" s="28"/>
      <c r="T11" s="28"/>
      <c r="U11" s="56">
        <v>52.12</v>
      </c>
      <c r="V11" s="26">
        <v>1.2</v>
      </c>
    </row>
    <row r="12" spans="1:32" ht="28.5" customHeight="1">
      <c r="A12" s="80">
        <v>4</v>
      </c>
      <c r="B12" s="85" t="s">
        <v>30</v>
      </c>
      <c r="C12" s="69" t="s">
        <v>72</v>
      </c>
      <c r="D12" s="84" t="s">
        <v>46</v>
      </c>
      <c r="E12" s="78">
        <v>1</v>
      </c>
      <c r="F12" s="65">
        <v>62.02</v>
      </c>
      <c r="G12" s="65">
        <v>63.26</v>
      </c>
      <c r="H12" s="65">
        <v>64.5</v>
      </c>
      <c r="I12" s="65">
        <f t="shared" si="5"/>
        <v>63.26</v>
      </c>
      <c r="J12" s="66">
        <f t="shared" si="0"/>
        <v>1.2399999999999984</v>
      </c>
      <c r="K12" s="67">
        <f t="shared" si="1"/>
        <v>63.26</v>
      </c>
      <c r="L12" s="68">
        <f t="shared" si="2"/>
        <v>63.26</v>
      </c>
      <c r="M12" s="67">
        <f t="shared" si="3"/>
        <v>63.26</v>
      </c>
      <c r="N12" s="68">
        <f t="shared" si="4"/>
        <v>63.26</v>
      </c>
      <c r="O12" s="28"/>
      <c r="P12" s="28"/>
      <c r="Q12" s="28"/>
      <c r="R12" s="28"/>
      <c r="S12" s="28"/>
      <c r="T12" s="28"/>
      <c r="U12" s="56">
        <v>89.11</v>
      </c>
      <c r="V12" s="26">
        <v>1.2</v>
      </c>
    </row>
    <row r="13" spans="1:32" ht="27.75" customHeight="1">
      <c r="A13" s="80">
        <v>5</v>
      </c>
      <c r="B13" s="85" t="s">
        <v>31</v>
      </c>
      <c r="C13" s="69" t="s">
        <v>73</v>
      </c>
      <c r="D13" s="84" t="s">
        <v>13</v>
      </c>
      <c r="E13" s="78">
        <v>1</v>
      </c>
      <c r="F13" s="65">
        <v>138.61000000000001</v>
      </c>
      <c r="G13" s="65">
        <v>141.38</v>
      </c>
      <c r="H13" s="65">
        <v>144.15</v>
      </c>
      <c r="I13" s="65">
        <f t="shared" si="5"/>
        <v>141.38</v>
      </c>
      <c r="J13" s="66">
        <f t="shared" si="0"/>
        <v>2.769999999999996</v>
      </c>
      <c r="K13" s="67">
        <f t="shared" si="1"/>
        <v>141.38</v>
      </c>
      <c r="L13" s="68">
        <f t="shared" si="2"/>
        <v>141.38</v>
      </c>
      <c r="M13" s="67">
        <f t="shared" si="3"/>
        <v>141.38</v>
      </c>
      <c r="N13" s="68">
        <f t="shared" si="4"/>
        <v>141.38</v>
      </c>
      <c r="O13" s="28"/>
      <c r="P13" s="28"/>
      <c r="Q13" s="28"/>
      <c r="R13" s="28"/>
      <c r="S13" s="28"/>
      <c r="T13" s="28"/>
      <c r="U13" s="56">
        <v>108.87</v>
      </c>
      <c r="V13" s="26">
        <v>1.2</v>
      </c>
    </row>
    <row r="14" spans="1:32" ht="28.5" customHeight="1">
      <c r="A14" s="80">
        <v>6</v>
      </c>
      <c r="B14" s="85" t="s">
        <v>48</v>
      </c>
      <c r="C14" s="69" t="s">
        <v>73</v>
      </c>
      <c r="D14" s="84" t="s">
        <v>13</v>
      </c>
      <c r="E14" s="78">
        <v>1</v>
      </c>
      <c r="F14" s="65">
        <v>258.33999999999997</v>
      </c>
      <c r="G14" s="65">
        <v>263.51</v>
      </c>
      <c r="H14" s="65">
        <v>268.67</v>
      </c>
      <c r="I14" s="65">
        <f t="shared" si="5"/>
        <v>263.50666666666666</v>
      </c>
      <c r="J14" s="66">
        <f t="shared" si="0"/>
        <v>5.1650008067118005</v>
      </c>
      <c r="K14" s="67">
        <f t="shared" si="1"/>
        <v>263.50666666666666</v>
      </c>
      <c r="L14" s="68">
        <f t="shared" si="2"/>
        <v>263.50666666666666</v>
      </c>
      <c r="M14" s="67">
        <f t="shared" si="3"/>
        <v>263.5</v>
      </c>
      <c r="N14" s="68">
        <f t="shared" si="4"/>
        <v>263.5</v>
      </c>
      <c r="O14" s="28"/>
      <c r="P14" s="28"/>
      <c r="Q14" s="28"/>
      <c r="R14" s="28"/>
      <c r="S14" s="28"/>
      <c r="T14" s="28"/>
      <c r="U14" s="56">
        <v>221.09</v>
      </c>
      <c r="V14" s="26">
        <v>1.2</v>
      </c>
    </row>
    <row r="15" spans="1:32" ht="26.25" customHeight="1">
      <c r="A15" s="80">
        <v>7</v>
      </c>
      <c r="B15" s="85" t="s">
        <v>32</v>
      </c>
      <c r="C15" s="69" t="s">
        <v>74</v>
      </c>
      <c r="D15" s="84" t="s">
        <v>46</v>
      </c>
      <c r="E15" s="78">
        <v>1</v>
      </c>
      <c r="F15" s="65">
        <v>310.02999999999997</v>
      </c>
      <c r="G15" s="65">
        <v>316.23</v>
      </c>
      <c r="H15" s="65">
        <v>322.43</v>
      </c>
      <c r="I15" s="65">
        <f t="shared" si="5"/>
        <v>316.23</v>
      </c>
      <c r="J15" s="66">
        <f t="shared" si="0"/>
        <v>6.2000000000000171</v>
      </c>
      <c r="K15" s="67">
        <f t="shared" si="1"/>
        <v>316.23</v>
      </c>
      <c r="L15" s="68">
        <f t="shared" si="2"/>
        <v>316.23</v>
      </c>
      <c r="M15" s="67">
        <f t="shared" si="3"/>
        <v>316.23</v>
      </c>
      <c r="N15" s="68">
        <f t="shared" si="4"/>
        <v>316.23</v>
      </c>
      <c r="O15" s="28"/>
      <c r="P15" s="28"/>
      <c r="Q15" s="28"/>
      <c r="R15" s="28"/>
      <c r="S15" s="28"/>
      <c r="T15" s="28"/>
      <c r="U15" s="56">
        <v>223.69</v>
      </c>
      <c r="V15" s="26">
        <v>1.2</v>
      </c>
    </row>
    <row r="16" spans="1:32" s="31" customFormat="1" ht="29.25" customHeight="1">
      <c r="A16" s="32">
        <v>8</v>
      </c>
      <c r="B16" s="85" t="s">
        <v>33</v>
      </c>
      <c r="C16" s="69" t="s">
        <v>74</v>
      </c>
      <c r="D16" s="84" t="s">
        <v>46</v>
      </c>
      <c r="E16" s="82">
        <v>1</v>
      </c>
      <c r="F16" s="65">
        <v>212.51</v>
      </c>
      <c r="G16" s="65">
        <v>216.76</v>
      </c>
      <c r="H16" s="65">
        <v>221.01</v>
      </c>
      <c r="I16" s="69">
        <f t="shared" si="5"/>
        <v>216.76</v>
      </c>
      <c r="J16" s="70">
        <f t="shared" si="0"/>
        <v>4.25</v>
      </c>
      <c r="K16" s="67">
        <f t="shared" si="1"/>
        <v>216.76</v>
      </c>
      <c r="L16" s="68">
        <f t="shared" si="2"/>
        <v>216.76</v>
      </c>
      <c r="M16" s="67">
        <f t="shared" si="3"/>
        <v>216.76</v>
      </c>
      <c r="N16" s="68">
        <f t="shared" si="4"/>
        <v>216.76</v>
      </c>
      <c r="O16" s="30"/>
      <c r="P16" s="30"/>
      <c r="Q16" s="30"/>
      <c r="R16" s="30"/>
      <c r="S16" s="30"/>
      <c r="T16" s="30"/>
      <c r="U16" s="57">
        <v>245.07</v>
      </c>
      <c r="V16" s="26">
        <v>1.2</v>
      </c>
      <c r="W16" s="44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9" ht="27" customHeight="1">
      <c r="A17" s="80">
        <v>9</v>
      </c>
      <c r="B17" s="85" t="s">
        <v>34</v>
      </c>
      <c r="C17" s="69" t="s">
        <v>74</v>
      </c>
      <c r="D17" s="84" t="s">
        <v>46</v>
      </c>
      <c r="E17" s="78">
        <v>1</v>
      </c>
      <c r="F17" s="65">
        <v>820</v>
      </c>
      <c r="G17" s="65">
        <v>836.4</v>
      </c>
      <c r="H17" s="65">
        <v>852.8</v>
      </c>
      <c r="I17" s="65">
        <f t="shared" si="5"/>
        <v>836.4</v>
      </c>
      <c r="J17" s="66">
        <f t="shared" si="0"/>
        <v>16.399999999999977</v>
      </c>
      <c r="K17" s="67">
        <f t="shared" si="1"/>
        <v>836.39999999999986</v>
      </c>
      <c r="L17" s="68">
        <f t="shared" si="2"/>
        <v>836.39999999999986</v>
      </c>
      <c r="M17" s="67">
        <f t="shared" si="3"/>
        <v>836.4</v>
      </c>
      <c r="N17" s="68">
        <f t="shared" si="4"/>
        <v>836.4</v>
      </c>
      <c r="O17" s="28"/>
      <c r="P17" s="28"/>
      <c r="Q17" s="28"/>
      <c r="R17" s="28"/>
      <c r="S17" s="28"/>
      <c r="T17" s="28"/>
      <c r="U17" s="56">
        <v>515.5</v>
      </c>
      <c r="V17" s="26">
        <v>1.2</v>
      </c>
    </row>
    <row r="18" spans="1:39" ht="27.75" customHeight="1">
      <c r="A18" s="80">
        <v>10</v>
      </c>
      <c r="B18" s="85" t="s">
        <v>35</v>
      </c>
      <c r="C18" s="69" t="s">
        <v>74</v>
      </c>
      <c r="D18" s="84" t="s">
        <v>46</v>
      </c>
      <c r="E18" s="78">
        <v>1</v>
      </c>
      <c r="F18" s="65">
        <v>500</v>
      </c>
      <c r="G18" s="65">
        <v>510</v>
      </c>
      <c r="H18" s="65">
        <v>520</v>
      </c>
      <c r="I18" s="65">
        <f t="shared" si="5"/>
        <v>510</v>
      </c>
      <c r="J18" s="66">
        <f t="shared" si="0"/>
        <v>10</v>
      </c>
      <c r="K18" s="67">
        <f t="shared" si="1"/>
        <v>510</v>
      </c>
      <c r="L18" s="68">
        <f t="shared" si="2"/>
        <v>510</v>
      </c>
      <c r="M18" s="67">
        <f t="shared" si="3"/>
        <v>510</v>
      </c>
      <c r="N18" s="68">
        <f t="shared" si="4"/>
        <v>510</v>
      </c>
      <c r="O18" s="28"/>
      <c r="P18" s="28"/>
      <c r="Q18" s="28"/>
      <c r="R18" s="28"/>
      <c r="S18" s="28"/>
      <c r="T18" s="28"/>
      <c r="U18" s="56">
        <v>699.46</v>
      </c>
      <c r="V18" s="26">
        <v>1.2</v>
      </c>
    </row>
    <row r="19" spans="1:39" s="2" customFormat="1" ht="28.5" customHeight="1">
      <c r="A19" s="80">
        <v>11</v>
      </c>
      <c r="B19" s="85" t="s">
        <v>36</v>
      </c>
      <c r="C19" s="69" t="s">
        <v>74</v>
      </c>
      <c r="D19" s="84" t="s">
        <v>46</v>
      </c>
      <c r="E19" s="78">
        <v>1</v>
      </c>
      <c r="F19" s="65">
        <v>100.71</v>
      </c>
      <c r="G19" s="65">
        <v>102.72</v>
      </c>
      <c r="H19" s="65">
        <v>104.74</v>
      </c>
      <c r="I19" s="65">
        <f t="shared" si="5"/>
        <v>102.72333333333334</v>
      </c>
      <c r="J19" s="66">
        <f t="shared" si="0"/>
        <v>2.015002067823588</v>
      </c>
      <c r="K19" s="67">
        <f t="shared" si="1"/>
        <v>102.72333333333333</v>
      </c>
      <c r="L19" s="68">
        <f t="shared" si="2"/>
        <v>102.72333333333333</v>
      </c>
      <c r="M19" s="67">
        <f t="shared" si="3"/>
        <v>102.72</v>
      </c>
      <c r="N19" s="68">
        <f t="shared" si="4"/>
        <v>102.72</v>
      </c>
      <c r="O19" s="28"/>
      <c r="P19" s="28"/>
      <c r="Q19" s="28"/>
      <c r="R19" s="28"/>
      <c r="S19" s="28"/>
      <c r="T19" s="28"/>
      <c r="U19" s="56">
        <v>104.13</v>
      </c>
      <c r="V19" s="26">
        <v>1.2</v>
      </c>
      <c r="W19" s="34"/>
      <c r="X19" s="46"/>
      <c r="Y19" s="46"/>
      <c r="Z19" s="46"/>
      <c r="AA19" s="46"/>
      <c r="AB19" s="46"/>
      <c r="AC19" s="46"/>
      <c r="AD19" s="46"/>
      <c r="AE19" s="46"/>
      <c r="AF19" s="46"/>
    </row>
    <row r="20" spans="1:39" s="5" customFormat="1" ht="28.5" customHeight="1">
      <c r="A20" s="80">
        <v>12</v>
      </c>
      <c r="B20" s="85" t="s">
        <v>37</v>
      </c>
      <c r="C20" s="69" t="s">
        <v>75</v>
      </c>
      <c r="D20" s="84" t="s">
        <v>46</v>
      </c>
      <c r="E20" s="78">
        <v>1</v>
      </c>
      <c r="F20" s="65">
        <v>115.29</v>
      </c>
      <c r="G20" s="65">
        <v>117.6</v>
      </c>
      <c r="H20" s="65">
        <v>119.9</v>
      </c>
      <c r="I20" s="65">
        <f t="shared" si="5"/>
        <v>117.59666666666665</v>
      </c>
      <c r="J20" s="66">
        <f t="shared" si="0"/>
        <v>2.3050018076637881</v>
      </c>
      <c r="K20" s="67">
        <f t="shared" si="1"/>
        <v>117.59666666666665</v>
      </c>
      <c r="L20" s="68">
        <f t="shared" si="2"/>
        <v>117.59666666666665</v>
      </c>
      <c r="M20" s="67">
        <f t="shared" si="3"/>
        <v>117.59</v>
      </c>
      <c r="N20" s="68">
        <f t="shared" si="4"/>
        <v>117.59</v>
      </c>
      <c r="O20" s="28"/>
      <c r="P20" s="28"/>
      <c r="Q20" s="28"/>
      <c r="R20" s="28"/>
      <c r="S20" s="28"/>
      <c r="T20" s="28"/>
      <c r="U20" s="56">
        <v>90.21</v>
      </c>
      <c r="V20" s="26">
        <v>1.2</v>
      </c>
      <c r="W20" s="34"/>
      <c r="X20" s="47"/>
      <c r="Y20" s="47"/>
      <c r="Z20" s="47"/>
      <c r="AA20" s="47"/>
      <c r="AB20" s="47"/>
      <c r="AC20" s="47"/>
      <c r="AD20" s="47"/>
      <c r="AE20" s="47"/>
      <c r="AF20" s="47"/>
    </row>
    <row r="21" spans="1:39" ht="25.5" customHeight="1">
      <c r="A21" s="80">
        <v>13</v>
      </c>
      <c r="B21" s="85" t="s">
        <v>38</v>
      </c>
      <c r="C21" s="69" t="s">
        <v>75</v>
      </c>
      <c r="D21" s="84" t="s">
        <v>46</v>
      </c>
      <c r="E21" s="78">
        <v>1</v>
      </c>
      <c r="F21" s="65">
        <v>493.88</v>
      </c>
      <c r="G21" s="65">
        <v>503.76</v>
      </c>
      <c r="H21" s="65">
        <v>513.64</v>
      </c>
      <c r="I21" s="65">
        <f t="shared" si="5"/>
        <v>503.76</v>
      </c>
      <c r="J21" s="66">
        <f t="shared" si="0"/>
        <v>9.8799999999999955</v>
      </c>
      <c r="K21" s="67">
        <f t="shared" si="1"/>
        <v>503.76</v>
      </c>
      <c r="L21" s="68">
        <f t="shared" si="2"/>
        <v>503.76</v>
      </c>
      <c r="M21" s="67">
        <f t="shared" si="3"/>
        <v>503.76</v>
      </c>
      <c r="N21" s="68">
        <f t="shared" si="4"/>
        <v>503.76</v>
      </c>
      <c r="O21" s="28"/>
      <c r="P21" s="28"/>
      <c r="Q21" s="28"/>
      <c r="R21" s="28"/>
      <c r="S21" s="28"/>
      <c r="T21" s="28"/>
      <c r="U21" s="56">
        <v>536.84</v>
      </c>
      <c r="V21" s="26">
        <v>1.2</v>
      </c>
    </row>
    <row r="22" spans="1:39" ht="29.25" customHeight="1">
      <c r="A22" s="80">
        <v>14</v>
      </c>
      <c r="B22" s="85" t="s">
        <v>43</v>
      </c>
      <c r="C22" s="69" t="s">
        <v>76</v>
      </c>
      <c r="D22" s="84" t="s">
        <v>13</v>
      </c>
      <c r="E22" s="78">
        <v>1</v>
      </c>
      <c r="F22" s="65">
        <v>65.88</v>
      </c>
      <c r="G22" s="65">
        <v>67.2</v>
      </c>
      <c r="H22" s="65">
        <v>68.52</v>
      </c>
      <c r="I22" s="65">
        <f t="shared" si="5"/>
        <v>67.199999999999989</v>
      </c>
      <c r="J22" s="66">
        <f t="shared" si="0"/>
        <v>1.3200000000000003</v>
      </c>
      <c r="K22" s="67">
        <f t="shared" si="1"/>
        <v>67.199999999999989</v>
      </c>
      <c r="L22" s="68">
        <f t="shared" si="2"/>
        <v>67.199999999999989</v>
      </c>
      <c r="M22" s="67">
        <f t="shared" si="3"/>
        <v>67.2</v>
      </c>
      <c r="N22" s="68">
        <f t="shared" si="4"/>
        <v>67.2</v>
      </c>
      <c r="O22" s="28"/>
      <c r="P22" s="28"/>
      <c r="Q22" s="28"/>
      <c r="R22" s="28"/>
      <c r="S22" s="28"/>
      <c r="T22" s="28"/>
      <c r="U22" s="56">
        <v>81.53</v>
      </c>
      <c r="V22" s="26">
        <v>1.2</v>
      </c>
    </row>
    <row r="23" spans="1:39" ht="26.25" customHeight="1">
      <c r="A23" s="80">
        <v>15</v>
      </c>
      <c r="B23" s="85" t="s">
        <v>44</v>
      </c>
      <c r="C23" s="69" t="s">
        <v>76</v>
      </c>
      <c r="D23" s="84" t="s">
        <v>13</v>
      </c>
      <c r="E23" s="82">
        <v>1</v>
      </c>
      <c r="F23" s="69">
        <v>3053.46</v>
      </c>
      <c r="G23" s="65">
        <v>3114.53</v>
      </c>
      <c r="H23" s="65">
        <v>3175.6</v>
      </c>
      <c r="I23" s="65">
        <f t="shared" si="5"/>
        <v>3114.53</v>
      </c>
      <c r="J23" s="66">
        <f t="shared" si="0"/>
        <v>61.069999999999936</v>
      </c>
      <c r="K23" s="67">
        <f t="shared" si="1"/>
        <v>3114.5299999999997</v>
      </c>
      <c r="L23" s="68">
        <f t="shared" si="2"/>
        <v>3114.5299999999997</v>
      </c>
      <c r="M23" s="67">
        <f t="shared" si="3"/>
        <v>3114.53</v>
      </c>
      <c r="N23" s="68">
        <f t="shared" si="4"/>
        <v>3114.53</v>
      </c>
      <c r="O23" s="35"/>
      <c r="P23" s="36"/>
      <c r="Q23" s="35"/>
      <c r="R23" s="37"/>
      <c r="S23" s="38"/>
      <c r="T23" s="39"/>
      <c r="U23" s="56">
        <v>5359.2</v>
      </c>
      <c r="V23" s="26">
        <v>1.2</v>
      </c>
      <c r="W23" s="48"/>
      <c r="X23" s="48"/>
      <c r="Y23" s="48"/>
      <c r="Z23" s="49"/>
      <c r="AA23" s="49"/>
      <c r="AB23" s="50"/>
      <c r="AC23" s="50"/>
      <c r="AD23" s="50"/>
      <c r="AE23" s="51"/>
      <c r="AF23" s="28"/>
      <c r="AG23" s="28"/>
      <c r="AH23" s="28"/>
      <c r="AI23" s="28"/>
      <c r="AJ23" s="28"/>
      <c r="AK23" s="28"/>
      <c r="AL23" s="28"/>
      <c r="AM23" s="18"/>
    </row>
    <row r="24" spans="1:39" ht="27.75" customHeight="1">
      <c r="A24" s="80">
        <v>16</v>
      </c>
      <c r="B24" s="85" t="s">
        <v>39</v>
      </c>
      <c r="C24" s="69" t="s">
        <v>77</v>
      </c>
      <c r="D24" s="84" t="s">
        <v>46</v>
      </c>
      <c r="E24" s="82">
        <v>1</v>
      </c>
      <c r="F24" s="69">
        <v>57.76</v>
      </c>
      <c r="G24" s="65">
        <v>58.86</v>
      </c>
      <c r="H24" s="65">
        <v>59.41</v>
      </c>
      <c r="I24" s="65">
        <f t="shared" si="5"/>
        <v>58.676666666666669</v>
      </c>
      <c r="J24" s="66">
        <f t="shared" si="0"/>
        <v>0.84013887740857018</v>
      </c>
      <c r="K24" s="67">
        <f t="shared" si="1"/>
        <v>58.676666666666662</v>
      </c>
      <c r="L24" s="68">
        <f t="shared" si="2"/>
        <v>58.676666666666662</v>
      </c>
      <c r="M24" s="67">
        <f t="shared" si="3"/>
        <v>58.67</v>
      </c>
      <c r="N24" s="68">
        <f t="shared" si="4"/>
        <v>58.67</v>
      </c>
      <c r="O24" s="28"/>
      <c r="P24" s="28"/>
      <c r="Q24" s="28"/>
      <c r="R24" s="28"/>
      <c r="S24" s="28"/>
      <c r="T24" s="28"/>
      <c r="U24" s="56">
        <v>51.6</v>
      </c>
      <c r="V24" s="26">
        <v>1.2</v>
      </c>
    </row>
    <row r="25" spans="1:39" ht="30.75" customHeight="1">
      <c r="A25" s="80">
        <v>17</v>
      </c>
      <c r="B25" s="85" t="s">
        <v>49</v>
      </c>
      <c r="C25" s="69" t="s">
        <v>77</v>
      </c>
      <c r="D25" s="84" t="s">
        <v>46</v>
      </c>
      <c r="E25" s="82">
        <v>1</v>
      </c>
      <c r="F25" s="65">
        <v>93.64</v>
      </c>
      <c r="G25" s="65">
        <v>95.51</v>
      </c>
      <c r="H25" s="65">
        <v>97.39</v>
      </c>
      <c r="I25" s="65">
        <f t="shared" si="5"/>
        <v>95.513333333333335</v>
      </c>
      <c r="J25" s="66">
        <f t="shared" si="0"/>
        <v>1.8750022222209053</v>
      </c>
      <c r="K25" s="67">
        <f t="shared" si="1"/>
        <v>95.513333333333335</v>
      </c>
      <c r="L25" s="68">
        <f t="shared" si="2"/>
        <v>95.513333333333335</v>
      </c>
      <c r="M25" s="67">
        <f t="shared" si="3"/>
        <v>95.51</v>
      </c>
      <c r="N25" s="68">
        <f t="shared" si="4"/>
        <v>95.51</v>
      </c>
      <c r="O25" s="29"/>
      <c r="P25" s="29"/>
      <c r="Q25" s="29"/>
      <c r="R25" s="29"/>
      <c r="S25" s="29"/>
      <c r="T25" s="29"/>
      <c r="U25" s="56">
        <v>163.54</v>
      </c>
      <c r="V25" s="26">
        <v>1.2</v>
      </c>
    </row>
    <row r="26" spans="1:39" ht="28.5" customHeight="1">
      <c r="A26" s="80">
        <v>18</v>
      </c>
      <c r="B26" s="85" t="s">
        <v>89</v>
      </c>
      <c r="C26" s="69" t="s">
        <v>77</v>
      </c>
      <c r="D26" s="84" t="s">
        <v>13</v>
      </c>
      <c r="E26" s="82">
        <v>1</v>
      </c>
      <c r="F26" s="65">
        <v>67.3</v>
      </c>
      <c r="G26" s="65">
        <v>68.650000000000006</v>
      </c>
      <c r="H26" s="65">
        <v>69.989999999999995</v>
      </c>
      <c r="I26" s="65">
        <f t="shared" si="5"/>
        <v>68.646666666666661</v>
      </c>
      <c r="J26" s="66">
        <f t="shared" si="0"/>
        <v>1.3450030978898637</v>
      </c>
      <c r="K26" s="67">
        <f t="shared" si="1"/>
        <v>68.646666666666661</v>
      </c>
      <c r="L26" s="68">
        <f t="shared" si="2"/>
        <v>68.646666666666661</v>
      </c>
      <c r="M26" s="67">
        <f t="shared" si="3"/>
        <v>68.64</v>
      </c>
      <c r="N26" s="68">
        <f t="shared" si="4"/>
        <v>68.64</v>
      </c>
      <c r="O26" s="29"/>
      <c r="P26" s="29"/>
      <c r="Q26" s="29"/>
      <c r="R26" s="29"/>
      <c r="S26" s="29"/>
      <c r="T26" s="29"/>
      <c r="U26" s="56">
        <v>231.99</v>
      </c>
      <c r="V26" s="26">
        <v>1.2</v>
      </c>
    </row>
    <row r="27" spans="1:39" ht="27.75" customHeight="1">
      <c r="A27" s="80">
        <v>19</v>
      </c>
      <c r="B27" s="85" t="s">
        <v>90</v>
      </c>
      <c r="C27" s="69" t="s">
        <v>69</v>
      </c>
      <c r="D27" s="84" t="s">
        <v>13</v>
      </c>
      <c r="E27" s="78">
        <v>1</v>
      </c>
      <c r="F27" s="65">
        <v>620.17999999999995</v>
      </c>
      <c r="G27" s="65">
        <v>632.58000000000004</v>
      </c>
      <c r="H27" s="65">
        <v>644.99</v>
      </c>
      <c r="I27" s="65">
        <f t="shared" si="5"/>
        <v>632.58333333333337</v>
      </c>
      <c r="J27" s="66">
        <f t="shared" si="0"/>
        <v>12.405000335886092</v>
      </c>
      <c r="K27" s="67">
        <f t="shared" si="1"/>
        <v>632.58333333333326</v>
      </c>
      <c r="L27" s="68">
        <f t="shared" si="2"/>
        <v>632.58333333333326</v>
      </c>
      <c r="M27" s="67">
        <f t="shared" si="3"/>
        <v>632.58000000000004</v>
      </c>
      <c r="N27" s="68">
        <f t="shared" si="4"/>
        <v>632.58000000000004</v>
      </c>
      <c r="O27" s="29"/>
      <c r="P27" s="29"/>
      <c r="Q27" s="29"/>
      <c r="R27" s="29"/>
      <c r="S27" s="29"/>
      <c r="T27" s="29"/>
      <c r="U27" s="56">
        <v>237.62</v>
      </c>
      <c r="V27" s="26">
        <v>1.2</v>
      </c>
    </row>
    <row r="28" spans="1:39" ht="33" customHeight="1">
      <c r="A28" s="80">
        <v>20</v>
      </c>
      <c r="B28" s="85" t="s">
        <v>50</v>
      </c>
      <c r="C28" s="69" t="s">
        <v>69</v>
      </c>
      <c r="D28" s="84" t="s">
        <v>13</v>
      </c>
      <c r="E28" s="78">
        <v>1</v>
      </c>
      <c r="F28" s="65">
        <v>514.53</v>
      </c>
      <c r="G28" s="65">
        <v>524.82000000000005</v>
      </c>
      <c r="H28" s="65">
        <v>535.11</v>
      </c>
      <c r="I28" s="65">
        <f t="shared" si="5"/>
        <v>524.82000000000005</v>
      </c>
      <c r="J28" s="66">
        <f t="shared" si="0"/>
        <v>10.29000000000002</v>
      </c>
      <c r="K28" s="67">
        <f t="shared" si="1"/>
        <v>524.81999999999994</v>
      </c>
      <c r="L28" s="68">
        <f t="shared" si="2"/>
        <v>524.81999999999994</v>
      </c>
      <c r="M28" s="67">
        <f t="shared" si="3"/>
        <v>524.82000000000005</v>
      </c>
      <c r="N28" s="68">
        <f t="shared" si="4"/>
        <v>524.82000000000005</v>
      </c>
      <c r="O28" s="29"/>
      <c r="P28" s="29"/>
      <c r="Q28" s="29"/>
      <c r="R28" s="29"/>
      <c r="S28" s="29"/>
      <c r="T28" s="29"/>
      <c r="U28" s="56">
        <v>2289.35</v>
      </c>
      <c r="V28" s="26">
        <v>1.2</v>
      </c>
    </row>
    <row r="29" spans="1:39" ht="32.25" customHeight="1">
      <c r="A29" s="80">
        <v>21</v>
      </c>
      <c r="B29" s="85" t="s">
        <v>91</v>
      </c>
      <c r="C29" s="69" t="s">
        <v>69</v>
      </c>
      <c r="D29" s="84" t="s">
        <v>13</v>
      </c>
      <c r="E29" s="78">
        <v>1</v>
      </c>
      <c r="F29" s="65">
        <v>121.28</v>
      </c>
      <c r="G29" s="65">
        <v>123.71</v>
      </c>
      <c r="H29" s="65">
        <v>126.13</v>
      </c>
      <c r="I29" s="65">
        <f t="shared" si="5"/>
        <v>123.70666666666666</v>
      </c>
      <c r="J29" s="66">
        <f t="shared" si="0"/>
        <v>2.4250017182124468</v>
      </c>
      <c r="K29" s="67">
        <f t="shared" si="1"/>
        <v>123.70666666666666</v>
      </c>
      <c r="L29" s="68">
        <f t="shared" si="2"/>
        <v>123.70666666666666</v>
      </c>
      <c r="M29" s="67">
        <f t="shared" si="3"/>
        <v>123.7</v>
      </c>
      <c r="N29" s="68">
        <f t="shared" si="4"/>
        <v>123.7</v>
      </c>
      <c r="U29" s="56">
        <v>115.95</v>
      </c>
      <c r="V29" s="26">
        <v>1.2</v>
      </c>
    </row>
    <row r="30" spans="1:39" ht="36" customHeight="1">
      <c r="A30" s="80">
        <v>22</v>
      </c>
      <c r="B30" s="85" t="s">
        <v>92</v>
      </c>
      <c r="C30" s="69" t="s">
        <v>69</v>
      </c>
      <c r="D30" s="84" t="s">
        <v>13</v>
      </c>
      <c r="E30" s="78">
        <v>1</v>
      </c>
      <c r="F30" s="65">
        <v>208.13</v>
      </c>
      <c r="G30" s="65">
        <v>212.29</v>
      </c>
      <c r="H30" s="65">
        <v>216.46</v>
      </c>
      <c r="I30" s="65">
        <f t="shared" si="5"/>
        <v>212.29333333333332</v>
      </c>
      <c r="J30" s="66">
        <f t="shared" si="0"/>
        <v>4.1650010004000464</v>
      </c>
      <c r="K30" s="67">
        <f t="shared" si="1"/>
        <v>212.29333333333332</v>
      </c>
      <c r="L30" s="68">
        <f t="shared" si="2"/>
        <v>212.29333333333332</v>
      </c>
      <c r="M30" s="67">
        <f t="shared" si="3"/>
        <v>212.29</v>
      </c>
      <c r="N30" s="68">
        <f t="shared" si="4"/>
        <v>212.29</v>
      </c>
      <c r="U30" s="56">
        <v>169.72</v>
      </c>
      <c r="V30" s="26">
        <v>1.2</v>
      </c>
    </row>
    <row r="31" spans="1:39" ht="34.5" customHeight="1">
      <c r="A31" s="80">
        <v>23</v>
      </c>
      <c r="B31" s="85" t="s">
        <v>51</v>
      </c>
      <c r="C31" s="69" t="s">
        <v>69</v>
      </c>
      <c r="D31" s="84" t="s">
        <v>13</v>
      </c>
      <c r="E31" s="78">
        <v>1</v>
      </c>
      <c r="F31" s="65">
        <v>365.66</v>
      </c>
      <c r="G31" s="65">
        <v>372.63</v>
      </c>
      <c r="H31" s="65">
        <v>376.11</v>
      </c>
      <c r="I31" s="65">
        <f t="shared" si="5"/>
        <v>371.4666666666667</v>
      </c>
      <c r="J31" s="66">
        <f t="shared" si="0"/>
        <v>5.3212435889868122</v>
      </c>
      <c r="K31" s="67">
        <f t="shared" si="1"/>
        <v>371.4666666666667</v>
      </c>
      <c r="L31" s="68">
        <f t="shared" si="2"/>
        <v>371.4666666666667</v>
      </c>
      <c r="M31" s="67">
        <f t="shared" si="3"/>
        <v>371.46</v>
      </c>
      <c r="N31" s="68">
        <f t="shared" si="4"/>
        <v>371.46</v>
      </c>
      <c r="U31" s="56">
        <v>183.74</v>
      </c>
      <c r="V31" s="26">
        <v>1.2</v>
      </c>
    </row>
    <row r="32" spans="1:39" ht="36" customHeight="1">
      <c r="A32" s="80">
        <v>24</v>
      </c>
      <c r="B32" s="85" t="s">
        <v>52</v>
      </c>
      <c r="C32" s="69" t="s">
        <v>69</v>
      </c>
      <c r="D32" s="84" t="s">
        <v>13</v>
      </c>
      <c r="E32" s="82">
        <v>1</v>
      </c>
      <c r="F32" s="69">
        <v>190.33</v>
      </c>
      <c r="G32" s="65">
        <v>194.14</v>
      </c>
      <c r="H32" s="65">
        <v>197.94</v>
      </c>
      <c r="I32" s="65">
        <f t="shared" si="5"/>
        <v>194.13666666666668</v>
      </c>
      <c r="J32" s="66">
        <f t="shared" si="0"/>
        <v>3.8050010950502071</v>
      </c>
      <c r="K32" s="67">
        <f t="shared" si="1"/>
        <v>194.13666666666668</v>
      </c>
      <c r="L32" s="68">
        <f t="shared" si="2"/>
        <v>194.13666666666668</v>
      </c>
      <c r="M32" s="67">
        <f t="shared" si="3"/>
        <v>194.13</v>
      </c>
      <c r="N32" s="68">
        <f t="shared" si="4"/>
        <v>194.13</v>
      </c>
      <c r="U32" s="56">
        <v>181.34</v>
      </c>
      <c r="V32" s="26">
        <v>1.2</v>
      </c>
    </row>
    <row r="33" spans="1:22" ht="36" customHeight="1">
      <c r="A33" s="80">
        <v>25</v>
      </c>
      <c r="B33" s="85" t="s">
        <v>93</v>
      </c>
      <c r="C33" s="69" t="s">
        <v>69</v>
      </c>
      <c r="D33" s="84" t="s">
        <v>13</v>
      </c>
      <c r="E33" s="82">
        <v>1</v>
      </c>
      <c r="F33" s="69">
        <v>470.77</v>
      </c>
      <c r="G33" s="65">
        <v>480.19</v>
      </c>
      <c r="H33" s="65">
        <v>489.6</v>
      </c>
      <c r="I33" s="65">
        <f t="shared" si="5"/>
        <v>480.18666666666667</v>
      </c>
      <c r="J33" s="66">
        <f t="shared" si="0"/>
        <v>9.4150004425562148</v>
      </c>
      <c r="K33" s="67">
        <f t="shared" si="1"/>
        <v>480.18666666666661</v>
      </c>
      <c r="L33" s="68">
        <f t="shared" si="2"/>
        <v>480.18666666666661</v>
      </c>
      <c r="M33" s="67">
        <f t="shared" si="3"/>
        <v>480.18</v>
      </c>
      <c r="N33" s="68">
        <f t="shared" si="4"/>
        <v>480.18</v>
      </c>
      <c r="U33" s="56">
        <v>2327.42</v>
      </c>
      <c r="V33" s="26">
        <v>1.2</v>
      </c>
    </row>
    <row r="34" spans="1:22" ht="33" customHeight="1">
      <c r="A34" s="80">
        <v>26</v>
      </c>
      <c r="B34" s="85" t="s">
        <v>53</v>
      </c>
      <c r="C34" s="69" t="s">
        <v>69</v>
      </c>
      <c r="D34" s="84" t="s">
        <v>13</v>
      </c>
      <c r="E34" s="82">
        <v>1</v>
      </c>
      <c r="F34" s="69">
        <v>173.96</v>
      </c>
      <c r="G34" s="65">
        <v>177.44</v>
      </c>
      <c r="H34" s="65">
        <v>180.92</v>
      </c>
      <c r="I34" s="65">
        <f t="shared" si="5"/>
        <v>177.43999999999997</v>
      </c>
      <c r="J34" s="66">
        <f t="shared" si="0"/>
        <v>3.4799999999999898</v>
      </c>
      <c r="K34" s="67">
        <f t="shared" si="1"/>
        <v>177.43999999999997</v>
      </c>
      <c r="L34" s="68">
        <f t="shared" si="2"/>
        <v>177.43999999999997</v>
      </c>
      <c r="M34" s="67">
        <f t="shared" si="3"/>
        <v>177.44</v>
      </c>
      <c r="N34" s="68">
        <f t="shared" si="4"/>
        <v>177.44</v>
      </c>
      <c r="U34" s="56">
        <v>187.57</v>
      </c>
      <c r="V34" s="26">
        <v>1.2</v>
      </c>
    </row>
    <row r="35" spans="1:22" ht="27" customHeight="1">
      <c r="A35" s="80">
        <v>27</v>
      </c>
      <c r="B35" s="85" t="s">
        <v>54</v>
      </c>
      <c r="C35" s="69" t="s">
        <v>79</v>
      </c>
      <c r="D35" s="84" t="s">
        <v>13</v>
      </c>
      <c r="E35" s="82">
        <v>1</v>
      </c>
      <c r="F35" s="69">
        <v>147.41999999999999</v>
      </c>
      <c r="G35" s="65">
        <v>150.37</v>
      </c>
      <c r="H35" s="65">
        <v>153.32</v>
      </c>
      <c r="I35" s="65">
        <f t="shared" si="5"/>
        <v>150.36999999999998</v>
      </c>
      <c r="J35" s="66">
        <f t="shared" si="0"/>
        <v>2.9500000000000028</v>
      </c>
      <c r="K35" s="67">
        <f t="shared" si="1"/>
        <v>150.36999999999998</v>
      </c>
      <c r="L35" s="68">
        <f t="shared" si="2"/>
        <v>150.36999999999998</v>
      </c>
      <c r="M35" s="67">
        <f t="shared" si="3"/>
        <v>150.37</v>
      </c>
      <c r="N35" s="68">
        <f t="shared" si="4"/>
        <v>150.37</v>
      </c>
      <c r="O35" s="40"/>
      <c r="P35" s="40"/>
      <c r="Q35" s="40"/>
      <c r="R35" s="40"/>
      <c r="S35" s="40"/>
      <c r="T35" s="40"/>
      <c r="U35" s="56">
        <v>126.59</v>
      </c>
      <c r="V35" s="26">
        <v>1.2</v>
      </c>
    </row>
    <row r="36" spans="1:22" ht="25.5" customHeight="1">
      <c r="A36" s="80">
        <v>28</v>
      </c>
      <c r="B36" s="85" t="s">
        <v>55</v>
      </c>
      <c r="C36" s="69" t="s">
        <v>77</v>
      </c>
      <c r="D36" s="84" t="s">
        <v>46</v>
      </c>
      <c r="E36" s="82">
        <v>1</v>
      </c>
      <c r="F36" s="69">
        <v>176.85</v>
      </c>
      <c r="G36" s="65">
        <v>180.39</v>
      </c>
      <c r="H36" s="65">
        <v>183.92</v>
      </c>
      <c r="I36" s="65">
        <f t="shared" si="5"/>
        <v>180.38666666666666</v>
      </c>
      <c r="J36" s="66">
        <f t="shared" si="0"/>
        <v>3.5350011786890976</v>
      </c>
      <c r="K36" s="67">
        <f t="shared" si="1"/>
        <v>180.38666666666666</v>
      </c>
      <c r="L36" s="68">
        <f t="shared" si="2"/>
        <v>180.38666666666666</v>
      </c>
      <c r="M36" s="67">
        <f t="shared" si="3"/>
        <v>180.38</v>
      </c>
      <c r="N36" s="68">
        <f t="shared" si="4"/>
        <v>180.38</v>
      </c>
      <c r="O36" s="41"/>
      <c r="P36" s="41"/>
      <c r="Q36" s="41"/>
      <c r="R36" s="41"/>
      <c r="S36" s="41"/>
      <c r="T36" s="41"/>
      <c r="U36" s="56">
        <v>165.46</v>
      </c>
      <c r="V36" s="26">
        <v>1.2</v>
      </c>
    </row>
    <row r="37" spans="1:22" ht="28.5" customHeight="1">
      <c r="A37" s="80">
        <v>29</v>
      </c>
      <c r="B37" s="85" t="s">
        <v>56</v>
      </c>
      <c r="C37" s="69" t="s">
        <v>78</v>
      </c>
      <c r="D37" s="84" t="s">
        <v>46</v>
      </c>
      <c r="E37" s="82">
        <v>1</v>
      </c>
      <c r="F37" s="69">
        <v>275</v>
      </c>
      <c r="G37" s="65">
        <v>280.5</v>
      </c>
      <c r="H37" s="65">
        <v>286</v>
      </c>
      <c r="I37" s="65">
        <f t="shared" si="5"/>
        <v>280.5</v>
      </c>
      <c r="J37" s="66">
        <f t="shared" si="0"/>
        <v>5.5</v>
      </c>
      <c r="K37" s="67">
        <f t="shared" si="1"/>
        <v>280.5</v>
      </c>
      <c r="L37" s="68">
        <f t="shared" si="2"/>
        <v>280.5</v>
      </c>
      <c r="M37" s="67">
        <f t="shared" si="3"/>
        <v>280.5</v>
      </c>
      <c r="N37" s="68">
        <f t="shared" si="4"/>
        <v>280.5</v>
      </c>
      <c r="U37" s="56">
        <v>261.86</v>
      </c>
      <c r="V37" s="26">
        <v>1.2</v>
      </c>
    </row>
    <row r="38" spans="1:22" ht="27.75" customHeight="1">
      <c r="A38" s="80">
        <v>30</v>
      </c>
      <c r="B38" s="85" t="s">
        <v>40</v>
      </c>
      <c r="C38" s="69" t="s">
        <v>78</v>
      </c>
      <c r="D38" s="84" t="s">
        <v>46</v>
      </c>
      <c r="E38" s="82">
        <v>1</v>
      </c>
      <c r="F38" s="69">
        <v>39.71</v>
      </c>
      <c r="G38" s="65">
        <v>40.5</v>
      </c>
      <c r="H38" s="65">
        <v>41.3</v>
      </c>
      <c r="I38" s="65">
        <f t="shared" si="5"/>
        <v>40.503333333333337</v>
      </c>
      <c r="J38" s="66">
        <f t="shared" si="0"/>
        <v>0.79500524107286896</v>
      </c>
      <c r="K38" s="67">
        <f t="shared" si="1"/>
        <v>40.50333333333333</v>
      </c>
      <c r="L38" s="68">
        <f t="shared" si="2"/>
        <v>40.50333333333333</v>
      </c>
      <c r="M38" s="67">
        <f t="shared" si="3"/>
        <v>40.5</v>
      </c>
      <c r="N38" s="68">
        <f t="shared" si="4"/>
        <v>40.5</v>
      </c>
      <c r="U38" s="56">
        <v>38.979999999999997</v>
      </c>
      <c r="V38" s="26">
        <v>1.2</v>
      </c>
    </row>
    <row r="39" spans="1:22" ht="34.5" customHeight="1">
      <c r="A39" s="80">
        <v>31</v>
      </c>
      <c r="B39" s="85" t="s">
        <v>94</v>
      </c>
      <c r="C39" s="69" t="s">
        <v>69</v>
      </c>
      <c r="D39" s="84" t="s">
        <v>13</v>
      </c>
      <c r="E39" s="82">
        <v>1</v>
      </c>
      <c r="F39" s="69">
        <v>279.69</v>
      </c>
      <c r="G39" s="65">
        <v>285.27999999999997</v>
      </c>
      <c r="H39" s="65">
        <v>290.88</v>
      </c>
      <c r="I39" s="65">
        <f t="shared" si="5"/>
        <v>285.28333333333336</v>
      </c>
      <c r="J39" s="66">
        <f t="shared" si="0"/>
        <v>5.5950007447124896</v>
      </c>
      <c r="K39" s="67">
        <f t="shared" si="1"/>
        <v>285.2833333333333</v>
      </c>
      <c r="L39" s="68">
        <f t="shared" si="2"/>
        <v>285.2833333333333</v>
      </c>
      <c r="M39" s="67">
        <f t="shared" si="3"/>
        <v>285.27999999999997</v>
      </c>
      <c r="N39" s="68">
        <f t="shared" si="4"/>
        <v>285.27999999999997</v>
      </c>
      <c r="U39" s="56">
        <v>1774.85</v>
      </c>
      <c r="V39" s="26">
        <v>1.2</v>
      </c>
    </row>
    <row r="40" spans="1:22" ht="27.75" customHeight="1">
      <c r="A40" s="80">
        <v>32</v>
      </c>
      <c r="B40" s="85" t="s">
        <v>41</v>
      </c>
      <c r="C40" s="69" t="s">
        <v>69</v>
      </c>
      <c r="D40" s="84" t="s">
        <v>13</v>
      </c>
      <c r="E40" s="82">
        <v>1</v>
      </c>
      <c r="F40" s="69">
        <v>53.74</v>
      </c>
      <c r="G40" s="65">
        <v>54.81</v>
      </c>
      <c r="H40" s="65">
        <v>55.89</v>
      </c>
      <c r="I40" s="65">
        <f t="shared" si="5"/>
        <v>54.813333333333333</v>
      </c>
      <c r="J40" s="66">
        <f t="shared" si="0"/>
        <v>1.0750038759620042</v>
      </c>
      <c r="K40" s="67">
        <f t="shared" si="1"/>
        <v>54.813333333333333</v>
      </c>
      <c r="L40" s="68">
        <f t="shared" si="2"/>
        <v>54.813333333333333</v>
      </c>
      <c r="M40" s="67">
        <f t="shared" si="3"/>
        <v>54.81</v>
      </c>
      <c r="N40" s="68">
        <f t="shared" si="4"/>
        <v>54.81</v>
      </c>
      <c r="U40" s="56">
        <v>51.34</v>
      </c>
      <c r="V40" s="26">
        <v>1.2</v>
      </c>
    </row>
    <row r="41" spans="1:22" ht="29.25" customHeight="1">
      <c r="A41" s="80">
        <v>33</v>
      </c>
      <c r="B41" s="85" t="s">
        <v>42</v>
      </c>
      <c r="C41" s="69" t="s">
        <v>69</v>
      </c>
      <c r="D41" s="84" t="s">
        <v>13</v>
      </c>
      <c r="E41" s="82">
        <v>1</v>
      </c>
      <c r="F41" s="69">
        <v>385.1</v>
      </c>
      <c r="G41" s="65">
        <v>392.8</v>
      </c>
      <c r="H41" s="65">
        <v>400.5</v>
      </c>
      <c r="I41" s="65">
        <f t="shared" si="5"/>
        <v>392.8</v>
      </c>
      <c r="J41" s="66">
        <f t="shared" si="0"/>
        <v>7.6999999999999886</v>
      </c>
      <c r="K41" s="67">
        <f t="shared" si="1"/>
        <v>392.8</v>
      </c>
      <c r="L41" s="68">
        <f t="shared" si="2"/>
        <v>392.8</v>
      </c>
      <c r="M41" s="67">
        <f t="shared" si="3"/>
        <v>392.8</v>
      </c>
      <c r="N41" s="68">
        <f t="shared" si="4"/>
        <v>392.8</v>
      </c>
      <c r="U41" s="56">
        <v>360.94</v>
      </c>
      <c r="V41" s="26">
        <v>1.2</v>
      </c>
    </row>
    <row r="42" spans="1:22" ht="26.25" customHeight="1">
      <c r="A42" s="80">
        <v>34</v>
      </c>
      <c r="B42" s="85" t="s">
        <v>45</v>
      </c>
      <c r="C42" s="69" t="s">
        <v>69</v>
      </c>
      <c r="D42" s="84" t="s">
        <v>13</v>
      </c>
      <c r="E42" s="78">
        <v>1</v>
      </c>
      <c r="F42" s="65">
        <v>400</v>
      </c>
      <c r="G42" s="65">
        <v>408</v>
      </c>
      <c r="H42" s="65">
        <v>416</v>
      </c>
      <c r="I42" s="65">
        <f t="shared" si="5"/>
        <v>408</v>
      </c>
      <c r="J42" s="66">
        <f t="shared" si="0"/>
        <v>8</v>
      </c>
      <c r="K42" s="67">
        <f t="shared" si="1"/>
        <v>408</v>
      </c>
      <c r="L42" s="68">
        <f t="shared" si="2"/>
        <v>408</v>
      </c>
      <c r="M42" s="67">
        <f t="shared" si="3"/>
        <v>408</v>
      </c>
      <c r="N42" s="68">
        <f t="shared" si="4"/>
        <v>408</v>
      </c>
      <c r="U42" s="56">
        <v>459.95</v>
      </c>
      <c r="V42" s="26">
        <v>1.2</v>
      </c>
    </row>
    <row r="43" spans="1:22" ht="36" customHeight="1">
      <c r="A43" s="80">
        <v>35</v>
      </c>
      <c r="B43" s="85" t="s">
        <v>95</v>
      </c>
      <c r="C43" s="69" t="s">
        <v>97</v>
      </c>
      <c r="D43" s="84" t="s">
        <v>13</v>
      </c>
      <c r="E43" s="78">
        <v>1</v>
      </c>
      <c r="F43" s="65">
        <v>43.87</v>
      </c>
      <c r="G43" s="65">
        <v>44.75</v>
      </c>
      <c r="H43" s="65">
        <v>45.62</v>
      </c>
      <c r="I43" s="65">
        <f t="shared" si="5"/>
        <v>44.74666666666667</v>
      </c>
      <c r="J43" s="66">
        <f t="shared" si="0"/>
        <v>0.87500476189180443</v>
      </c>
      <c r="K43" s="67">
        <f t="shared" si="1"/>
        <v>44.74666666666667</v>
      </c>
      <c r="L43" s="68">
        <f t="shared" si="2"/>
        <v>44.74666666666667</v>
      </c>
      <c r="M43" s="67">
        <f t="shared" si="3"/>
        <v>44.74</v>
      </c>
      <c r="N43" s="68">
        <f t="shared" si="4"/>
        <v>44.74</v>
      </c>
      <c r="U43" s="56">
        <v>42.55</v>
      </c>
      <c r="V43" s="26">
        <v>1.2</v>
      </c>
    </row>
    <row r="44" spans="1:22" ht="27" customHeight="1">
      <c r="A44" s="80">
        <v>36</v>
      </c>
      <c r="B44" s="85" t="s">
        <v>57</v>
      </c>
      <c r="C44" s="69" t="s">
        <v>71</v>
      </c>
      <c r="D44" s="84" t="s">
        <v>13</v>
      </c>
      <c r="E44" s="78">
        <v>1</v>
      </c>
      <c r="F44" s="65">
        <v>534.29999999999995</v>
      </c>
      <c r="G44" s="65">
        <v>544.99</v>
      </c>
      <c r="H44" s="65">
        <v>555.66999999999996</v>
      </c>
      <c r="I44" s="65">
        <f t="shared" si="5"/>
        <v>544.98666666666668</v>
      </c>
      <c r="J44" s="66">
        <f t="shared" si="0"/>
        <v>10.685000389954761</v>
      </c>
      <c r="K44" s="67">
        <f t="shared" si="1"/>
        <v>544.98666666666668</v>
      </c>
      <c r="L44" s="68">
        <f t="shared" si="2"/>
        <v>544.98666666666668</v>
      </c>
      <c r="M44" s="67">
        <f t="shared" si="3"/>
        <v>544.98</v>
      </c>
      <c r="N44" s="68">
        <f t="shared" si="4"/>
        <v>544.98</v>
      </c>
      <c r="U44" s="56">
        <v>530.44000000000005</v>
      </c>
      <c r="V44" s="26">
        <v>1.2</v>
      </c>
    </row>
    <row r="45" spans="1:22" ht="27" customHeight="1">
      <c r="A45" s="80">
        <v>37</v>
      </c>
      <c r="B45" s="85" t="s">
        <v>58</v>
      </c>
      <c r="C45" s="69" t="s">
        <v>80</v>
      </c>
      <c r="D45" s="86" t="s">
        <v>13</v>
      </c>
      <c r="E45" s="78">
        <v>1</v>
      </c>
      <c r="F45" s="65">
        <v>126.61</v>
      </c>
      <c r="G45" s="65">
        <v>129.13999999999999</v>
      </c>
      <c r="H45" s="65">
        <v>131.66999999999999</v>
      </c>
      <c r="I45" s="65">
        <f t="shared" si="5"/>
        <v>129.13999999999999</v>
      </c>
      <c r="J45" s="66">
        <f t="shared" si="0"/>
        <v>2.529999999999994</v>
      </c>
      <c r="K45" s="67">
        <f t="shared" si="1"/>
        <v>129.13999999999999</v>
      </c>
      <c r="L45" s="68">
        <f t="shared" si="2"/>
        <v>129.13999999999999</v>
      </c>
      <c r="M45" s="67">
        <f t="shared" si="3"/>
        <v>129.13999999999999</v>
      </c>
      <c r="N45" s="68">
        <f t="shared" si="4"/>
        <v>129.13999999999999</v>
      </c>
      <c r="U45" s="56">
        <v>115.41</v>
      </c>
      <c r="V45" s="26">
        <v>1.2</v>
      </c>
    </row>
    <row r="46" spans="1:22" ht="35.25" customHeight="1">
      <c r="A46" s="80">
        <v>38</v>
      </c>
      <c r="B46" s="85" t="s">
        <v>96</v>
      </c>
      <c r="C46" s="69" t="s">
        <v>69</v>
      </c>
      <c r="D46" s="86" t="s">
        <v>13</v>
      </c>
      <c r="E46" s="78">
        <v>1</v>
      </c>
      <c r="F46" s="65">
        <v>750</v>
      </c>
      <c r="G46" s="65">
        <v>765</v>
      </c>
      <c r="H46" s="65">
        <v>780</v>
      </c>
      <c r="I46" s="65">
        <f t="shared" si="5"/>
        <v>765</v>
      </c>
      <c r="J46" s="66">
        <f t="shared" si="0"/>
        <v>15</v>
      </c>
      <c r="K46" s="67">
        <f t="shared" si="1"/>
        <v>765</v>
      </c>
      <c r="L46" s="68">
        <f t="shared" si="2"/>
        <v>765</v>
      </c>
      <c r="M46" s="67">
        <f t="shared" si="3"/>
        <v>765</v>
      </c>
      <c r="N46" s="68">
        <f t="shared" si="4"/>
        <v>765</v>
      </c>
      <c r="U46" s="56">
        <v>4254.82</v>
      </c>
      <c r="V46" s="26">
        <v>1.2</v>
      </c>
    </row>
    <row r="47" spans="1:22" ht="24" customHeight="1">
      <c r="A47" s="80">
        <v>39</v>
      </c>
      <c r="B47" s="85" t="s">
        <v>59</v>
      </c>
      <c r="C47" s="69" t="s">
        <v>72</v>
      </c>
      <c r="D47" s="86" t="s">
        <v>13</v>
      </c>
      <c r="E47" s="78">
        <v>1</v>
      </c>
      <c r="F47" s="65">
        <v>190.06</v>
      </c>
      <c r="G47" s="65">
        <v>193.86</v>
      </c>
      <c r="H47" s="65">
        <v>197.66</v>
      </c>
      <c r="I47" s="65">
        <f t="shared" si="5"/>
        <v>193.86</v>
      </c>
      <c r="J47" s="66">
        <f t="shared" si="0"/>
        <v>3.7999999999999972</v>
      </c>
      <c r="K47" s="67">
        <f t="shared" si="1"/>
        <v>193.86</v>
      </c>
      <c r="L47" s="68">
        <f t="shared" si="2"/>
        <v>193.86</v>
      </c>
      <c r="M47" s="67">
        <f t="shared" si="3"/>
        <v>193.86</v>
      </c>
      <c r="N47" s="68">
        <f t="shared" si="4"/>
        <v>193.86</v>
      </c>
      <c r="U47" s="56">
        <v>180.4</v>
      </c>
      <c r="V47" s="26">
        <v>1.2</v>
      </c>
    </row>
    <row r="48" spans="1:22" ht="39.75" customHeight="1">
      <c r="A48" s="80">
        <v>40</v>
      </c>
      <c r="B48" s="85" t="s">
        <v>60</v>
      </c>
      <c r="C48" s="69" t="s">
        <v>83</v>
      </c>
      <c r="D48" s="87" t="s">
        <v>62</v>
      </c>
      <c r="E48" s="78">
        <v>1</v>
      </c>
      <c r="F48" s="65">
        <v>3000</v>
      </c>
      <c r="G48" s="65">
        <v>3060</v>
      </c>
      <c r="H48" s="65">
        <v>3120</v>
      </c>
      <c r="I48" s="65">
        <f t="shared" si="5"/>
        <v>3060</v>
      </c>
      <c r="J48" s="66">
        <f t="shared" si="0"/>
        <v>60</v>
      </c>
      <c r="K48" s="67">
        <f t="shared" si="1"/>
        <v>3060</v>
      </c>
      <c r="L48" s="68">
        <f t="shared" si="2"/>
        <v>3060</v>
      </c>
      <c r="M48" s="67">
        <f t="shared" si="3"/>
        <v>3060</v>
      </c>
      <c r="N48" s="68">
        <f t="shared" si="4"/>
        <v>3060</v>
      </c>
      <c r="U48" s="56">
        <v>24852.94</v>
      </c>
      <c r="V48" s="26">
        <v>1.2</v>
      </c>
    </row>
    <row r="49" spans="1:22" ht="39.75" customHeight="1">
      <c r="A49" s="80">
        <v>41</v>
      </c>
      <c r="B49" s="85" t="s">
        <v>61</v>
      </c>
      <c r="C49" s="69" t="s">
        <v>83</v>
      </c>
      <c r="D49" s="88" t="s">
        <v>62</v>
      </c>
      <c r="E49" s="78">
        <v>1</v>
      </c>
      <c r="F49" s="65">
        <v>1000</v>
      </c>
      <c r="G49" s="65">
        <v>1020</v>
      </c>
      <c r="H49" s="65">
        <v>1040</v>
      </c>
      <c r="I49" s="74">
        <f t="shared" si="5"/>
        <v>1020</v>
      </c>
      <c r="J49" s="75">
        <f t="shared" si="0"/>
        <v>20</v>
      </c>
      <c r="K49" s="76">
        <f t="shared" si="1"/>
        <v>1020</v>
      </c>
      <c r="L49" s="77">
        <f t="shared" si="2"/>
        <v>1020</v>
      </c>
      <c r="M49" s="76">
        <f t="shared" si="3"/>
        <v>1020</v>
      </c>
      <c r="N49" s="77">
        <f t="shared" si="4"/>
        <v>1020</v>
      </c>
      <c r="U49" s="56">
        <v>6879.82</v>
      </c>
      <c r="V49" s="26">
        <v>1.2</v>
      </c>
    </row>
    <row r="50" spans="1:22" ht="20.25" customHeight="1">
      <c r="A50" s="80">
        <v>42</v>
      </c>
      <c r="B50" s="85" t="s">
        <v>63</v>
      </c>
      <c r="C50" s="69" t="s">
        <v>71</v>
      </c>
      <c r="D50" s="87" t="s">
        <v>13</v>
      </c>
      <c r="E50" s="78">
        <v>1</v>
      </c>
      <c r="F50" s="65">
        <v>142.33000000000001</v>
      </c>
      <c r="G50" s="65">
        <v>145.18</v>
      </c>
      <c r="H50" s="65">
        <v>148.02000000000001</v>
      </c>
      <c r="I50" s="74">
        <f t="shared" si="5"/>
        <v>145.17666666666665</v>
      </c>
      <c r="J50" s="75">
        <f t="shared" si="0"/>
        <v>2.8450014645573258</v>
      </c>
      <c r="K50" s="76">
        <f t="shared" si="1"/>
        <v>145.17666666666665</v>
      </c>
      <c r="L50" s="77">
        <f t="shared" si="2"/>
        <v>145.17666666666665</v>
      </c>
      <c r="M50" s="76">
        <f t="shared" si="3"/>
        <v>145.16999999999999</v>
      </c>
      <c r="N50" s="77">
        <f t="shared" si="4"/>
        <v>145.16999999999999</v>
      </c>
      <c r="U50" s="73"/>
      <c r="V50" s="26">
        <v>1.2</v>
      </c>
    </row>
    <row r="51" spans="1:22" ht="17.25" customHeight="1">
      <c r="A51" s="80">
        <v>43</v>
      </c>
      <c r="B51" s="85" t="s">
        <v>64</v>
      </c>
      <c r="C51" s="69" t="s">
        <v>81</v>
      </c>
      <c r="D51" s="87" t="s">
        <v>13</v>
      </c>
      <c r="E51" s="78">
        <v>1</v>
      </c>
      <c r="F51" s="65">
        <v>924.53</v>
      </c>
      <c r="G51" s="65">
        <v>943.02</v>
      </c>
      <c r="H51" s="65">
        <v>961.52</v>
      </c>
      <c r="I51" s="74">
        <f t="shared" si="5"/>
        <v>943.0233333333332</v>
      </c>
      <c r="J51" s="75">
        <f t="shared" si="0"/>
        <v>18.495000225286116</v>
      </c>
      <c r="K51" s="76">
        <f t="shared" si="1"/>
        <v>943.0233333333332</v>
      </c>
      <c r="L51" s="77">
        <f t="shared" si="2"/>
        <v>943.0233333333332</v>
      </c>
      <c r="M51" s="76">
        <f t="shared" si="3"/>
        <v>943.02</v>
      </c>
      <c r="N51" s="77">
        <f t="shared" si="4"/>
        <v>943.02</v>
      </c>
      <c r="U51" s="73"/>
      <c r="V51" s="26">
        <v>1.2</v>
      </c>
    </row>
    <row r="52" spans="1:22" ht="21" customHeight="1">
      <c r="A52" s="80">
        <v>44</v>
      </c>
      <c r="B52" s="85" t="s">
        <v>65</v>
      </c>
      <c r="C52" s="69" t="s">
        <v>82</v>
      </c>
      <c r="D52" s="87" t="s">
        <v>13</v>
      </c>
      <c r="E52" s="78">
        <v>1</v>
      </c>
      <c r="F52" s="65">
        <v>49.19</v>
      </c>
      <c r="G52" s="65">
        <v>50.17</v>
      </c>
      <c r="H52" s="65">
        <v>51.16</v>
      </c>
      <c r="I52" s="74">
        <f t="shared" si="5"/>
        <v>50.173333333333325</v>
      </c>
      <c r="J52" s="75">
        <f t="shared" si="0"/>
        <v>0.98500423010935956</v>
      </c>
      <c r="K52" s="76">
        <f t="shared" si="1"/>
        <v>50.173333333333325</v>
      </c>
      <c r="L52" s="77">
        <f t="shared" si="2"/>
        <v>50.173333333333325</v>
      </c>
      <c r="M52" s="76">
        <f t="shared" si="3"/>
        <v>50.17</v>
      </c>
      <c r="N52" s="77">
        <f t="shared" si="4"/>
        <v>50.17</v>
      </c>
      <c r="U52" s="73"/>
      <c r="V52" s="26">
        <v>1.2</v>
      </c>
    </row>
    <row r="53" spans="1:22" ht="25.5" customHeight="1">
      <c r="A53" s="80">
        <v>45</v>
      </c>
      <c r="B53" s="85" t="s">
        <v>66</v>
      </c>
      <c r="C53" s="69" t="s">
        <v>82</v>
      </c>
      <c r="D53" s="87" t="s">
        <v>13</v>
      </c>
      <c r="E53" s="78">
        <v>1</v>
      </c>
      <c r="F53" s="65">
        <v>2046.4</v>
      </c>
      <c r="G53" s="65">
        <v>2085.37</v>
      </c>
      <c r="H53" s="65">
        <v>2104.87</v>
      </c>
      <c r="I53" s="83">
        <f t="shared" si="5"/>
        <v>2078.88</v>
      </c>
      <c r="J53" s="66">
        <f t="shared" si="0"/>
        <v>29.770376215291492</v>
      </c>
      <c r="K53" s="67">
        <f t="shared" si="1"/>
        <v>2078.88</v>
      </c>
      <c r="L53" s="68">
        <f t="shared" si="2"/>
        <v>2078.88</v>
      </c>
      <c r="M53" s="67">
        <f t="shared" si="3"/>
        <v>2078.88</v>
      </c>
      <c r="N53" s="68">
        <f t="shared" si="4"/>
        <v>2078.88</v>
      </c>
      <c r="U53" s="73"/>
      <c r="V53" s="26">
        <v>1.2</v>
      </c>
    </row>
    <row r="54" spans="1:22" ht="15.75" thickBot="1">
      <c r="A54" s="17"/>
      <c r="B54" s="10"/>
      <c r="C54" s="10"/>
      <c r="D54" s="11"/>
      <c r="E54" s="12"/>
      <c r="F54" s="23"/>
      <c r="G54" s="23"/>
      <c r="H54" s="13"/>
      <c r="I54" s="14"/>
      <c r="J54" s="15"/>
      <c r="K54" s="16"/>
      <c r="L54" s="21">
        <f>SUM(L9:L53)</f>
        <v>20339.276666666668</v>
      </c>
      <c r="M54" s="16">
        <f>SUM(M9:M53)</f>
        <v>20339.159999999996</v>
      </c>
      <c r="N54" s="21">
        <f>SUM(N9:N53)</f>
        <v>20339.159999999996</v>
      </c>
      <c r="U54" s="33">
        <f>SUM(U9:U49)</f>
        <v>55763.21</v>
      </c>
      <c r="V54" s="26">
        <v>1.2</v>
      </c>
    </row>
    <row r="55" spans="1:22" ht="20.25" customHeight="1" thickBot="1">
      <c r="A55" s="90" t="s">
        <v>27</v>
      </c>
      <c r="B55" s="90"/>
      <c r="C55" s="90"/>
      <c r="D55" s="90"/>
      <c r="E55" s="90"/>
      <c r="F55" s="90"/>
      <c r="G55" s="90"/>
      <c r="H55" s="90"/>
      <c r="I55" s="59">
        <v>20339.16</v>
      </c>
      <c r="J55" s="8"/>
      <c r="K55" s="8"/>
      <c r="L55" s="63"/>
      <c r="M55" s="79"/>
      <c r="N55" s="7"/>
      <c r="U55" s="43"/>
      <c r="V55" s="26">
        <v>1.2</v>
      </c>
    </row>
    <row r="56" spans="1:22" ht="14.25">
      <c r="A56" s="92" t="s">
        <v>87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</row>
    <row r="57" spans="1:22" ht="18" customHeight="1">
      <c r="A57" s="19"/>
      <c r="B57" s="93" t="s">
        <v>20</v>
      </c>
      <c r="C57" s="71"/>
      <c r="D57" s="3"/>
      <c r="E57" s="95" t="s">
        <v>88</v>
      </c>
      <c r="F57" s="95"/>
      <c r="G57" s="89"/>
      <c r="H57" s="95" t="s">
        <v>67</v>
      </c>
      <c r="I57" s="95"/>
      <c r="J57" s="95"/>
    </row>
    <row r="58" spans="1:22" ht="19.5" customHeight="1">
      <c r="A58" s="19"/>
      <c r="B58" s="94"/>
      <c r="C58" s="72"/>
      <c r="D58" s="3"/>
      <c r="E58" s="95" t="s">
        <v>21</v>
      </c>
      <c r="F58" s="95"/>
      <c r="G58" s="89"/>
      <c r="H58" s="95" t="s">
        <v>22</v>
      </c>
      <c r="I58" s="95"/>
      <c r="J58" s="95"/>
    </row>
    <row r="59" spans="1:22" ht="15.75">
      <c r="A59" s="91"/>
      <c r="B59" s="91"/>
      <c r="C59" s="91"/>
      <c r="D59" s="91"/>
      <c r="E59" s="4"/>
      <c r="F59" s="61"/>
      <c r="G59" s="24"/>
      <c r="H59" s="54"/>
      <c r="I59" s="5"/>
      <c r="J59" s="5"/>
      <c r="K59" s="5"/>
      <c r="L59" s="64"/>
      <c r="M59" s="5"/>
      <c r="N59" s="5"/>
    </row>
  </sheetData>
  <mergeCells count="21">
    <mergeCell ref="K1:N1"/>
    <mergeCell ref="A7:A8"/>
    <mergeCell ref="B7:B8"/>
    <mergeCell ref="D7:D8"/>
    <mergeCell ref="E7:E8"/>
    <mergeCell ref="F7:H7"/>
    <mergeCell ref="I7:J7"/>
    <mergeCell ref="K7:N7"/>
    <mergeCell ref="E2:N2"/>
    <mergeCell ref="E3:N3"/>
    <mergeCell ref="E4:N4"/>
    <mergeCell ref="A5:N5"/>
    <mergeCell ref="C7:C8"/>
    <mergeCell ref="A55:H55"/>
    <mergeCell ref="A59:D59"/>
    <mergeCell ref="A56:N56"/>
    <mergeCell ref="B57:B58"/>
    <mergeCell ref="E57:F57"/>
    <mergeCell ref="H57:J57"/>
    <mergeCell ref="E58:F58"/>
    <mergeCell ref="H58:J58"/>
  </mergeCells>
  <pageMargins left="0.16" right="0.16" top="0.32" bottom="0.24" header="0.22" footer="0.19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Моющие и чистящие средства</vt:lpstr>
      <vt:lpstr>'Моющие и чистящие средства'!Область_печати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mivash</cp:lastModifiedBy>
  <cp:lastPrinted>2025-01-10T11:56:20Z</cp:lastPrinted>
  <dcterms:created xsi:type="dcterms:W3CDTF">2014-01-28T13:50:42Z</dcterms:created>
  <dcterms:modified xsi:type="dcterms:W3CDTF">2025-01-14T11:20:23Z</dcterms:modified>
</cp:coreProperties>
</file>