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-15" yWindow="-15" windowWidth="14400" windowHeight="12735"/>
  </bookViews>
  <sheets>
    <sheet name="Шины" sheetId="23" r:id="rId1"/>
  </sheets>
  <definedNames>
    <definedName name="_GoBack" localSheetId="0">Шины!#REF!</definedName>
    <definedName name="_xlnm.Print_Area" localSheetId="0">Шины!$A$1:$O$68</definedName>
  </definedNames>
  <calcPr calcId="124519"/>
</workbook>
</file>

<file path=xl/calcChain.xml><?xml version="1.0" encoding="utf-8"?>
<calcChain xmlns="http://schemas.openxmlformats.org/spreadsheetml/2006/main">
  <c r="O61" i="23"/>
  <c r="L10"/>
  <c r="M10" s="1"/>
  <c r="N10" s="1"/>
  <c r="O10" s="1"/>
  <c r="L11"/>
  <c r="M11" s="1"/>
  <c r="N11" s="1"/>
  <c r="O11" s="1"/>
  <c r="L12"/>
  <c r="M12" s="1"/>
  <c r="N12" s="1"/>
  <c r="O12" s="1"/>
  <c r="L13"/>
  <c r="M13" s="1"/>
  <c r="N13" s="1"/>
  <c r="O13" s="1"/>
  <c r="L14"/>
  <c r="M14" s="1"/>
  <c r="N14" s="1"/>
  <c r="O14" s="1"/>
  <c r="L15"/>
  <c r="M15" s="1"/>
  <c r="N15" s="1"/>
  <c r="O15" s="1"/>
  <c r="L16"/>
  <c r="M16" s="1"/>
  <c r="N16" s="1"/>
  <c r="O16" s="1"/>
  <c r="L17"/>
  <c r="M17" s="1"/>
  <c r="N17" s="1"/>
  <c r="O17" s="1"/>
  <c r="L18"/>
  <c r="M18" s="1"/>
  <c r="N18" s="1"/>
  <c r="O18" s="1"/>
  <c r="L19"/>
  <c r="M19" s="1"/>
  <c r="N19" s="1"/>
  <c r="O19" s="1"/>
  <c r="L20"/>
  <c r="M20" s="1"/>
  <c r="N20" s="1"/>
  <c r="O20" s="1"/>
  <c r="L21"/>
  <c r="M21" s="1"/>
  <c r="N21" s="1"/>
  <c r="O21" s="1"/>
  <c r="L22"/>
  <c r="M22" s="1"/>
  <c r="N22" s="1"/>
  <c r="O22" s="1"/>
  <c r="L23"/>
  <c r="M23" s="1"/>
  <c r="N23" s="1"/>
  <c r="O23" s="1"/>
  <c r="L24"/>
  <c r="M24" s="1"/>
  <c r="N24" s="1"/>
  <c r="O24" s="1"/>
  <c r="L25"/>
  <c r="M25" s="1"/>
  <c r="N25" s="1"/>
  <c r="O25" s="1"/>
  <c r="L26"/>
  <c r="M26" s="1"/>
  <c r="N26" s="1"/>
  <c r="O26" s="1"/>
  <c r="L27"/>
  <c r="M27" s="1"/>
  <c r="N27" s="1"/>
  <c r="O27" s="1"/>
  <c r="L28"/>
  <c r="M28" s="1"/>
  <c r="N28" s="1"/>
  <c r="O28" s="1"/>
  <c r="L29"/>
  <c r="M29" s="1"/>
  <c r="N29" s="1"/>
  <c r="O29" s="1"/>
  <c r="L30"/>
  <c r="M30" s="1"/>
  <c r="N30" s="1"/>
  <c r="O30" s="1"/>
  <c r="L31"/>
  <c r="M31" s="1"/>
  <c r="N31" s="1"/>
  <c r="O31" s="1"/>
  <c r="L32"/>
  <c r="M32" s="1"/>
  <c r="N32" s="1"/>
  <c r="O32" s="1"/>
  <c r="L33"/>
  <c r="M33" s="1"/>
  <c r="N33" s="1"/>
  <c r="O33" s="1"/>
  <c r="L34"/>
  <c r="M34" s="1"/>
  <c r="N34" s="1"/>
  <c r="O34" s="1"/>
  <c r="L35"/>
  <c r="M35" s="1"/>
  <c r="N35" s="1"/>
  <c r="O35" s="1"/>
  <c r="L36"/>
  <c r="M36" s="1"/>
  <c r="N36" s="1"/>
  <c r="O36" s="1"/>
  <c r="L37"/>
  <c r="M37" s="1"/>
  <c r="N37" s="1"/>
  <c r="O37" s="1"/>
  <c r="L38"/>
  <c r="M38" s="1"/>
  <c r="N38" s="1"/>
  <c r="O38" s="1"/>
  <c r="L39"/>
  <c r="M39" s="1"/>
  <c r="N39" s="1"/>
  <c r="O39" s="1"/>
  <c r="L40"/>
  <c r="M40" s="1"/>
  <c r="N40" s="1"/>
  <c r="O40" s="1"/>
  <c r="L41"/>
  <c r="M41" s="1"/>
  <c r="N41" s="1"/>
  <c r="O41" s="1"/>
  <c r="L42"/>
  <c r="M42" s="1"/>
  <c r="N42" s="1"/>
  <c r="O42" s="1"/>
  <c r="L43"/>
  <c r="M43" s="1"/>
  <c r="N43" s="1"/>
  <c r="O43" s="1"/>
  <c r="L44"/>
  <c r="M44" s="1"/>
  <c r="N44" s="1"/>
  <c r="O44" s="1"/>
  <c r="L45"/>
  <c r="M45" s="1"/>
  <c r="N45" s="1"/>
  <c r="O45" s="1"/>
  <c r="L46"/>
  <c r="M46" s="1"/>
  <c r="N46" s="1"/>
  <c r="O46" s="1"/>
  <c r="L47"/>
  <c r="M47" s="1"/>
  <c r="N47" s="1"/>
  <c r="O47" s="1"/>
  <c r="L48"/>
  <c r="M48" s="1"/>
  <c r="N48" s="1"/>
  <c r="O48" s="1"/>
  <c r="L49"/>
  <c r="M49" s="1"/>
  <c r="N49" s="1"/>
  <c r="O49" s="1"/>
  <c r="L50"/>
  <c r="M50" s="1"/>
  <c r="N50" s="1"/>
  <c r="O50" s="1"/>
  <c r="L51"/>
  <c r="M51" s="1"/>
  <c r="N51" s="1"/>
  <c r="O51" s="1"/>
  <c r="L52"/>
  <c r="M52" s="1"/>
  <c r="N52" s="1"/>
  <c r="O52" s="1"/>
  <c r="L53"/>
  <c r="M53" s="1"/>
  <c r="N53" s="1"/>
  <c r="O53" s="1"/>
  <c r="L54"/>
  <c r="M54" s="1"/>
  <c r="N54" s="1"/>
  <c r="O54" s="1"/>
  <c r="L55"/>
  <c r="M55" s="1"/>
  <c r="N55" s="1"/>
  <c r="O55" s="1"/>
  <c r="L56"/>
  <c r="M56" s="1"/>
  <c r="N56" s="1"/>
  <c r="O56" s="1"/>
  <c r="L57"/>
  <c r="M57" s="1"/>
  <c r="N57" s="1"/>
  <c r="O57" s="1"/>
  <c r="L58"/>
  <c r="M58" s="1"/>
  <c r="N58" s="1"/>
  <c r="O58" s="1"/>
  <c r="L59"/>
  <c r="M59" s="1"/>
  <c r="N59" s="1"/>
  <c r="O59" s="1"/>
  <c r="L60"/>
  <c r="M60" s="1"/>
  <c r="N60" s="1"/>
  <c r="O60" s="1"/>
  <c r="I10"/>
  <c r="J10" s="1"/>
  <c r="K10" s="1"/>
  <c r="I11"/>
  <c r="J11" s="1"/>
  <c r="K11" s="1"/>
  <c r="I12"/>
  <c r="J12" s="1"/>
  <c r="K12" s="1"/>
  <c r="I13"/>
  <c r="J13" s="1"/>
  <c r="K13" s="1"/>
  <c r="I14"/>
  <c r="J14" s="1"/>
  <c r="K14" s="1"/>
  <c r="I15"/>
  <c r="J15" s="1"/>
  <c r="K15" s="1"/>
  <c r="I16"/>
  <c r="J16" s="1"/>
  <c r="K16" s="1"/>
  <c r="I17"/>
  <c r="J17" s="1"/>
  <c r="K17" s="1"/>
  <c r="I18"/>
  <c r="J18" s="1"/>
  <c r="K18" s="1"/>
  <c r="I19"/>
  <c r="J19" s="1"/>
  <c r="K19" s="1"/>
  <c r="I20"/>
  <c r="J20" s="1"/>
  <c r="K20" s="1"/>
  <c r="I21"/>
  <c r="J21" s="1"/>
  <c r="K21" s="1"/>
  <c r="I22"/>
  <c r="J22" s="1"/>
  <c r="K22" s="1"/>
  <c r="I23"/>
  <c r="J23" s="1"/>
  <c r="K23" s="1"/>
  <c r="I24"/>
  <c r="J24" s="1"/>
  <c r="K24" s="1"/>
  <c r="I25"/>
  <c r="J25" s="1"/>
  <c r="K25" s="1"/>
  <c r="I26"/>
  <c r="J26" s="1"/>
  <c r="K26" s="1"/>
  <c r="I27"/>
  <c r="J27" s="1"/>
  <c r="K27" s="1"/>
  <c r="I28"/>
  <c r="J28" s="1"/>
  <c r="K28" s="1"/>
  <c r="I29"/>
  <c r="J29" s="1"/>
  <c r="K29" s="1"/>
  <c r="I30"/>
  <c r="J30" s="1"/>
  <c r="K30" s="1"/>
  <c r="I31"/>
  <c r="J31" s="1"/>
  <c r="K31" s="1"/>
  <c r="I32"/>
  <c r="J32" s="1"/>
  <c r="K32" s="1"/>
  <c r="I33"/>
  <c r="J33" s="1"/>
  <c r="K33" s="1"/>
  <c r="I34"/>
  <c r="J34" s="1"/>
  <c r="K34" s="1"/>
  <c r="I35"/>
  <c r="J35" s="1"/>
  <c r="K35" s="1"/>
  <c r="I36"/>
  <c r="J36" s="1"/>
  <c r="K36" s="1"/>
  <c r="I37"/>
  <c r="J37" s="1"/>
  <c r="K37" s="1"/>
  <c r="I38"/>
  <c r="J38" s="1"/>
  <c r="K38" s="1"/>
  <c r="I39"/>
  <c r="J39" s="1"/>
  <c r="K39" s="1"/>
  <c r="I40"/>
  <c r="J40" s="1"/>
  <c r="K40" s="1"/>
  <c r="I41"/>
  <c r="J41" s="1"/>
  <c r="K41" s="1"/>
  <c r="I42"/>
  <c r="J42" s="1"/>
  <c r="K42" s="1"/>
  <c r="I43"/>
  <c r="J43" s="1"/>
  <c r="K43" s="1"/>
  <c r="I44"/>
  <c r="J44" s="1"/>
  <c r="K44" s="1"/>
  <c r="I45"/>
  <c r="J45" s="1"/>
  <c r="K45" s="1"/>
  <c r="I46"/>
  <c r="J46" s="1"/>
  <c r="K46" s="1"/>
  <c r="I47"/>
  <c r="J47" s="1"/>
  <c r="K47" s="1"/>
  <c r="I48"/>
  <c r="J48" s="1"/>
  <c r="K48" s="1"/>
  <c r="I49"/>
  <c r="J49" s="1"/>
  <c r="K49" s="1"/>
  <c r="I50"/>
  <c r="J50" s="1"/>
  <c r="K50" s="1"/>
  <c r="I51"/>
  <c r="J51" s="1"/>
  <c r="K51" s="1"/>
  <c r="I52"/>
  <c r="J52" s="1"/>
  <c r="K52" s="1"/>
  <c r="I53"/>
  <c r="J53" s="1"/>
  <c r="K53" s="1"/>
  <c r="I54"/>
  <c r="J54" s="1"/>
  <c r="K54" s="1"/>
  <c r="I55"/>
  <c r="J55" s="1"/>
  <c r="K55" s="1"/>
  <c r="I56"/>
  <c r="J56" s="1"/>
  <c r="K56" s="1"/>
  <c r="I57"/>
  <c r="J57" s="1"/>
  <c r="K57" s="1"/>
  <c r="I58"/>
  <c r="J58" s="1"/>
  <c r="K58" s="1"/>
  <c r="I59"/>
  <c r="J59" s="1"/>
  <c r="K59" s="1"/>
  <c r="I60"/>
  <c r="J60" s="1"/>
  <c r="K60" s="1"/>
  <c r="L9" l="1"/>
  <c r="M9" s="1"/>
  <c r="N9" s="1"/>
  <c r="I9"/>
  <c r="J9" s="1"/>
  <c r="K9" s="1"/>
  <c r="O9" l="1"/>
  <c r="M61"/>
  <c r="N61"/>
</calcChain>
</file>

<file path=xl/sharedStrings.xml><?xml version="1.0" encoding="utf-8"?>
<sst xmlns="http://schemas.openxmlformats.org/spreadsheetml/2006/main" count="191" uniqueCount="74">
  <si>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</si>
  <si>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</si>
  <si>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</si>
  <si>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</si>
  <si>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</si>
  <si>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</si>
  <si>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</si>
  <si>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</si>
  <si>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</si>
  <si>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</si>
  <si>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</si>
  <si>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</si>
  <si>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</si>
  <si>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</si>
  <si>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</si>
  <si>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</si>
  <si>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</si>
  <si>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</si>
  <si>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</si>
  <si>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</si>
  <si>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</si>
  <si>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</si>
  <si>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</si>
  <si>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</si>
  <si>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</si>
  <si>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</si>
  <si>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Н(М)Ц, за единицу (руб.)     </t>
  </si>
  <si>
    <t xml:space="preserve">Коммерческие предложения (руб./ед.изм.) 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</si>
  <si>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</si>
  <si>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шт.</t>
  </si>
  <si>
    <t>Шина 8,25-15</t>
  </si>
  <si>
    <t>Шина 8,25R20</t>
  </si>
  <si>
    <t>Шина 9,00-20</t>
  </si>
  <si>
    <t>Шина 9,00R20</t>
  </si>
  <si>
    <t>Шина 11,00R20</t>
  </si>
  <si>
    <t>Шина 11R22.5</t>
  </si>
  <si>
    <t>Шина 12,00R18</t>
  </si>
  <si>
    <t>Шина 12,5/80-18</t>
  </si>
  <si>
    <t>Шина 15,5-38</t>
  </si>
  <si>
    <t>Шина 16.9-28 (440/80-28)</t>
  </si>
  <si>
    <t>Шина 18,4-26 (460/85-26)</t>
  </si>
  <si>
    <t>Шина 185/65R15</t>
  </si>
  <si>
    <t>Шина 185/75R16</t>
  </si>
  <si>
    <t>Шина 185/75R16C</t>
  </si>
  <si>
    <t>Шина 195/70R15C</t>
  </si>
  <si>
    <t>Шина 205/75R16C</t>
  </si>
  <si>
    <t>Шина 205/60R16</t>
  </si>
  <si>
    <t>Шины 205/70R15</t>
  </si>
  <si>
    <t>Шина 205/65R15</t>
  </si>
  <si>
    <t>Шина 215/55R17</t>
  </si>
  <si>
    <t>Шина 12.00R18</t>
  </si>
  <si>
    <t>Шина 215/75R16C</t>
  </si>
  <si>
    <t>Шина 215/60R16</t>
  </si>
  <si>
    <t>Шина 225/60R18</t>
  </si>
  <si>
    <t>Шина  225/75R16</t>
  </si>
  <si>
    <t>Шина 225/75R16</t>
  </si>
  <si>
    <t>Шина 235/75R15</t>
  </si>
  <si>
    <t>Шина 245/60R18</t>
  </si>
  <si>
    <t>Шина 245/70R19.5</t>
  </si>
  <si>
    <t>Шина 12.00-18</t>
  </si>
  <si>
    <t>Шина 285/50R20</t>
  </si>
  <si>
    <t>Шина 425/85R21</t>
  </si>
  <si>
    <t>Шина 710/70R38</t>
  </si>
  <si>
    <t>Шина 460/70R24</t>
  </si>
  <si>
    <t>Шина 30.5L-32</t>
  </si>
  <si>
    <t>Шина 28LR26</t>
  </si>
  <si>
    <t>Шина 385/65R22.5</t>
  </si>
  <si>
    <t>Поставка автошин</t>
  </si>
  <si>
    <t xml:space="preserve"> 31 декабря 2025г.</t>
  </si>
  <si>
    <t xml:space="preserve">Итого НМЦ суммы цен за единицу ТРУ устанавливается в размере: 1 831 130,69
</t>
  </si>
  <si>
    <t xml:space="preserve">Дата подготовки обоснования НМЦ  23.12.2024 </t>
  </si>
  <si>
    <t>22.11.11.000</t>
  </si>
  <si>
    <t>Начальник службы транспорта</t>
  </si>
  <si>
    <t>. /_В.В. Воловодовский/</t>
  </si>
</sst>
</file>

<file path=xl/styles.xml><?xml version="1.0" encoding="utf-8"?>
<styleSheet xmlns="http://schemas.openxmlformats.org/spreadsheetml/2006/main">
  <numFmts count="1">
    <numFmt numFmtId="164" formatCode="0.00000"/>
  </numFmts>
  <fonts count="16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75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5" xfId="0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4" fontId="7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7" fillId="0" borderId="0" xfId="0" applyNumberFormat="1" applyFont="1" applyFill="1"/>
    <xf numFmtId="4" fontId="6" fillId="0" borderId="0" xfId="0" applyNumberFormat="1" applyFont="1" applyFill="1"/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4" fontId="6" fillId="0" borderId="8" xfId="0" applyNumberFormat="1" applyFont="1" applyFill="1" applyBorder="1"/>
    <xf numFmtId="164" fontId="3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10" fillId="0" borderId="0" xfId="0" applyFont="1" applyFill="1"/>
    <xf numFmtId="0" fontId="10" fillId="0" borderId="1" xfId="0" applyFont="1" applyFill="1" applyBorder="1"/>
    <xf numFmtId="0" fontId="10" fillId="0" borderId="0" xfId="0" applyFont="1"/>
    <xf numFmtId="4" fontId="11" fillId="0" borderId="7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" fontId="14" fillId="0" borderId="3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2" fontId="15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2" fontId="2" fillId="0" borderId="3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Fill="1" applyBorder="1" applyAlignment="1">
      <alignment horizontal="center" vertical="top" wrapText="1"/>
    </xf>
    <xf numFmtId="2" fontId="2" fillId="0" borderId="4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/>
  </cellXfs>
  <cellStyles count="9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6"/>
    <cellStyle name="Обычный 7" xfId="5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763125" y="376237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68"/>
  <sheetViews>
    <sheetView tabSelected="1" view="pageBreakPreview" topLeftCell="A49" zoomScale="90" zoomScaleNormal="112" zoomScaleSheetLayoutView="90" workbookViewId="0">
      <selection activeCell="K67" sqref="K67"/>
    </sheetView>
  </sheetViews>
  <sheetFormatPr defaultRowHeight="15"/>
  <cols>
    <col min="1" max="1" width="5.85546875" style="1" customWidth="1"/>
    <col min="2" max="2" width="34.85546875" style="36" customWidth="1"/>
    <col min="3" max="3" width="12.42578125" style="1" customWidth="1"/>
    <col min="4" max="4" width="8.140625" style="1" customWidth="1"/>
    <col min="5" max="5" width="10.28515625" style="1" customWidth="1"/>
    <col min="6" max="6" width="14.28515625" style="3" customWidth="1"/>
    <col min="7" max="7" width="15.42578125" style="3" customWidth="1"/>
    <col min="8" max="8" width="14" style="3" customWidth="1"/>
    <col min="9" max="9" width="15.5703125" style="1" customWidth="1"/>
    <col min="10" max="10" width="15.42578125" style="1" customWidth="1"/>
    <col min="11" max="11" width="13.7109375" style="1" customWidth="1"/>
    <col min="12" max="12" width="22.7109375" style="1" customWidth="1"/>
    <col min="13" max="13" width="13.7109375" style="3" customWidth="1"/>
    <col min="14" max="14" width="14.42578125" style="3" customWidth="1"/>
    <col min="15" max="15" width="15.42578125" style="1" customWidth="1"/>
    <col min="16" max="16" width="0.85546875" style="3" customWidth="1"/>
    <col min="17" max="20" width="15.7109375" style="3" customWidth="1"/>
    <col min="21" max="21" width="11.85546875" style="1" customWidth="1"/>
    <col min="22" max="22" width="9.140625" style="1" customWidth="1"/>
    <col min="23" max="23" width="9.140625" style="3" customWidth="1"/>
    <col min="24" max="16384" width="9.140625" style="1"/>
  </cols>
  <sheetData>
    <row r="1" spans="1:22" ht="16.5" customHeight="1">
      <c r="A1" s="13"/>
      <c r="B1" s="34"/>
      <c r="C1" s="13"/>
      <c r="D1" s="13"/>
      <c r="E1" s="13"/>
      <c r="F1" s="14" t="s">
        <v>20</v>
      </c>
      <c r="G1" s="15"/>
      <c r="H1" s="15"/>
      <c r="I1" s="13"/>
      <c r="J1" s="13"/>
      <c r="K1" s="13"/>
      <c r="L1" s="51" t="s">
        <v>7</v>
      </c>
      <c r="M1" s="52"/>
      <c r="N1" s="52"/>
      <c r="O1" s="52"/>
    </row>
    <row r="2" spans="1:22" ht="20.25" customHeight="1">
      <c r="A2" s="4"/>
      <c r="B2" s="61" t="s">
        <v>11</v>
      </c>
      <c r="C2" s="61"/>
      <c r="D2" s="4"/>
      <c r="E2" s="61" t="s">
        <v>67</v>
      </c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22" ht="36.75" customHeight="1">
      <c r="A3" s="4"/>
      <c r="B3" s="61" t="s">
        <v>12</v>
      </c>
      <c r="C3" s="61"/>
      <c r="D3" s="4"/>
      <c r="E3" s="61" t="s">
        <v>13</v>
      </c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2" ht="33" customHeight="1">
      <c r="A4" s="4"/>
      <c r="B4" s="61" t="s">
        <v>14</v>
      </c>
      <c r="C4" s="61"/>
      <c r="D4" s="4"/>
      <c r="E4" s="61" t="s">
        <v>68</v>
      </c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22" ht="22.5" customHeight="1">
      <c r="A5" s="61" t="s">
        <v>15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22" ht="53.25" customHeight="1">
      <c r="A6" s="4"/>
      <c r="B6" s="61" t="s">
        <v>16</v>
      </c>
      <c r="C6" s="61"/>
      <c r="D6" s="4"/>
      <c r="E6" s="4"/>
      <c r="F6" s="5"/>
      <c r="G6" s="5"/>
      <c r="H6" s="5"/>
      <c r="I6" s="4"/>
      <c r="J6" s="4"/>
      <c r="K6" s="4"/>
      <c r="L6" s="4"/>
      <c r="M6" s="5"/>
      <c r="N6" s="5"/>
      <c r="O6" s="4"/>
    </row>
    <row r="7" spans="1:22" ht="39" customHeight="1">
      <c r="A7" s="53" t="s">
        <v>0</v>
      </c>
      <c r="B7" s="55" t="s">
        <v>25</v>
      </c>
      <c r="C7" s="57" t="s">
        <v>24</v>
      </c>
      <c r="D7" s="53" t="s">
        <v>1</v>
      </c>
      <c r="E7" s="53" t="s">
        <v>2</v>
      </c>
      <c r="F7" s="58" t="s">
        <v>27</v>
      </c>
      <c r="G7" s="59"/>
      <c r="H7" s="60"/>
      <c r="I7" s="71" t="s">
        <v>21</v>
      </c>
      <c r="J7" s="72"/>
      <c r="K7" s="73"/>
      <c r="L7" s="62" t="s">
        <v>22</v>
      </c>
      <c r="M7" s="63"/>
      <c r="N7" s="63"/>
      <c r="O7" s="63"/>
    </row>
    <row r="8" spans="1:22" ht="159" customHeight="1">
      <c r="A8" s="54"/>
      <c r="B8" s="56"/>
      <c r="C8" s="57"/>
      <c r="D8" s="53"/>
      <c r="E8" s="53"/>
      <c r="F8" s="16" t="s">
        <v>8</v>
      </c>
      <c r="G8" s="16" t="s">
        <v>9</v>
      </c>
      <c r="H8" s="16" t="s">
        <v>10</v>
      </c>
      <c r="I8" s="17" t="s">
        <v>3</v>
      </c>
      <c r="J8" s="17" t="s">
        <v>4</v>
      </c>
      <c r="K8" s="17" t="s">
        <v>28</v>
      </c>
      <c r="L8" s="18" t="s">
        <v>23</v>
      </c>
      <c r="M8" s="19" t="s">
        <v>5</v>
      </c>
      <c r="N8" s="19" t="s">
        <v>6</v>
      </c>
      <c r="O8" s="20" t="s">
        <v>26</v>
      </c>
      <c r="P8" s="10"/>
      <c r="Q8" s="10"/>
      <c r="R8" s="10"/>
      <c r="S8" s="10"/>
      <c r="T8" s="10"/>
    </row>
    <row r="9" spans="1:22" ht="20.100000000000001" customHeight="1">
      <c r="A9" s="50">
        <v>1</v>
      </c>
      <c r="B9" s="40" t="s">
        <v>30</v>
      </c>
      <c r="C9" s="41" t="s">
        <v>71</v>
      </c>
      <c r="D9" s="42" t="s">
        <v>29</v>
      </c>
      <c r="E9" s="43">
        <v>1</v>
      </c>
      <c r="F9" s="44">
        <v>14950</v>
      </c>
      <c r="G9" s="44">
        <v>16548</v>
      </c>
      <c r="H9" s="45">
        <v>17102.8</v>
      </c>
      <c r="I9" s="47">
        <f>AVERAGE(F9:H9)</f>
        <v>16200.266666666668</v>
      </c>
      <c r="J9" s="48">
        <f t="shared" ref="J9:J60" si="0">SQRT(((SUM((POWER(H9-I9,2)),(POWER(G9-I9,2)),(POWER(F9-I9,2)))/(COLUMNS(F9:H9)-1))))</f>
        <v>1117.7324426414993</v>
      </c>
      <c r="K9" s="49">
        <f>J9/I9*100</f>
        <v>6.8994694077556291</v>
      </c>
      <c r="L9" s="46">
        <f>((E9/3)*(SUM(F9:H9)))</f>
        <v>16200.266666666666</v>
      </c>
      <c r="M9" s="46">
        <f t="shared" ref="M9:M60" si="1">L9/E9</f>
        <v>16200.266666666666</v>
      </c>
      <c r="N9" s="46">
        <f t="shared" ref="N9:N60" si="2">ROUNDDOWN(M9,2)</f>
        <v>16200.26</v>
      </c>
      <c r="O9" s="46">
        <f>N9*E9</f>
        <v>16200.26</v>
      </c>
      <c r="P9" s="10">
        <v>1.2</v>
      </c>
      <c r="Q9" s="10"/>
      <c r="R9" s="10"/>
      <c r="S9" s="10"/>
      <c r="T9" s="10"/>
      <c r="V9" s="7"/>
    </row>
    <row r="10" spans="1:22" ht="20.100000000000001" customHeight="1">
      <c r="A10" s="50">
        <v>2</v>
      </c>
      <c r="B10" s="40" t="s">
        <v>31</v>
      </c>
      <c r="C10" s="41" t="s">
        <v>71</v>
      </c>
      <c r="D10" s="42" t="s">
        <v>29</v>
      </c>
      <c r="E10" s="43">
        <v>1</v>
      </c>
      <c r="F10" s="44">
        <v>18648</v>
      </c>
      <c r="G10" s="44">
        <v>19980.400000000001</v>
      </c>
      <c r="H10" s="45">
        <v>20030.75</v>
      </c>
      <c r="I10" s="47">
        <f t="shared" ref="I10:I60" si="3">AVERAGE(F10:H10)</f>
        <v>19553.05</v>
      </c>
      <c r="J10" s="48">
        <f t="shared" si="0"/>
        <v>784.20048935205386</v>
      </c>
      <c r="K10" s="49">
        <f t="shared" ref="K10:K60" si="4">J10/I10*100</f>
        <v>4.0106300007009335</v>
      </c>
      <c r="L10" s="46">
        <f t="shared" ref="L10:L60" si="5">((E10/3)*(SUM(F10:H10)))</f>
        <v>19553.05</v>
      </c>
      <c r="M10" s="46">
        <f t="shared" si="1"/>
        <v>19553.05</v>
      </c>
      <c r="N10" s="46">
        <f t="shared" si="2"/>
        <v>19553.05</v>
      </c>
      <c r="O10" s="46">
        <f t="shared" ref="O10:O60" si="6">N10*E10</f>
        <v>19553.05</v>
      </c>
      <c r="P10" s="10">
        <v>1.2</v>
      </c>
      <c r="Q10" s="10"/>
      <c r="R10" s="10"/>
      <c r="S10" s="10"/>
      <c r="T10" s="10"/>
      <c r="V10" s="7"/>
    </row>
    <row r="11" spans="1:22" ht="20.100000000000001" customHeight="1">
      <c r="A11" s="50">
        <v>3</v>
      </c>
      <c r="B11" s="40" t="s">
        <v>31</v>
      </c>
      <c r="C11" s="41" t="s">
        <v>71</v>
      </c>
      <c r="D11" s="42" t="s">
        <v>29</v>
      </c>
      <c r="E11" s="43">
        <v>1</v>
      </c>
      <c r="F11" s="44">
        <v>19530</v>
      </c>
      <c r="G11" s="44">
        <v>21115.9</v>
      </c>
      <c r="H11" s="45">
        <v>20578.57</v>
      </c>
      <c r="I11" s="47">
        <f t="shared" si="3"/>
        <v>20408.156666666666</v>
      </c>
      <c r="J11" s="48">
        <f t="shared" si="0"/>
        <v>806.56694119789847</v>
      </c>
      <c r="K11" s="49">
        <f t="shared" si="4"/>
        <v>3.9521792897410064</v>
      </c>
      <c r="L11" s="46">
        <f t="shared" si="5"/>
        <v>20408.156666666666</v>
      </c>
      <c r="M11" s="46">
        <f t="shared" si="1"/>
        <v>20408.156666666666</v>
      </c>
      <c r="N11" s="46">
        <f t="shared" si="2"/>
        <v>20408.150000000001</v>
      </c>
      <c r="O11" s="46">
        <f t="shared" si="6"/>
        <v>20408.150000000001</v>
      </c>
      <c r="P11" s="10"/>
      <c r="Q11" s="10"/>
      <c r="R11" s="10"/>
      <c r="S11" s="10"/>
      <c r="T11" s="10"/>
      <c r="V11" s="7"/>
    </row>
    <row r="12" spans="1:22" ht="20.100000000000001" customHeight="1">
      <c r="A12" s="50">
        <v>4</v>
      </c>
      <c r="B12" s="40" t="s">
        <v>32</v>
      </c>
      <c r="C12" s="41" t="s">
        <v>71</v>
      </c>
      <c r="D12" s="42" t="s">
        <v>29</v>
      </c>
      <c r="E12" s="43">
        <v>1</v>
      </c>
      <c r="F12" s="44">
        <v>13072.5</v>
      </c>
      <c r="G12" s="44">
        <v>14203.225</v>
      </c>
      <c r="H12" s="45">
        <v>13506.9</v>
      </c>
      <c r="I12" s="47">
        <f t="shared" si="3"/>
        <v>13594.208333333334</v>
      </c>
      <c r="J12" s="48">
        <f t="shared" si="0"/>
        <v>570.39619143919037</v>
      </c>
      <c r="K12" s="49">
        <f t="shared" si="4"/>
        <v>4.1958764898472598</v>
      </c>
      <c r="L12" s="46">
        <f t="shared" si="5"/>
        <v>13594.208333333332</v>
      </c>
      <c r="M12" s="46">
        <f t="shared" si="1"/>
        <v>13594.208333333332</v>
      </c>
      <c r="N12" s="46">
        <f t="shared" si="2"/>
        <v>13594.2</v>
      </c>
      <c r="O12" s="46">
        <f t="shared" si="6"/>
        <v>13594.2</v>
      </c>
      <c r="P12" s="10"/>
      <c r="Q12" s="10"/>
      <c r="R12" s="10"/>
      <c r="S12" s="10"/>
      <c r="T12" s="10"/>
      <c r="V12" s="7"/>
    </row>
    <row r="13" spans="1:22" ht="20.100000000000001" customHeight="1">
      <c r="A13" s="50">
        <v>5</v>
      </c>
      <c r="B13" s="40" t="s">
        <v>33</v>
      </c>
      <c r="C13" s="41" t="s">
        <v>71</v>
      </c>
      <c r="D13" s="42" t="s">
        <v>29</v>
      </c>
      <c r="E13" s="43">
        <v>1</v>
      </c>
      <c r="F13" s="44">
        <v>22050</v>
      </c>
      <c r="G13" s="44">
        <v>23191</v>
      </c>
      <c r="H13" s="45">
        <v>23508.29</v>
      </c>
      <c r="I13" s="47">
        <f t="shared" si="3"/>
        <v>22916.430000000004</v>
      </c>
      <c r="J13" s="48">
        <f t="shared" si="0"/>
        <v>766.93803185133572</v>
      </c>
      <c r="K13" s="49">
        <f t="shared" si="4"/>
        <v>3.3466732464495363</v>
      </c>
      <c r="L13" s="46">
        <f t="shared" si="5"/>
        <v>22916.43</v>
      </c>
      <c r="M13" s="46">
        <f t="shared" si="1"/>
        <v>22916.43</v>
      </c>
      <c r="N13" s="46">
        <f t="shared" si="2"/>
        <v>22916.43</v>
      </c>
      <c r="O13" s="46">
        <f t="shared" si="6"/>
        <v>22916.43</v>
      </c>
      <c r="P13" s="10"/>
      <c r="Q13" s="10"/>
      <c r="R13" s="10"/>
      <c r="S13" s="10"/>
      <c r="T13" s="10"/>
      <c r="V13" s="7"/>
    </row>
    <row r="14" spans="1:22" ht="20.100000000000001" customHeight="1">
      <c r="A14" s="50">
        <v>6</v>
      </c>
      <c r="B14" s="40" t="s">
        <v>34</v>
      </c>
      <c r="C14" s="41" t="s">
        <v>71</v>
      </c>
      <c r="D14" s="42" t="s">
        <v>29</v>
      </c>
      <c r="E14" s="43">
        <v>1</v>
      </c>
      <c r="F14" s="44">
        <v>25074</v>
      </c>
      <c r="G14" s="44">
        <v>27976.959999999999</v>
      </c>
      <c r="H14" s="45">
        <v>26676.73</v>
      </c>
      <c r="I14" s="47">
        <f t="shared" si="3"/>
        <v>26575.896666666667</v>
      </c>
      <c r="J14" s="48">
        <f t="shared" si="0"/>
        <v>1454.1044361507643</v>
      </c>
      <c r="K14" s="49">
        <f t="shared" si="4"/>
        <v>5.4715159920628489</v>
      </c>
      <c r="L14" s="46">
        <f t="shared" si="5"/>
        <v>26575.896666666667</v>
      </c>
      <c r="M14" s="46">
        <f t="shared" si="1"/>
        <v>26575.896666666667</v>
      </c>
      <c r="N14" s="46">
        <f t="shared" si="2"/>
        <v>26575.89</v>
      </c>
      <c r="O14" s="46">
        <f t="shared" si="6"/>
        <v>26575.89</v>
      </c>
      <c r="P14" s="10"/>
      <c r="Q14" s="10"/>
      <c r="R14" s="10"/>
      <c r="S14" s="10"/>
      <c r="T14" s="10"/>
      <c r="V14" s="7"/>
    </row>
    <row r="15" spans="1:22" ht="20.100000000000001" customHeight="1">
      <c r="A15" s="50">
        <v>7</v>
      </c>
      <c r="B15" s="40" t="s">
        <v>35</v>
      </c>
      <c r="C15" s="41" t="s">
        <v>71</v>
      </c>
      <c r="D15" s="42" t="s">
        <v>29</v>
      </c>
      <c r="E15" s="43">
        <v>1</v>
      </c>
      <c r="F15" s="44">
        <v>33768</v>
      </c>
      <c r="G15" s="44">
        <v>36418.720000000001</v>
      </c>
      <c r="H15" s="45">
        <v>35926.449999999997</v>
      </c>
      <c r="I15" s="47">
        <f t="shared" si="3"/>
        <v>35371.056666666664</v>
      </c>
      <c r="J15" s="48">
        <f t="shared" si="0"/>
        <v>1409.9380999296859</v>
      </c>
      <c r="K15" s="49">
        <f t="shared" si="4"/>
        <v>3.9861350855780278</v>
      </c>
      <c r="L15" s="46">
        <f t="shared" si="5"/>
        <v>35371.056666666664</v>
      </c>
      <c r="M15" s="46">
        <f t="shared" si="1"/>
        <v>35371.056666666664</v>
      </c>
      <c r="N15" s="46">
        <f t="shared" si="2"/>
        <v>35371.050000000003</v>
      </c>
      <c r="O15" s="46">
        <f t="shared" si="6"/>
        <v>35371.050000000003</v>
      </c>
      <c r="P15" s="10"/>
      <c r="Q15" s="10"/>
      <c r="R15" s="10"/>
      <c r="S15" s="10"/>
      <c r="T15" s="10"/>
      <c r="V15" s="7"/>
    </row>
    <row r="16" spans="1:22" ht="20.100000000000001" customHeight="1">
      <c r="A16" s="50">
        <v>8</v>
      </c>
      <c r="B16" s="40" t="s">
        <v>36</v>
      </c>
      <c r="C16" s="41" t="s">
        <v>71</v>
      </c>
      <c r="D16" s="42" t="s">
        <v>29</v>
      </c>
      <c r="E16" s="43">
        <v>1</v>
      </c>
      <c r="F16" s="44">
        <v>38430</v>
      </c>
      <c r="G16" s="44">
        <v>41567.199999999997</v>
      </c>
      <c r="H16" s="45">
        <v>40886.449999999997</v>
      </c>
      <c r="I16" s="47">
        <f t="shared" si="3"/>
        <v>40294.549999999996</v>
      </c>
      <c r="J16" s="48">
        <f t="shared" si="0"/>
        <v>1650.2318526498011</v>
      </c>
      <c r="K16" s="49">
        <f t="shared" si="4"/>
        <v>4.095421968106856</v>
      </c>
      <c r="L16" s="46">
        <f t="shared" si="5"/>
        <v>40294.549999999996</v>
      </c>
      <c r="M16" s="46">
        <f t="shared" si="1"/>
        <v>40294.549999999996</v>
      </c>
      <c r="N16" s="46">
        <f t="shared" si="2"/>
        <v>40294.550000000003</v>
      </c>
      <c r="O16" s="46">
        <f t="shared" si="6"/>
        <v>40294.550000000003</v>
      </c>
      <c r="P16" s="10"/>
      <c r="Q16" s="10"/>
      <c r="R16" s="10"/>
      <c r="S16" s="10"/>
      <c r="T16" s="10"/>
      <c r="V16" s="7"/>
    </row>
    <row r="17" spans="1:22" ht="20.100000000000001" customHeight="1">
      <c r="A17" s="50">
        <v>9</v>
      </c>
      <c r="B17" s="40" t="s">
        <v>37</v>
      </c>
      <c r="C17" s="41" t="s">
        <v>71</v>
      </c>
      <c r="D17" s="42" t="s">
        <v>29</v>
      </c>
      <c r="E17" s="43">
        <v>1</v>
      </c>
      <c r="F17" s="44">
        <v>25584</v>
      </c>
      <c r="G17" s="44">
        <v>26102</v>
      </c>
      <c r="H17" s="45">
        <v>30114.58</v>
      </c>
      <c r="I17" s="47">
        <f t="shared" si="3"/>
        <v>27266.86</v>
      </c>
      <c r="J17" s="48">
        <f t="shared" si="0"/>
        <v>2479.7606535309019</v>
      </c>
      <c r="K17" s="49">
        <f t="shared" si="4"/>
        <v>9.0944122408333836</v>
      </c>
      <c r="L17" s="46">
        <f t="shared" si="5"/>
        <v>27266.86</v>
      </c>
      <c r="M17" s="46">
        <f t="shared" si="1"/>
        <v>27266.86</v>
      </c>
      <c r="N17" s="46">
        <f t="shared" si="2"/>
        <v>27266.86</v>
      </c>
      <c r="O17" s="46">
        <f t="shared" si="6"/>
        <v>27266.86</v>
      </c>
      <c r="P17" s="10"/>
      <c r="Q17" s="10"/>
      <c r="R17" s="10"/>
      <c r="S17" s="10"/>
      <c r="T17" s="10"/>
      <c r="V17" s="7"/>
    </row>
    <row r="18" spans="1:22" ht="20.100000000000001" customHeight="1">
      <c r="A18" s="50">
        <v>10</v>
      </c>
      <c r="B18" s="40" t="s">
        <v>38</v>
      </c>
      <c r="C18" s="41" t="s">
        <v>71</v>
      </c>
      <c r="D18" s="42" t="s">
        <v>29</v>
      </c>
      <c r="E18" s="43">
        <v>1</v>
      </c>
      <c r="F18" s="44">
        <v>45612</v>
      </c>
      <c r="G18" s="44">
        <v>47680.36</v>
      </c>
      <c r="H18" s="45">
        <v>48060.91</v>
      </c>
      <c r="I18" s="47">
        <f t="shared" si="3"/>
        <v>47117.756666666675</v>
      </c>
      <c r="J18" s="48">
        <f t="shared" si="0"/>
        <v>1317.8322844859042</v>
      </c>
      <c r="K18" s="49">
        <f t="shared" si="4"/>
        <v>2.7968909763868299</v>
      </c>
      <c r="L18" s="46">
        <f t="shared" si="5"/>
        <v>47117.756666666668</v>
      </c>
      <c r="M18" s="46">
        <f t="shared" si="1"/>
        <v>47117.756666666668</v>
      </c>
      <c r="N18" s="46">
        <f t="shared" si="2"/>
        <v>47117.75</v>
      </c>
      <c r="O18" s="46">
        <f t="shared" si="6"/>
        <v>47117.75</v>
      </c>
      <c r="P18" s="10"/>
      <c r="Q18" s="10"/>
      <c r="R18" s="10"/>
      <c r="S18" s="10"/>
      <c r="T18" s="10"/>
      <c r="V18" s="7"/>
    </row>
    <row r="19" spans="1:22" ht="20.100000000000001" customHeight="1">
      <c r="A19" s="50">
        <v>11</v>
      </c>
      <c r="B19" s="40" t="s">
        <v>39</v>
      </c>
      <c r="C19" s="41" t="s">
        <v>71</v>
      </c>
      <c r="D19" s="42" t="s">
        <v>29</v>
      </c>
      <c r="E19" s="43">
        <v>1</v>
      </c>
      <c r="F19" s="44">
        <v>56322</v>
      </c>
      <c r="G19" s="44">
        <v>59574.879999999997</v>
      </c>
      <c r="H19" s="45">
        <v>60922.1</v>
      </c>
      <c r="I19" s="47">
        <f t="shared" si="3"/>
        <v>58939.66</v>
      </c>
      <c r="J19" s="48">
        <f t="shared" si="0"/>
        <v>2364.9224805054387</v>
      </c>
      <c r="K19" s="49">
        <f t="shared" si="4"/>
        <v>4.0124467642084101</v>
      </c>
      <c r="L19" s="46">
        <f t="shared" si="5"/>
        <v>58939.66</v>
      </c>
      <c r="M19" s="46">
        <f t="shared" si="1"/>
        <v>58939.66</v>
      </c>
      <c r="N19" s="46">
        <f t="shared" si="2"/>
        <v>58939.66</v>
      </c>
      <c r="O19" s="46">
        <f t="shared" si="6"/>
        <v>58939.66</v>
      </c>
      <c r="P19" s="10"/>
      <c r="Q19" s="10"/>
      <c r="R19" s="10"/>
      <c r="S19" s="10"/>
      <c r="T19" s="10"/>
      <c r="V19" s="7"/>
    </row>
    <row r="20" spans="1:22" ht="20.100000000000001" customHeight="1">
      <c r="A20" s="50">
        <v>12</v>
      </c>
      <c r="B20" s="40" t="s">
        <v>40</v>
      </c>
      <c r="C20" s="41" t="s">
        <v>71</v>
      </c>
      <c r="D20" s="42" t="s">
        <v>29</v>
      </c>
      <c r="E20" s="43">
        <v>1</v>
      </c>
      <c r="F20" s="44">
        <v>54747</v>
      </c>
      <c r="G20" s="44">
        <v>57936.88</v>
      </c>
      <c r="H20" s="45">
        <v>57246.43</v>
      </c>
      <c r="I20" s="47">
        <f t="shared" si="3"/>
        <v>56643.436666666668</v>
      </c>
      <c r="J20" s="48">
        <f t="shared" si="0"/>
        <v>1678.2533550192384</v>
      </c>
      <c r="K20" s="49">
        <f t="shared" si="4"/>
        <v>2.9628381570407978</v>
      </c>
      <c r="L20" s="46">
        <f t="shared" si="5"/>
        <v>56643.436666666661</v>
      </c>
      <c r="M20" s="46">
        <f t="shared" si="1"/>
        <v>56643.436666666661</v>
      </c>
      <c r="N20" s="46">
        <f t="shared" si="2"/>
        <v>56643.43</v>
      </c>
      <c r="O20" s="46">
        <f t="shared" si="6"/>
        <v>56643.43</v>
      </c>
      <c r="P20" s="10"/>
      <c r="Q20" s="10"/>
      <c r="R20" s="10"/>
      <c r="S20" s="10"/>
      <c r="T20" s="10"/>
      <c r="V20" s="7"/>
    </row>
    <row r="21" spans="1:22" ht="20.100000000000001" customHeight="1">
      <c r="A21" s="50">
        <v>13</v>
      </c>
      <c r="B21" s="40" t="s">
        <v>37</v>
      </c>
      <c r="C21" s="41" t="s">
        <v>71</v>
      </c>
      <c r="D21" s="42" t="s">
        <v>29</v>
      </c>
      <c r="E21" s="43">
        <v>1</v>
      </c>
      <c r="F21" s="44">
        <v>34524</v>
      </c>
      <c r="G21" s="44">
        <v>36904.959999999999</v>
      </c>
      <c r="H21" s="45">
        <v>36730.769999999997</v>
      </c>
      <c r="I21" s="47">
        <f t="shared" si="3"/>
        <v>36053.243333333325</v>
      </c>
      <c r="J21" s="48">
        <f t="shared" si="0"/>
        <v>1327.2243286021132</v>
      </c>
      <c r="K21" s="49">
        <f t="shared" si="4"/>
        <v>3.6812896868421734</v>
      </c>
      <c r="L21" s="46">
        <f t="shared" si="5"/>
        <v>36053.243333333325</v>
      </c>
      <c r="M21" s="46">
        <f t="shared" si="1"/>
        <v>36053.243333333325</v>
      </c>
      <c r="N21" s="46">
        <f t="shared" si="2"/>
        <v>36053.24</v>
      </c>
      <c r="O21" s="46">
        <f t="shared" si="6"/>
        <v>36053.24</v>
      </c>
      <c r="P21" s="10"/>
      <c r="Q21" s="10"/>
      <c r="R21" s="10"/>
      <c r="S21" s="10"/>
      <c r="T21" s="10"/>
      <c r="V21" s="7"/>
    </row>
    <row r="22" spans="1:22" ht="20.100000000000001" customHeight="1">
      <c r="A22" s="50">
        <v>14</v>
      </c>
      <c r="B22" s="40" t="s">
        <v>39</v>
      </c>
      <c r="C22" s="41" t="s">
        <v>71</v>
      </c>
      <c r="D22" s="42" t="s">
        <v>29</v>
      </c>
      <c r="E22" s="43">
        <v>1</v>
      </c>
      <c r="F22" s="44">
        <v>47750</v>
      </c>
      <c r="G22" s="44">
        <v>50615</v>
      </c>
      <c r="H22" s="45">
        <v>53651.9</v>
      </c>
      <c r="I22" s="47">
        <f t="shared" si="3"/>
        <v>50672.299999999996</v>
      </c>
      <c r="J22" s="48">
        <f t="shared" si="0"/>
        <v>2951.3672035177196</v>
      </c>
      <c r="K22" s="49">
        <f t="shared" si="4"/>
        <v>5.8244192655903122</v>
      </c>
      <c r="L22" s="46">
        <f t="shared" si="5"/>
        <v>50672.299999999996</v>
      </c>
      <c r="M22" s="46">
        <f t="shared" si="1"/>
        <v>50672.299999999996</v>
      </c>
      <c r="N22" s="46">
        <f t="shared" si="2"/>
        <v>50672.3</v>
      </c>
      <c r="O22" s="46">
        <f t="shared" si="6"/>
        <v>50672.3</v>
      </c>
      <c r="P22" s="10"/>
      <c r="Q22" s="10"/>
      <c r="R22" s="10"/>
      <c r="S22" s="10"/>
      <c r="T22" s="10"/>
      <c r="V22" s="7"/>
    </row>
    <row r="23" spans="1:22" ht="20.100000000000001" customHeight="1">
      <c r="A23" s="50">
        <v>15</v>
      </c>
      <c r="B23" s="40" t="s">
        <v>40</v>
      </c>
      <c r="C23" s="41" t="s">
        <v>71</v>
      </c>
      <c r="D23" s="42" t="s">
        <v>29</v>
      </c>
      <c r="E23" s="43">
        <v>1</v>
      </c>
      <c r="F23" s="44">
        <v>87948</v>
      </c>
      <c r="G23" s="44">
        <v>92965.92</v>
      </c>
      <c r="H23" s="45">
        <v>93569.64</v>
      </c>
      <c r="I23" s="47">
        <f t="shared" si="3"/>
        <v>91494.52</v>
      </c>
      <c r="J23" s="48">
        <f t="shared" si="0"/>
        <v>3086.1744186613942</v>
      </c>
      <c r="K23" s="49">
        <f t="shared" si="4"/>
        <v>3.3730702326886832</v>
      </c>
      <c r="L23" s="46">
        <f t="shared" si="5"/>
        <v>91494.51999999999</v>
      </c>
      <c r="M23" s="46">
        <f t="shared" si="1"/>
        <v>91494.51999999999</v>
      </c>
      <c r="N23" s="46">
        <f t="shared" si="2"/>
        <v>91494.52</v>
      </c>
      <c r="O23" s="46">
        <f t="shared" si="6"/>
        <v>91494.52</v>
      </c>
      <c r="P23" s="10"/>
      <c r="Q23" s="10"/>
      <c r="R23" s="10"/>
      <c r="S23" s="10"/>
      <c r="T23" s="10"/>
      <c r="V23" s="7"/>
    </row>
    <row r="24" spans="1:22" ht="20.100000000000001" customHeight="1">
      <c r="A24" s="50">
        <v>16</v>
      </c>
      <c r="B24" s="40" t="s">
        <v>41</v>
      </c>
      <c r="C24" s="41" t="s">
        <v>71</v>
      </c>
      <c r="D24" s="42" t="s">
        <v>29</v>
      </c>
      <c r="E24" s="43">
        <v>1</v>
      </c>
      <c r="F24" s="44">
        <v>5922</v>
      </c>
      <c r="G24" s="44">
        <v>6658.88</v>
      </c>
      <c r="H24" s="45">
        <v>6300.53</v>
      </c>
      <c r="I24" s="47">
        <f t="shared" si="3"/>
        <v>6293.8033333333333</v>
      </c>
      <c r="J24" s="48">
        <f t="shared" si="0"/>
        <v>368.48605079885095</v>
      </c>
      <c r="K24" s="49">
        <f t="shared" si="4"/>
        <v>5.8547436467750709</v>
      </c>
      <c r="L24" s="46">
        <f t="shared" si="5"/>
        <v>6293.8033333333333</v>
      </c>
      <c r="M24" s="46">
        <f t="shared" si="1"/>
        <v>6293.8033333333333</v>
      </c>
      <c r="N24" s="46">
        <f t="shared" si="2"/>
        <v>6293.8</v>
      </c>
      <c r="O24" s="46">
        <f t="shared" si="6"/>
        <v>6293.8</v>
      </c>
      <c r="P24" s="10"/>
      <c r="Q24" s="10"/>
      <c r="R24" s="10"/>
      <c r="S24" s="10"/>
      <c r="T24" s="10"/>
      <c r="V24" s="7"/>
    </row>
    <row r="25" spans="1:22" ht="20.100000000000001" customHeight="1">
      <c r="A25" s="50">
        <v>17</v>
      </c>
      <c r="B25" s="40" t="s">
        <v>41</v>
      </c>
      <c r="C25" s="41" t="s">
        <v>71</v>
      </c>
      <c r="D25" s="42" t="s">
        <v>29</v>
      </c>
      <c r="E25" s="43">
        <v>1</v>
      </c>
      <c r="F25" s="44">
        <v>6237</v>
      </c>
      <c r="G25" s="44">
        <v>7086.48</v>
      </c>
      <c r="H25" s="45">
        <v>6635.67</v>
      </c>
      <c r="I25" s="47">
        <f t="shared" si="3"/>
        <v>6653.05</v>
      </c>
      <c r="J25" s="48">
        <f t="shared" si="0"/>
        <v>425.00660688982214</v>
      </c>
      <c r="K25" s="49">
        <f t="shared" si="4"/>
        <v>6.388146893377054</v>
      </c>
      <c r="L25" s="46">
        <f t="shared" si="5"/>
        <v>6653.05</v>
      </c>
      <c r="M25" s="46">
        <f t="shared" si="1"/>
        <v>6653.05</v>
      </c>
      <c r="N25" s="46">
        <f t="shared" si="2"/>
        <v>6653.05</v>
      </c>
      <c r="O25" s="46">
        <f t="shared" si="6"/>
        <v>6653.05</v>
      </c>
      <c r="P25" s="10"/>
      <c r="Q25" s="10"/>
      <c r="R25" s="10"/>
      <c r="S25" s="10"/>
      <c r="T25" s="10"/>
      <c r="V25" s="7"/>
    </row>
    <row r="26" spans="1:22" ht="20.100000000000001" customHeight="1">
      <c r="A26" s="50">
        <v>18</v>
      </c>
      <c r="B26" s="40" t="s">
        <v>42</v>
      </c>
      <c r="C26" s="41" t="s">
        <v>71</v>
      </c>
      <c r="D26" s="42" t="s">
        <v>29</v>
      </c>
      <c r="E26" s="43">
        <v>1</v>
      </c>
      <c r="F26" s="44">
        <v>7434</v>
      </c>
      <c r="G26" s="44">
        <v>7954.38</v>
      </c>
      <c r="H26" s="45">
        <v>8137.33</v>
      </c>
      <c r="I26" s="47">
        <f t="shared" si="3"/>
        <v>7841.9033333333327</v>
      </c>
      <c r="J26" s="48">
        <f t="shared" si="0"/>
        <v>364.9061833311863</v>
      </c>
      <c r="K26" s="49">
        <f t="shared" si="4"/>
        <v>4.6532859156793105</v>
      </c>
      <c r="L26" s="46">
        <f t="shared" si="5"/>
        <v>7841.9033333333327</v>
      </c>
      <c r="M26" s="46">
        <f t="shared" si="1"/>
        <v>7841.9033333333327</v>
      </c>
      <c r="N26" s="46">
        <f t="shared" si="2"/>
        <v>7841.9</v>
      </c>
      <c r="O26" s="46">
        <f t="shared" si="6"/>
        <v>7841.9</v>
      </c>
      <c r="P26" s="10"/>
      <c r="Q26" s="10"/>
      <c r="R26" s="10"/>
      <c r="S26" s="10"/>
      <c r="T26" s="10"/>
      <c r="V26" s="7"/>
    </row>
    <row r="27" spans="1:22" ht="20.100000000000001" customHeight="1">
      <c r="A27" s="50">
        <v>19</v>
      </c>
      <c r="B27" s="40" t="s">
        <v>43</v>
      </c>
      <c r="C27" s="41" t="s">
        <v>71</v>
      </c>
      <c r="D27" s="42" t="s">
        <v>29</v>
      </c>
      <c r="E27" s="43">
        <v>1</v>
      </c>
      <c r="F27" s="44">
        <v>7339.5</v>
      </c>
      <c r="G27" s="44">
        <v>7412.8950000000004</v>
      </c>
      <c r="H27" s="45">
        <v>7583.39</v>
      </c>
      <c r="I27" s="47">
        <f t="shared" si="3"/>
        <v>7445.2616666666663</v>
      </c>
      <c r="J27" s="48">
        <f t="shared" si="0"/>
        <v>125.12507286045177</v>
      </c>
      <c r="K27" s="49">
        <f t="shared" si="4"/>
        <v>1.6806000710579698</v>
      </c>
      <c r="L27" s="46">
        <f t="shared" si="5"/>
        <v>7445.2616666666663</v>
      </c>
      <c r="M27" s="46">
        <f t="shared" si="1"/>
        <v>7445.2616666666663</v>
      </c>
      <c r="N27" s="46">
        <f t="shared" si="2"/>
        <v>7445.26</v>
      </c>
      <c r="O27" s="46">
        <f t="shared" si="6"/>
        <v>7445.26</v>
      </c>
      <c r="P27" s="10"/>
      <c r="Q27" s="10"/>
      <c r="R27" s="10"/>
      <c r="S27" s="10"/>
      <c r="T27" s="10"/>
      <c r="V27" s="7"/>
    </row>
    <row r="28" spans="1:22" ht="20.100000000000001" customHeight="1">
      <c r="A28" s="50">
        <v>20</v>
      </c>
      <c r="B28" s="40" t="s">
        <v>44</v>
      </c>
      <c r="C28" s="41" t="s">
        <v>71</v>
      </c>
      <c r="D28" s="42" t="s">
        <v>29</v>
      </c>
      <c r="E28" s="43">
        <v>1</v>
      </c>
      <c r="F28" s="44">
        <v>7700</v>
      </c>
      <c r="G28" s="44">
        <v>8208</v>
      </c>
      <c r="H28" s="45">
        <v>8192.18</v>
      </c>
      <c r="I28" s="47">
        <f t="shared" si="3"/>
        <v>8033.3933333333334</v>
      </c>
      <c r="J28" s="48">
        <f t="shared" si="0"/>
        <v>288.83542742076048</v>
      </c>
      <c r="K28" s="49">
        <f t="shared" si="4"/>
        <v>3.5954348982550401</v>
      </c>
      <c r="L28" s="46">
        <f t="shared" si="5"/>
        <v>8033.3933333333334</v>
      </c>
      <c r="M28" s="46">
        <f t="shared" si="1"/>
        <v>8033.3933333333334</v>
      </c>
      <c r="N28" s="46">
        <f t="shared" si="2"/>
        <v>8033.39</v>
      </c>
      <c r="O28" s="46">
        <f t="shared" si="6"/>
        <v>8033.39</v>
      </c>
      <c r="P28" s="10"/>
      <c r="Q28" s="10"/>
      <c r="R28" s="10"/>
      <c r="S28" s="10"/>
      <c r="T28" s="10"/>
      <c r="V28" s="7"/>
    </row>
    <row r="29" spans="1:22" ht="20.100000000000001" customHeight="1">
      <c r="A29" s="50">
        <v>21</v>
      </c>
      <c r="B29" s="40" t="s">
        <v>45</v>
      </c>
      <c r="C29" s="41" t="s">
        <v>71</v>
      </c>
      <c r="D29" s="42" t="s">
        <v>29</v>
      </c>
      <c r="E29" s="43">
        <v>1</v>
      </c>
      <c r="F29" s="44">
        <v>12852</v>
      </c>
      <c r="G29" s="44">
        <v>13966.08</v>
      </c>
      <c r="H29" s="45">
        <v>13673.5</v>
      </c>
      <c r="I29" s="47">
        <f t="shared" si="3"/>
        <v>13497.193333333335</v>
      </c>
      <c r="J29" s="48">
        <f t="shared" si="0"/>
        <v>577.58686977227353</v>
      </c>
      <c r="K29" s="49">
        <f t="shared" si="4"/>
        <v>4.2793109315981752</v>
      </c>
      <c r="L29" s="46">
        <f t="shared" si="5"/>
        <v>13497.193333333333</v>
      </c>
      <c r="M29" s="46">
        <f t="shared" si="1"/>
        <v>13497.193333333333</v>
      </c>
      <c r="N29" s="46">
        <f t="shared" si="2"/>
        <v>13497.19</v>
      </c>
      <c r="O29" s="46">
        <f t="shared" si="6"/>
        <v>13497.19</v>
      </c>
      <c r="P29" s="10"/>
      <c r="Q29" s="10"/>
      <c r="R29" s="10"/>
      <c r="S29" s="10"/>
      <c r="T29" s="10"/>
      <c r="V29" s="7"/>
    </row>
    <row r="30" spans="1:22" ht="20.100000000000001" customHeight="1">
      <c r="A30" s="50">
        <v>22</v>
      </c>
      <c r="B30" s="40" t="s">
        <v>46</v>
      </c>
      <c r="C30" s="41" t="s">
        <v>71</v>
      </c>
      <c r="D30" s="42" t="s">
        <v>29</v>
      </c>
      <c r="E30" s="43">
        <v>1</v>
      </c>
      <c r="F30" s="44">
        <v>8316</v>
      </c>
      <c r="G30" s="44">
        <v>9248.64</v>
      </c>
      <c r="H30" s="45">
        <v>8847.56</v>
      </c>
      <c r="I30" s="47">
        <f t="shared" si="3"/>
        <v>8804.0666666666657</v>
      </c>
      <c r="J30" s="48">
        <f t="shared" si="0"/>
        <v>467.83874885833586</v>
      </c>
      <c r="K30" s="49">
        <f t="shared" si="4"/>
        <v>5.3138937558212032</v>
      </c>
      <c r="L30" s="46">
        <f t="shared" si="5"/>
        <v>8804.0666666666657</v>
      </c>
      <c r="M30" s="46">
        <f t="shared" si="1"/>
        <v>8804.0666666666657</v>
      </c>
      <c r="N30" s="46">
        <f t="shared" si="2"/>
        <v>8804.06</v>
      </c>
      <c r="O30" s="46">
        <f t="shared" si="6"/>
        <v>8804.06</v>
      </c>
      <c r="P30" s="10"/>
      <c r="Q30" s="10"/>
      <c r="R30" s="10"/>
      <c r="S30" s="10"/>
      <c r="T30" s="10"/>
      <c r="V30" s="7"/>
    </row>
    <row r="31" spans="1:22" ht="20.100000000000001" customHeight="1">
      <c r="A31" s="50">
        <v>23</v>
      </c>
      <c r="B31" s="40" t="s">
        <v>46</v>
      </c>
      <c r="C31" s="41" t="s">
        <v>71</v>
      </c>
      <c r="D31" s="42" t="s">
        <v>29</v>
      </c>
      <c r="E31" s="43">
        <v>1</v>
      </c>
      <c r="F31" s="44">
        <v>9891</v>
      </c>
      <c r="G31" s="44">
        <v>10686.64</v>
      </c>
      <c r="H31" s="45">
        <v>10523.23</v>
      </c>
      <c r="I31" s="47">
        <f t="shared" si="3"/>
        <v>10366.956666666667</v>
      </c>
      <c r="J31" s="48">
        <f t="shared" si="0"/>
        <v>420.21038591797452</v>
      </c>
      <c r="K31" s="49">
        <f t="shared" si="4"/>
        <v>4.0533630015942439</v>
      </c>
      <c r="L31" s="46">
        <f t="shared" si="5"/>
        <v>10366.956666666665</v>
      </c>
      <c r="M31" s="46">
        <f t="shared" si="1"/>
        <v>10366.956666666665</v>
      </c>
      <c r="N31" s="46">
        <f t="shared" si="2"/>
        <v>10366.950000000001</v>
      </c>
      <c r="O31" s="46">
        <f t="shared" si="6"/>
        <v>10366.950000000001</v>
      </c>
      <c r="P31" s="10"/>
      <c r="Q31" s="10"/>
      <c r="R31" s="10"/>
      <c r="S31" s="10"/>
      <c r="T31" s="10"/>
      <c r="V31" s="7"/>
    </row>
    <row r="32" spans="1:22" ht="20.100000000000001" customHeight="1">
      <c r="A32" s="50">
        <v>24</v>
      </c>
      <c r="B32" s="40" t="s">
        <v>46</v>
      </c>
      <c r="C32" s="41" t="s">
        <v>71</v>
      </c>
      <c r="D32" s="42" t="s">
        <v>29</v>
      </c>
      <c r="E32" s="43">
        <v>1</v>
      </c>
      <c r="F32" s="44">
        <v>8316</v>
      </c>
      <c r="G32" s="44">
        <v>8848.64</v>
      </c>
      <c r="H32" s="45">
        <v>8847.56</v>
      </c>
      <c r="I32" s="47">
        <f t="shared" si="3"/>
        <v>8670.7333333333318</v>
      </c>
      <c r="J32" s="48">
        <f t="shared" si="0"/>
        <v>307.20855283232777</v>
      </c>
      <c r="K32" s="49">
        <f t="shared" si="4"/>
        <v>3.5430515623322263</v>
      </c>
      <c r="L32" s="46">
        <f t="shared" si="5"/>
        <v>8670.7333333333318</v>
      </c>
      <c r="M32" s="46">
        <f t="shared" si="1"/>
        <v>8670.7333333333318</v>
      </c>
      <c r="N32" s="46">
        <f t="shared" si="2"/>
        <v>8670.73</v>
      </c>
      <c r="O32" s="46">
        <f t="shared" si="6"/>
        <v>8670.73</v>
      </c>
      <c r="P32" s="10"/>
      <c r="Q32" s="10"/>
      <c r="R32" s="10"/>
      <c r="S32" s="10"/>
      <c r="T32" s="10"/>
      <c r="V32" s="7"/>
    </row>
    <row r="33" spans="1:22" ht="20.100000000000001" customHeight="1">
      <c r="A33" s="50">
        <v>25</v>
      </c>
      <c r="B33" s="40" t="s">
        <v>47</v>
      </c>
      <c r="C33" s="41" t="s">
        <v>71</v>
      </c>
      <c r="D33" s="42" t="s">
        <v>29</v>
      </c>
      <c r="E33" s="43">
        <v>1</v>
      </c>
      <c r="F33" s="44">
        <v>6850</v>
      </c>
      <c r="G33" s="44">
        <v>7424</v>
      </c>
      <c r="H33" s="45">
        <v>7480.2</v>
      </c>
      <c r="I33" s="47">
        <f t="shared" si="3"/>
        <v>7251.4000000000005</v>
      </c>
      <c r="J33" s="48">
        <f t="shared" si="0"/>
        <v>348.75647664236999</v>
      </c>
      <c r="K33" s="49">
        <f t="shared" si="4"/>
        <v>4.8095054285016685</v>
      </c>
      <c r="L33" s="46">
        <f t="shared" si="5"/>
        <v>7251.4</v>
      </c>
      <c r="M33" s="46">
        <f t="shared" si="1"/>
        <v>7251.4</v>
      </c>
      <c r="N33" s="46">
        <f t="shared" si="2"/>
        <v>7251.4</v>
      </c>
      <c r="O33" s="46">
        <f t="shared" si="6"/>
        <v>7251.4</v>
      </c>
      <c r="P33" s="10"/>
      <c r="Q33" s="10"/>
      <c r="R33" s="10"/>
      <c r="S33" s="10"/>
      <c r="T33" s="10"/>
      <c r="V33" s="7"/>
    </row>
    <row r="34" spans="1:22" ht="20.100000000000001" customHeight="1">
      <c r="A34" s="50">
        <v>26</v>
      </c>
      <c r="B34" s="40" t="s">
        <v>47</v>
      </c>
      <c r="C34" s="41" t="s">
        <v>71</v>
      </c>
      <c r="D34" s="42" t="s">
        <v>29</v>
      </c>
      <c r="E34" s="43">
        <v>1</v>
      </c>
      <c r="F34" s="44">
        <v>6100</v>
      </c>
      <c r="G34" s="44">
        <v>6544</v>
      </c>
      <c r="H34" s="45">
        <v>6489.91</v>
      </c>
      <c r="I34" s="47">
        <f t="shared" si="3"/>
        <v>6377.97</v>
      </c>
      <c r="J34" s="48">
        <f t="shared" si="0"/>
        <v>242.24351941796087</v>
      </c>
      <c r="K34" s="49">
        <f t="shared" si="4"/>
        <v>3.798128862599869</v>
      </c>
      <c r="L34" s="46">
        <f t="shared" si="5"/>
        <v>6377.9699999999993</v>
      </c>
      <c r="M34" s="46">
        <f t="shared" si="1"/>
        <v>6377.9699999999993</v>
      </c>
      <c r="N34" s="46">
        <f t="shared" si="2"/>
        <v>6377.97</v>
      </c>
      <c r="O34" s="46">
        <f t="shared" si="6"/>
        <v>6377.97</v>
      </c>
      <c r="P34" s="10"/>
      <c r="Q34" s="10"/>
      <c r="R34" s="10"/>
      <c r="S34" s="10"/>
      <c r="T34" s="10"/>
      <c r="V34" s="7"/>
    </row>
    <row r="35" spans="1:22" ht="20.100000000000001" customHeight="1">
      <c r="A35" s="50">
        <v>27</v>
      </c>
      <c r="B35" s="40" t="s">
        <v>48</v>
      </c>
      <c r="C35" s="41" t="s">
        <v>71</v>
      </c>
      <c r="D35" s="42" t="s">
        <v>29</v>
      </c>
      <c r="E35" s="43">
        <v>1</v>
      </c>
      <c r="F35" s="44">
        <v>6550</v>
      </c>
      <c r="G35" s="44">
        <v>6681</v>
      </c>
      <c r="H35" s="45">
        <v>6934.66</v>
      </c>
      <c r="I35" s="47">
        <f t="shared" si="3"/>
        <v>6721.8866666666663</v>
      </c>
      <c r="J35" s="48">
        <f t="shared" si="0"/>
        <v>195.56231368372923</v>
      </c>
      <c r="K35" s="49">
        <f t="shared" si="4"/>
        <v>2.9093366696214642</v>
      </c>
      <c r="L35" s="46">
        <f t="shared" si="5"/>
        <v>6721.8866666666663</v>
      </c>
      <c r="M35" s="46">
        <f t="shared" si="1"/>
        <v>6721.8866666666663</v>
      </c>
      <c r="N35" s="46">
        <f t="shared" si="2"/>
        <v>6721.88</v>
      </c>
      <c r="O35" s="46">
        <f t="shared" si="6"/>
        <v>6721.88</v>
      </c>
      <c r="P35" s="10"/>
      <c r="Q35" s="10"/>
      <c r="R35" s="10"/>
      <c r="S35" s="10"/>
      <c r="T35" s="10"/>
      <c r="V35" s="7"/>
    </row>
    <row r="36" spans="1:22" ht="20.100000000000001" customHeight="1">
      <c r="A36" s="50">
        <v>28</v>
      </c>
      <c r="B36" s="40" t="s">
        <v>45</v>
      </c>
      <c r="C36" s="41" t="s">
        <v>71</v>
      </c>
      <c r="D36" s="42" t="s">
        <v>29</v>
      </c>
      <c r="E36" s="43">
        <v>1</v>
      </c>
      <c r="F36" s="44">
        <v>12852</v>
      </c>
      <c r="G36" s="44">
        <v>13966.08</v>
      </c>
      <c r="H36" s="45">
        <v>13673.5</v>
      </c>
      <c r="I36" s="47">
        <f t="shared" si="3"/>
        <v>13497.193333333335</v>
      </c>
      <c r="J36" s="48">
        <f t="shared" si="0"/>
        <v>577.58686977227353</v>
      </c>
      <c r="K36" s="49">
        <f t="shared" si="4"/>
        <v>4.2793109315981752</v>
      </c>
      <c r="L36" s="46">
        <f t="shared" si="5"/>
        <v>13497.193333333333</v>
      </c>
      <c r="M36" s="46">
        <f t="shared" si="1"/>
        <v>13497.193333333333</v>
      </c>
      <c r="N36" s="46">
        <f t="shared" si="2"/>
        <v>13497.19</v>
      </c>
      <c r="O36" s="46">
        <f t="shared" si="6"/>
        <v>13497.19</v>
      </c>
      <c r="P36" s="10"/>
      <c r="Q36" s="10"/>
      <c r="R36" s="10"/>
      <c r="S36" s="10"/>
      <c r="T36" s="10"/>
      <c r="V36" s="7"/>
    </row>
    <row r="37" spans="1:22" ht="20.100000000000001" customHeight="1">
      <c r="A37" s="50">
        <v>29</v>
      </c>
      <c r="B37" s="40" t="s">
        <v>49</v>
      </c>
      <c r="C37" s="41" t="s">
        <v>71</v>
      </c>
      <c r="D37" s="42" t="s">
        <v>29</v>
      </c>
      <c r="E37" s="43">
        <v>1</v>
      </c>
      <c r="F37" s="44">
        <v>11025</v>
      </c>
      <c r="G37" s="44">
        <v>12266</v>
      </c>
      <c r="H37" s="45">
        <v>11729.72</v>
      </c>
      <c r="I37" s="47">
        <f t="shared" si="3"/>
        <v>11673.573333333334</v>
      </c>
      <c r="J37" s="48">
        <f t="shared" si="0"/>
        <v>622.40227034718737</v>
      </c>
      <c r="K37" s="49">
        <f t="shared" si="4"/>
        <v>5.3317202246029272</v>
      </c>
      <c r="L37" s="46">
        <f t="shared" si="5"/>
        <v>11673.573333333334</v>
      </c>
      <c r="M37" s="46">
        <f t="shared" si="1"/>
        <v>11673.573333333334</v>
      </c>
      <c r="N37" s="46">
        <f t="shared" si="2"/>
        <v>11673.57</v>
      </c>
      <c r="O37" s="46">
        <f t="shared" si="6"/>
        <v>11673.57</v>
      </c>
      <c r="P37" s="10"/>
      <c r="Q37" s="10"/>
      <c r="R37" s="10"/>
      <c r="S37" s="10"/>
      <c r="T37" s="10"/>
      <c r="V37" s="7"/>
    </row>
    <row r="38" spans="1:22" ht="20.100000000000001" customHeight="1">
      <c r="A38" s="50">
        <v>30</v>
      </c>
      <c r="B38" s="40" t="s">
        <v>49</v>
      </c>
      <c r="C38" s="41" t="s">
        <v>71</v>
      </c>
      <c r="D38" s="42" t="s">
        <v>29</v>
      </c>
      <c r="E38" s="43">
        <v>1</v>
      </c>
      <c r="F38" s="44">
        <v>13797</v>
      </c>
      <c r="G38" s="44">
        <v>15048.88</v>
      </c>
      <c r="H38" s="45">
        <v>14678.9</v>
      </c>
      <c r="I38" s="47">
        <f t="shared" si="3"/>
        <v>14508.26</v>
      </c>
      <c r="J38" s="48">
        <f t="shared" si="0"/>
        <v>643.148031793614</v>
      </c>
      <c r="K38" s="49">
        <f t="shared" si="4"/>
        <v>4.4329783984682791</v>
      </c>
      <c r="L38" s="46">
        <f t="shared" si="5"/>
        <v>14508.259999999998</v>
      </c>
      <c r="M38" s="46">
        <f t="shared" si="1"/>
        <v>14508.259999999998</v>
      </c>
      <c r="N38" s="46">
        <f t="shared" si="2"/>
        <v>14508.26</v>
      </c>
      <c r="O38" s="46">
        <f t="shared" si="6"/>
        <v>14508.26</v>
      </c>
      <c r="P38" s="10"/>
      <c r="Q38" s="10"/>
      <c r="R38" s="10"/>
      <c r="S38" s="10"/>
      <c r="T38" s="10"/>
      <c r="V38" s="7"/>
    </row>
    <row r="39" spans="1:22" ht="20.100000000000001" customHeight="1">
      <c r="A39" s="50">
        <v>31</v>
      </c>
      <c r="B39" s="40" t="s">
        <v>50</v>
      </c>
      <c r="C39" s="41" t="s">
        <v>71</v>
      </c>
      <c r="D39" s="42" t="s">
        <v>29</v>
      </c>
      <c r="E39" s="43">
        <v>1</v>
      </c>
      <c r="F39" s="44">
        <v>48510</v>
      </c>
      <c r="G39" s="44">
        <v>49750.400000000001</v>
      </c>
      <c r="H39" s="45">
        <v>51610.76</v>
      </c>
      <c r="I39" s="47">
        <f t="shared" si="3"/>
        <v>49957.053333333337</v>
      </c>
      <c r="J39" s="48">
        <f t="shared" si="0"/>
        <v>1560.6752847832686</v>
      </c>
      <c r="K39" s="49">
        <f t="shared" si="4"/>
        <v>3.1240339064232274</v>
      </c>
      <c r="L39" s="46">
        <f t="shared" si="5"/>
        <v>49957.05333333333</v>
      </c>
      <c r="M39" s="46">
        <f t="shared" si="1"/>
        <v>49957.05333333333</v>
      </c>
      <c r="N39" s="46">
        <f t="shared" si="2"/>
        <v>49957.05</v>
      </c>
      <c r="O39" s="46">
        <f t="shared" si="6"/>
        <v>49957.05</v>
      </c>
      <c r="P39" s="10"/>
      <c r="Q39" s="10"/>
      <c r="R39" s="10"/>
      <c r="S39" s="10"/>
      <c r="T39" s="10"/>
      <c r="V39" s="7"/>
    </row>
    <row r="40" spans="1:22" ht="20.100000000000001" customHeight="1">
      <c r="A40" s="50">
        <v>32</v>
      </c>
      <c r="B40" s="40" t="s">
        <v>51</v>
      </c>
      <c r="C40" s="41" t="s">
        <v>71</v>
      </c>
      <c r="D40" s="42" t="s">
        <v>29</v>
      </c>
      <c r="E40" s="43">
        <v>1</v>
      </c>
      <c r="F40" s="44">
        <v>12537</v>
      </c>
      <c r="G40" s="44">
        <v>13738.48</v>
      </c>
      <c r="H40" s="45">
        <v>13338.37</v>
      </c>
      <c r="I40" s="47">
        <f t="shared" si="3"/>
        <v>13204.616666666667</v>
      </c>
      <c r="J40" s="48">
        <f t="shared" si="0"/>
        <v>611.80553547130751</v>
      </c>
      <c r="K40" s="49">
        <f t="shared" si="4"/>
        <v>4.6332699457738196</v>
      </c>
      <c r="L40" s="46">
        <f t="shared" si="5"/>
        <v>13204.616666666665</v>
      </c>
      <c r="M40" s="46">
        <f t="shared" si="1"/>
        <v>13204.616666666665</v>
      </c>
      <c r="N40" s="46">
        <f t="shared" si="2"/>
        <v>13204.61</v>
      </c>
      <c r="O40" s="46">
        <f t="shared" si="6"/>
        <v>13204.61</v>
      </c>
      <c r="P40" s="10"/>
      <c r="Q40" s="10"/>
      <c r="R40" s="10"/>
      <c r="S40" s="10"/>
      <c r="T40" s="10"/>
      <c r="V40" s="7"/>
    </row>
    <row r="41" spans="1:22" ht="20.100000000000001" customHeight="1">
      <c r="A41" s="50">
        <v>33</v>
      </c>
      <c r="B41" s="40" t="s">
        <v>52</v>
      </c>
      <c r="C41" s="41" t="s">
        <v>71</v>
      </c>
      <c r="D41" s="42" t="s">
        <v>29</v>
      </c>
      <c r="E41" s="43">
        <v>1</v>
      </c>
      <c r="F41" s="44">
        <v>9072</v>
      </c>
      <c r="G41" s="44">
        <v>9734.8799999999992</v>
      </c>
      <c r="H41" s="45">
        <v>9651.8799999999992</v>
      </c>
      <c r="I41" s="47">
        <f t="shared" si="3"/>
        <v>9486.2533333333322</v>
      </c>
      <c r="J41" s="48">
        <f t="shared" si="0"/>
        <v>361.14625587611039</v>
      </c>
      <c r="K41" s="49">
        <f t="shared" si="4"/>
        <v>3.8070484013651025</v>
      </c>
      <c r="L41" s="46">
        <f t="shared" si="5"/>
        <v>9486.2533333333304</v>
      </c>
      <c r="M41" s="46">
        <f t="shared" si="1"/>
        <v>9486.2533333333304</v>
      </c>
      <c r="N41" s="46">
        <f t="shared" si="2"/>
        <v>9486.25</v>
      </c>
      <c r="O41" s="46">
        <f t="shared" si="6"/>
        <v>9486.25</v>
      </c>
      <c r="P41" s="10"/>
      <c r="Q41" s="10"/>
      <c r="R41" s="10"/>
      <c r="S41" s="10"/>
      <c r="T41" s="10"/>
      <c r="V41" s="7"/>
    </row>
    <row r="42" spans="1:22" ht="20.100000000000001" customHeight="1">
      <c r="A42" s="50">
        <v>34</v>
      </c>
      <c r="B42" s="40" t="s">
        <v>52</v>
      </c>
      <c r="C42" s="41" t="s">
        <v>71</v>
      </c>
      <c r="D42" s="42" t="s">
        <v>29</v>
      </c>
      <c r="E42" s="43">
        <v>1</v>
      </c>
      <c r="F42" s="44">
        <v>11214</v>
      </c>
      <c r="G42" s="44">
        <v>12192.56</v>
      </c>
      <c r="H42" s="45">
        <v>11930.8</v>
      </c>
      <c r="I42" s="47">
        <f t="shared" si="3"/>
        <v>11779.12</v>
      </c>
      <c r="J42" s="48">
        <f t="shared" si="0"/>
        <v>506.60639080058957</v>
      </c>
      <c r="K42" s="49">
        <f t="shared" si="4"/>
        <v>4.3008848776529103</v>
      </c>
      <c r="L42" s="46">
        <f t="shared" si="5"/>
        <v>11779.119999999999</v>
      </c>
      <c r="M42" s="46">
        <f t="shared" si="1"/>
        <v>11779.119999999999</v>
      </c>
      <c r="N42" s="46">
        <f t="shared" si="2"/>
        <v>11779.12</v>
      </c>
      <c r="O42" s="46">
        <f t="shared" si="6"/>
        <v>11779.12</v>
      </c>
      <c r="P42" s="10"/>
      <c r="Q42" s="10"/>
      <c r="R42" s="10"/>
      <c r="S42" s="10"/>
      <c r="T42" s="10"/>
      <c r="V42" s="7"/>
    </row>
    <row r="43" spans="1:22" ht="20.100000000000001" customHeight="1">
      <c r="A43" s="50">
        <v>35</v>
      </c>
      <c r="B43" s="40" t="s">
        <v>53</v>
      </c>
      <c r="C43" s="41" t="s">
        <v>71</v>
      </c>
      <c r="D43" s="42" t="s">
        <v>29</v>
      </c>
      <c r="E43" s="43">
        <v>1</v>
      </c>
      <c r="F43" s="44">
        <v>10332</v>
      </c>
      <c r="G43" s="44">
        <v>11545.28</v>
      </c>
      <c r="H43" s="45">
        <v>11175.09</v>
      </c>
      <c r="I43" s="47">
        <f t="shared" si="3"/>
        <v>11017.456666666665</v>
      </c>
      <c r="J43" s="48">
        <f t="shared" si="0"/>
        <v>621.81049398778543</v>
      </c>
      <c r="K43" s="49">
        <f t="shared" si="4"/>
        <v>5.6438660282556334</v>
      </c>
      <c r="L43" s="46">
        <f t="shared" si="5"/>
        <v>11017.456666666665</v>
      </c>
      <c r="M43" s="46">
        <f t="shared" si="1"/>
        <v>11017.456666666665</v>
      </c>
      <c r="N43" s="46">
        <f t="shared" si="2"/>
        <v>11017.45</v>
      </c>
      <c r="O43" s="46">
        <f t="shared" si="6"/>
        <v>11017.45</v>
      </c>
      <c r="P43" s="10"/>
      <c r="Q43" s="10"/>
      <c r="R43" s="10"/>
      <c r="S43" s="10"/>
      <c r="T43" s="10"/>
      <c r="V43" s="7"/>
    </row>
    <row r="44" spans="1:22" ht="20.100000000000001" customHeight="1">
      <c r="A44" s="50">
        <v>36</v>
      </c>
      <c r="B44" s="40" t="s">
        <v>53</v>
      </c>
      <c r="C44" s="41" t="s">
        <v>71</v>
      </c>
      <c r="D44" s="42" t="s">
        <v>29</v>
      </c>
      <c r="E44" s="43">
        <v>1</v>
      </c>
      <c r="F44" s="44">
        <v>17892</v>
      </c>
      <c r="G44" s="44">
        <v>18807.68</v>
      </c>
      <c r="H44" s="45">
        <v>20035.66</v>
      </c>
      <c r="I44" s="47">
        <f t="shared" si="3"/>
        <v>18911.78</v>
      </c>
      <c r="J44" s="48">
        <f t="shared" si="0"/>
        <v>1075.6147806719653</v>
      </c>
      <c r="K44" s="49">
        <f t="shared" si="4"/>
        <v>5.6875385641751608</v>
      </c>
      <c r="L44" s="46">
        <f t="shared" si="5"/>
        <v>18911.78</v>
      </c>
      <c r="M44" s="46">
        <f t="shared" si="1"/>
        <v>18911.78</v>
      </c>
      <c r="N44" s="46">
        <f t="shared" si="2"/>
        <v>18911.78</v>
      </c>
      <c r="O44" s="46">
        <f t="shared" si="6"/>
        <v>18911.78</v>
      </c>
      <c r="P44" s="10"/>
      <c r="Q44" s="10"/>
      <c r="R44" s="10"/>
      <c r="S44" s="10"/>
      <c r="T44" s="10"/>
      <c r="V44" s="7"/>
    </row>
    <row r="45" spans="1:22" ht="20.100000000000001" customHeight="1">
      <c r="A45" s="50">
        <v>37</v>
      </c>
      <c r="B45" s="40" t="s">
        <v>54</v>
      </c>
      <c r="C45" s="41" t="s">
        <v>71</v>
      </c>
      <c r="D45" s="42" t="s">
        <v>29</v>
      </c>
      <c r="E45" s="43">
        <v>1</v>
      </c>
      <c r="F45" s="44">
        <v>14931</v>
      </c>
      <c r="G45" s="44">
        <v>15928.24</v>
      </c>
      <c r="H45" s="45">
        <v>15885.39</v>
      </c>
      <c r="I45" s="47">
        <f t="shared" si="3"/>
        <v>15581.543333333333</v>
      </c>
      <c r="J45" s="48">
        <f t="shared" si="0"/>
        <v>563.79429052920807</v>
      </c>
      <c r="K45" s="49">
        <f t="shared" si="4"/>
        <v>3.6183469022808055</v>
      </c>
      <c r="L45" s="46">
        <f t="shared" si="5"/>
        <v>15581.543333333331</v>
      </c>
      <c r="M45" s="46">
        <f t="shared" si="1"/>
        <v>15581.543333333331</v>
      </c>
      <c r="N45" s="46">
        <f t="shared" si="2"/>
        <v>15581.54</v>
      </c>
      <c r="O45" s="46">
        <f t="shared" si="6"/>
        <v>15581.54</v>
      </c>
      <c r="P45" s="10"/>
      <c r="Q45" s="10"/>
      <c r="R45" s="10"/>
      <c r="S45" s="10"/>
      <c r="T45" s="10"/>
      <c r="V45" s="7"/>
    </row>
    <row r="46" spans="1:22" ht="20.100000000000001" customHeight="1">
      <c r="A46" s="50">
        <v>38</v>
      </c>
      <c r="B46" s="40" t="s">
        <v>55</v>
      </c>
      <c r="C46" s="41" t="s">
        <v>71</v>
      </c>
      <c r="D46" s="42" t="s">
        <v>29</v>
      </c>
      <c r="E46" s="43">
        <v>1</v>
      </c>
      <c r="F46" s="44">
        <v>10206</v>
      </c>
      <c r="G46" s="44">
        <v>11414.24</v>
      </c>
      <c r="H46" s="45">
        <v>11858.37</v>
      </c>
      <c r="I46" s="47">
        <f t="shared" si="3"/>
        <v>11159.536666666667</v>
      </c>
      <c r="J46" s="48">
        <f t="shared" si="0"/>
        <v>855.12396483394957</v>
      </c>
      <c r="K46" s="49">
        <f t="shared" si="4"/>
        <v>7.6627192541800531</v>
      </c>
      <c r="L46" s="46">
        <f t="shared" si="5"/>
        <v>11159.536666666667</v>
      </c>
      <c r="M46" s="46">
        <f t="shared" si="1"/>
        <v>11159.536666666667</v>
      </c>
      <c r="N46" s="46">
        <f t="shared" si="2"/>
        <v>11159.53</v>
      </c>
      <c r="O46" s="46">
        <f t="shared" si="6"/>
        <v>11159.53</v>
      </c>
      <c r="P46" s="10"/>
      <c r="Q46" s="10"/>
      <c r="R46" s="10"/>
      <c r="S46" s="10"/>
      <c r="T46" s="10"/>
      <c r="V46" s="7"/>
    </row>
    <row r="47" spans="1:22" ht="20.100000000000001" customHeight="1">
      <c r="A47" s="50">
        <v>39</v>
      </c>
      <c r="B47" s="40" t="s">
        <v>56</v>
      </c>
      <c r="C47" s="41" t="s">
        <v>71</v>
      </c>
      <c r="D47" s="42" t="s">
        <v>29</v>
      </c>
      <c r="E47" s="43">
        <v>1</v>
      </c>
      <c r="F47" s="44">
        <v>11151</v>
      </c>
      <c r="G47" s="44">
        <v>11762.51</v>
      </c>
      <c r="H47" s="45">
        <v>11521.55</v>
      </c>
      <c r="I47" s="47">
        <f t="shared" si="3"/>
        <v>11478.353333333333</v>
      </c>
      <c r="J47" s="48">
        <f t="shared" si="0"/>
        <v>308.03503702230591</v>
      </c>
      <c r="K47" s="49">
        <f t="shared" si="4"/>
        <v>2.6836169620930463</v>
      </c>
      <c r="L47" s="46">
        <f t="shared" si="5"/>
        <v>11478.353333333333</v>
      </c>
      <c r="M47" s="46">
        <f t="shared" si="1"/>
        <v>11478.353333333333</v>
      </c>
      <c r="N47" s="46">
        <f t="shared" si="2"/>
        <v>11478.35</v>
      </c>
      <c r="O47" s="46">
        <f t="shared" si="6"/>
        <v>11478.35</v>
      </c>
      <c r="P47" s="10"/>
      <c r="Q47" s="10"/>
      <c r="R47" s="10"/>
      <c r="S47" s="10"/>
      <c r="T47" s="10"/>
      <c r="V47" s="7"/>
    </row>
    <row r="48" spans="1:22" ht="20.100000000000001" customHeight="1">
      <c r="A48" s="50">
        <v>40</v>
      </c>
      <c r="B48" s="40" t="s">
        <v>57</v>
      </c>
      <c r="C48" s="41" t="s">
        <v>71</v>
      </c>
      <c r="D48" s="42" t="s">
        <v>29</v>
      </c>
      <c r="E48" s="43">
        <v>1</v>
      </c>
      <c r="F48" s="44">
        <v>13986</v>
      </c>
      <c r="G48" s="44">
        <v>14845.44</v>
      </c>
      <c r="H48" s="45">
        <v>14879.99</v>
      </c>
      <c r="I48" s="47">
        <f t="shared" si="3"/>
        <v>14570.476666666667</v>
      </c>
      <c r="J48" s="48">
        <f t="shared" si="0"/>
        <v>506.46634244866993</v>
      </c>
      <c r="K48" s="49">
        <f t="shared" si="4"/>
        <v>3.4759764833729063</v>
      </c>
      <c r="L48" s="46">
        <f t="shared" si="5"/>
        <v>14570.476666666666</v>
      </c>
      <c r="M48" s="46">
        <f t="shared" si="1"/>
        <v>14570.476666666666</v>
      </c>
      <c r="N48" s="46">
        <f t="shared" si="2"/>
        <v>14570.47</v>
      </c>
      <c r="O48" s="46">
        <f t="shared" si="6"/>
        <v>14570.47</v>
      </c>
      <c r="P48" s="10"/>
      <c r="Q48" s="10"/>
      <c r="R48" s="10"/>
      <c r="S48" s="10"/>
      <c r="T48" s="10"/>
      <c r="V48" s="7"/>
    </row>
    <row r="49" spans="1:22" ht="20.100000000000001" customHeight="1">
      <c r="A49" s="50">
        <v>41</v>
      </c>
      <c r="B49" s="40" t="s">
        <v>57</v>
      </c>
      <c r="C49" s="41" t="s">
        <v>71</v>
      </c>
      <c r="D49" s="42" t="s">
        <v>29</v>
      </c>
      <c r="E49" s="43">
        <v>1</v>
      </c>
      <c r="F49" s="44">
        <v>19152</v>
      </c>
      <c r="G49" s="44">
        <v>19726.560000000001</v>
      </c>
      <c r="H49" s="45">
        <v>20180.27</v>
      </c>
      <c r="I49" s="47">
        <f t="shared" si="3"/>
        <v>19686.276666666668</v>
      </c>
      <c r="J49" s="48">
        <f t="shared" si="0"/>
        <v>515.31724057451595</v>
      </c>
      <c r="K49" s="49">
        <f t="shared" si="4"/>
        <v>2.6176470507857128</v>
      </c>
      <c r="L49" s="46">
        <f t="shared" si="5"/>
        <v>19686.276666666665</v>
      </c>
      <c r="M49" s="46">
        <f t="shared" si="1"/>
        <v>19686.276666666665</v>
      </c>
      <c r="N49" s="46">
        <f t="shared" si="2"/>
        <v>19686.27</v>
      </c>
      <c r="O49" s="46">
        <f t="shared" si="6"/>
        <v>19686.27</v>
      </c>
      <c r="P49" s="10"/>
      <c r="Q49" s="10"/>
      <c r="R49" s="10"/>
      <c r="S49" s="10"/>
      <c r="T49" s="10"/>
      <c r="V49" s="7"/>
    </row>
    <row r="50" spans="1:22" ht="20.100000000000001" customHeight="1">
      <c r="A50" s="50">
        <v>42</v>
      </c>
      <c r="B50" s="40" t="s">
        <v>58</v>
      </c>
      <c r="C50" s="41" t="s">
        <v>71</v>
      </c>
      <c r="D50" s="42" t="s">
        <v>29</v>
      </c>
      <c r="E50" s="43">
        <v>1</v>
      </c>
      <c r="F50" s="44">
        <v>28602</v>
      </c>
      <c r="G50" s="44">
        <v>30146.080000000002</v>
      </c>
      <c r="H50" s="45">
        <v>30430.240000000002</v>
      </c>
      <c r="I50" s="47">
        <f t="shared" si="3"/>
        <v>29726.10666666667</v>
      </c>
      <c r="J50" s="48">
        <f t="shared" si="0"/>
        <v>983.81836480792288</v>
      </c>
      <c r="K50" s="49">
        <f t="shared" si="4"/>
        <v>3.3096105582878983</v>
      </c>
      <c r="L50" s="46">
        <f t="shared" si="5"/>
        <v>29726.106666666667</v>
      </c>
      <c r="M50" s="46">
        <f t="shared" si="1"/>
        <v>29726.106666666667</v>
      </c>
      <c r="N50" s="46">
        <f t="shared" si="2"/>
        <v>29726.1</v>
      </c>
      <c r="O50" s="46">
        <f t="shared" si="6"/>
        <v>29726.1</v>
      </c>
      <c r="P50" s="10"/>
      <c r="Q50" s="10"/>
      <c r="R50" s="10"/>
      <c r="S50" s="10"/>
      <c r="T50" s="10"/>
      <c r="V50" s="7"/>
    </row>
    <row r="51" spans="1:22" ht="20.100000000000001" customHeight="1">
      <c r="A51" s="50">
        <v>43</v>
      </c>
      <c r="B51" s="40" t="s">
        <v>59</v>
      </c>
      <c r="C51" s="41" t="s">
        <v>71</v>
      </c>
      <c r="D51" s="42" t="s">
        <v>29</v>
      </c>
      <c r="E51" s="43">
        <v>1</v>
      </c>
      <c r="F51" s="44">
        <v>37422</v>
      </c>
      <c r="G51" s="44">
        <v>39218.879999999997</v>
      </c>
      <c r="H51" s="45">
        <v>39814.01</v>
      </c>
      <c r="I51" s="47">
        <f t="shared" si="3"/>
        <v>38818.296666666669</v>
      </c>
      <c r="J51" s="48">
        <f t="shared" si="0"/>
        <v>1245.3024593380253</v>
      </c>
      <c r="K51" s="49">
        <f t="shared" si="4"/>
        <v>3.2080296310563479</v>
      </c>
      <c r="L51" s="46">
        <f t="shared" si="5"/>
        <v>38818.296666666669</v>
      </c>
      <c r="M51" s="46">
        <f t="shared" si="1"/>
        <v>38818.296666666669</v>
      </c>
      <c r="N51" s="46">
        <f t="shared" si="2"/>
        <v>38818.29</v>
      </c>
      <c r="O51" s="46">
        <f t="shared" si="6"/>
        <v>38818.29</v>
      </c>
      <c r="P51" s="10"/>
      <c r="Q51" s="10"/>
      <c r="R51" s="10"/>
      <c r="S51" s="10"/>
      <c r="T51" s="10"/>
      <c r="V51" s="7"/>
    </row>
    <row r="52" spans="1:22" ht="20.100000000000001" customHeight="1">
      <c r="A52" s="50">
        <v>44</v>
      </c>
      <c r="B52" s="40" t="s">
        <v>60</v>
      </c>
      <c r="C52" s="41" t="s">
        <v>71</v>
      </c>
      <c r="D52" s="42" t="s">
        <v>29</v>
      </c>
      <c r="E52" s="43">
        <v>1</v>
      </c>
      <c r="F52" s="44">
        <v>32886</v>
      </c>
      <c r="G52" s="44">
        <v>34801.440000000002</v>
      </c>
      <c r="H52" s="45">
        <v>34988.07</v>
      </c>
      <c r="I52" s="47">
        <f t="shared" si="3"/>
        <v>34225.170000000006</v>
      </c>
      <c r="J52" s="48">
        <f t="shared" si="0"/>
        <v>1163.5032900254305</v>
      </c>
      <c r="K52" s="49">
        <f t="shared" si="4"/>
        <v>3.3995544507899607</v>
      </c>
      <c r="L52" s="46">
        <f t="shared" si="5"/>
        <v>34225.17</v>
      </c>
      <c r="M52" s="46">
        <f t="shared" si="1"/>
        <v>34225.17</v>
      </c>
      <c r="N52" s="46">
        <f t="shared" si="2"/>
        <v>34225.17</v>
      </c>
      <c r="O52" s="46">
        <f t="shared" si="6"/>
        <v>34225.17</v>
      </c>
      <c r="P52" s="10"/>
      <c r="Q52" s="10"/>
      <c r="R52" s="10"/>
      <c r="S52" s="10"/>
      <c r="T52" s="10"/>
      <c r="V52" s="7"/>
    </row>
    <row r="53" spans="1:22" ht="20.100000000000001" customHeight="1">
      <c r="A53" s="50">
        <v>45</v>
      </c>
      <c r="B53" s="40" t="s">
        <v>60</v>
      </c>
      <c r="C53" s="41" t="s">
        <v>71</v>
      </c>
      <c r="D53" s="42" t="s">
        <v>29</v>
      </c>
      <c r="E53" s="43">
        <v>1</v>
      </c>
      <c r="F53" s="44">
        <v>25704</v>
      </c>
      <c r="G53" s="44">
        <v>27232.16</v>
      </c>
      <c r="H53" s="45">
        <v>27347</v>
      </c>
      <c r="I53" s="47">
        <f t="shared" si="3"/>
        <v>26761.053333333333</v>
      </c>
      <c r="J53" s="48">
        <f t="shared" si="0"/>
        <v>917.23408600712901</v>
      </c>
      <c r="K53" s="49">
        <f t="shared" si="4"/>
        <v>3.4274961997277975</v>
      </c>
      <c r="L53" s="46">
        <f t="shared" si="5"/>
        <v>26761.053333333333</v>
      </c>
      <c r="M53" s="46">
        <f t="shared" si="1"/>
        <v>26761.053333333333</v>
      </c>
      <c r="N53" s="46">
        <f t="shared" si="2"/>
        <v>26761.05</v>
      </c>
      <c r="O53" s="46">
        <f t="shared" si="6"/>
        <v>26761.05</v>
      </c>
      <c r="P53" s="10"/>
      <c r="Q53" s="10"/>
      <c r="R53" s="10"/>
      <c r="S53" s="10"/>
      <c r="T53" s="10"/>
      <c r="V53" s="7"/>
    </row>
    <row r="54" spans="1:22" ht="20.100000000000001" customHeight="1">
      <c r="A54" s="50">
        <v>46</v>
      </c>
      <c r="B54" s="40" t="s">
        <v>61</v>
      </c>
      <c r="C54" s="41" t="s">
        <v>71</v>
      </c>
      <c r="D54" s="42" t="s">
        <v>29</v>
      </c>
      <c r="E54" s="43">
        <v>1</v>
      </c>
      <c r="F54" s="44">
        <v>81207</v>
      </c>
      <c r="G54" s="44">
        <v>85455.28</v>
      </c>
      <c r="H54" s="45">
        <v>86397.75</v>
      </c>
      <c r="I54" s="47">
        <f t="shared" si="3"/>
        <v>84353.343333333338</v>
      </c>
      <c r="J54" s="48">
        <f t="shared" si="0"/>
        <v>2765.2612360558869</v>
      </c>
      <c r="K54" s="49">
        <f t="shared" si="4"/>
        <v>3.2781880679329958</v>
      </c>
      <c r="L54" s="46">
        <f t="shared" si="5"/>
        <v>84353.343333333323</v>
      </c>
      <c r="M54" s="46">
        <f t="shared" si="1"/>
        <v>84353.343333333323</v>
      </c>
      <c r="N54" s="46">
        <f t="shared" si="2"/>
        <v>84353.34</v>
      </c>
      <c r="O54" s="46">
        <f t="shared" si="6"/>
        <v>84353.34</v>
      </c>
      <c r="P54" s="10"/>
      <c r="Q54" s="10"/>
      <c r="R54" s="10"/>
      <c r="S54" s="10"/>
      <c r="T54" s="10"/>
      <c r="V54" s="7"/>
    </row>
    <row r="55" spans="1:22" ht="20.100000000000001" customHeight="1">
      <c r="A55" s="50">
        <v>47</v>
      </c>
      <c r="B55" s="40" t="s">
        <v>61</v>
      </c>
      <c r="C55" s="41" t="s">
        <v>71</v>
      </c>
      <c r="D55" s="42" t="s">
        <v>29</v>
      </c>
      <c r="E55" s="43">
        <v>1</v>
      </c>
      <c r="F55" s="44">
        <v>91224</v>
      </c>
      <c r="G55" s="44">
        <v>93048.48</v>
      </c>
      <c r="H55" s="45">
        <v>95188.6</v>
      </c>
      <c r="I55" s="47">
        <f t="shared" si="3"/>
        <v>93153.693333333315</v>
      </c>
      <c r="J55" s="48">
        <f t="shared" si="0"/>
        <v>1984.3930241092226</v>
      </c>
      <c r="K55" s="49">
        <f t="shared" si="4"/>
        <v>2.1302354776298973</v>
      </c>
      <c r="L55" s="46">
        <f t="shared" si="5"/>
        <v>93153.693333333315</v>
      </c>
      <c r="M55" s="46">
        <f t="shared" si="1"/>
        <v>93153.693333333315</v>
      </c>
      <c r="N55" s="46">
        <f t="shared" si="2"/>
        <v>93153.69</v>
      </c>
      <c r="O55" s="46">
        <f t="shared" si="6"/>
        <v>93153.69</v>
      </c>
      <c r="P55" s="10"/>
      <c r="Q55" s="10"/>
      <c r="R55" s="10"/>
      <c r="S55" s="10"/>
      <c r="T55" s="10"/>
      <c r="V55" s="7"/>
    </row>
    <row r="56" spans="1:22" ht="20.100000000000001" customHeight="1">
      <c r="A56" s="50">
        <v>48</v>
      </c>
      <c r="B56" s="40" t="s">
        <v>62</v>
      </c>
      <c r="C56" s="41" t="s">
        <v>71</v>
      </c>
      <c r="D56" s="42" t="s">
        <v>29</v>
      </c>
      <c r="E56" s="43">
        <v>1</v>
      </c>
      <c r="F56" s="44">
        <v>120800</v>
      </c>
      <c r="G56" s="44">
        <v>125632</v>
      </c>
      <c r="H56" s="45">
        <v>128521.54</v>
      </c>
      <c r="I56" s="47">
        <f t="shared" si="3"/>
        <v>124984.51333333332</v>
      </c>
      <c r="J56" s="48">
        <f t="shared" si="0"/>
        <v>3901.2785379325724</v>
      </c>
      <c r="K56" s="49">
        <f t="shared" si="4"/>
        <v>3.1214095521801761</v>
      </c>
      <c r="L56" s="46">
        <f t="shared" si="5"/>
        <v>124984.51333333332</v>
      </c>
      <c r="M56" s="46">
        <f t="shared" si="1"/>
        <v>124984.51333333332</v>
      </c>
      <c r="N56" s="46">
        <f t="shared" si="2"/>
        <v>124984.51</v>
      </c>
      <c r="O56" s="46">
        <f t="shared" si="6"/>
        <v>124984.51</v>
      </c>
      <c r="P56" s="10"/>
      <c r="Q56" s="10"/>
      <c r="R56" s="10"/>
      <c r="S56" s="10"/>
      <c r="T56" s="10"/>
      <c r="V56" s="7"/>
    </row>
    <row r="57" spans="1:22" ht="20.100000000000001" customHeight="1">
      <c r="A57" s="50">
        <v>49</v>
      </c>
      <c r="B57" s="40" t="s">
        <v>63</v>
      </c>
      <c r="C57" s="41" t="s">
        <v>71</v>
      </c>
      <c r="D57" s="42" t="s">
        <v>29</v>
      </c>
      <c r="E57" s="43">
        <v>1</v>
      </c>
      <c r="F57" s="44">
        <v>86800</v>
      </c>
      <c r="G57" s="44">
        <v>90272</v>
      </c>
      <c r="H57" s="45">
        <v>92348.26</v>
      </c>
      <c r="I57" s="47">
        <f t="shared" si="3"/>
        <v>89806.753333333341</v>
      </c>
      <c r="J57" s="48">
        <f t="shared" si="0"/>
        <v>2803.2370756918367</v>
      </c>
      <c r="K57" s="49">
        <f t="shared" si="4"/>
        <v>3.1214101074193565</v>
      </c>
      <c r="L57" s="46">
        <f t="shared" si="5"/>
        <v>89806.753333333327</v>
      </c>
      <c r="M57" s="46">
        <f t="shared" si="1"/>
        <v>89806.753333333327</v>
      </c>
      <c r="N57" s="46">
        <f t="shared" si="2"/>
        <v>89806.75</v>
      </c>
      <c r="O57" s="46">
        <f t="shared" si="6"/>
        <v>89806.75</v>
      </c>
      <c r="P57" s="10"/>
      <c r="Q57" s="10"/>
      <c r="R57" s="10"/>
      <c r="S57" s="10"/>
      <c r="T57" s="10"/>
      <c r="V57" s="7"/>
    </row>
    <row r="58" spans="1:22" ht="20.100000000000001" customHeight="1">
      <c r="A58" s="50">
        <v>50</v>
      </c>
      <c r="B58" s="40" t="s">
        <v>64</v>
      </c>
      <c r="C58" s="41" t="s">
        <v>71</v>
      </c>
      <c r="D58" s="42" t="s">
        <v>29</v>
      </c>
      <c r="E58" s="43">
        <v>1</v>
      </c>
      <c r="F58" s="44">
        <v>262500</v>
      </c>
      <c r="G58" s="44">
        <v>267750</v>
      </c>
      <c r="H58" s="45">
        <v>273908.25</v>
      </c>
      <c r="I58" s="47">
        <f t="shared" si="3"/>
        <v>268052.75</v>
      </c>
      <c r="J58" s="48">
        <f t="shared" si="0"/>
        <v>5710.1475626729643</v>
      </c>
      <c r="K58" s="49">
        <f t="shared" si="4"/>
        <v>2.130232785402487</v>
      </c>
      <c r="L58" s="46">
        <f t="shared" si="5"/>
        <v>268052.75</v>
      </c>
      <c r="M58" s="46">
        <f t="shared" si="1"/>
        <v>268052.75</v>
      </c>
      <c r="N58" s="46">
        <f t="shared" si="2"/>
        <v>268052.75</v>
      </c>
      <c r="O58" s="46">
        <f t="shared" si="6"/>
        <v>268052.75</v>
      </c>
      <c r="P58" s="10"/>
      <c r="Q58" s="10"/>
      <c r="R58" s="10"/>
      <c r="S58" s="10"/>
      <c r="T58" s="10"/>
      <c r="V58" s="7"/>
    </row>
    <row r="59" spans="1:22" ht="20.100000000000001" customHeight="1">
      <c r="A59" s="50">
        <v>51</v>
      </c>
      <c r="B59" s="40" t="s">
        <v>65</v>
      </c>
      <c r="C59" s="41" t="s">
        <v>71</v>
      </c>
      <c r="D59" s="42" t="s">
        <v>29</v>
      </c>
      <c r="E59" s="43">
        <v>1</v>
      </c>
      <c r="F59" s="44">
        <v>109800</v>
      </c>
      <c r="G59" s="44">
        <v>110192</v>
      </c>
      <c r="H59" s="45">
        <v>116818.42</v>
      </c>
      <c r="I59" s="47">
        <f t="shared" si="3"/>
        <v>112270.14</v>
      </c>
      <c r="J59" s="48">
        <f t="shared" si="0"/>
        <v>3943.7994648308363</v>
      </c>
      <c r="K59" s="49">
        <f t="shared" si="4"/>
        <v>3.5127768299129549</v>
      </c>
      <c r="L59" s="46">
        <f t="shared" si="5"/>
        <v>112270.13999999998</v>
      </c>
      <c r="M59" s="46">
        <f t="shared" si="1"/>
        <v>112270.13999999998</v>
      </c>
      <c r="N59" s="46">
        <f t="shared" si="2"/>
        <v>112270.14</v>
      </c>
      <c r="O59" s="46">
        <f t="shared" si="6"/>
        <v>112270.14</v>
      </c>
      <c r="P59" s="10"/>
      <c r="Q59" s="10"/>
      <c r="R59" s="10"/>
      <c r="S59" s="10"/>
      <c r="T59" s="10"/>
      <c r="V59" s="7"/>
    </row>
    <row r="60" spans="1:22" ht="20.100000000000001" customHeight="1">
      <c r="A60" s="50">
        <v>52</v>
      </c>
      <c r="B60" s="40" t="s">
        <v>66</v>
      </c>
      <c r="C60" s="41" t="s">
        <v>71</v>
      </c>
      <c r="D60" s="42" t="s">
        <v>29</v>
      </c>
      <c r="E60" s="43">
        <v>1</v>
      </c>
      <c r="F60" s="44">
        <v>39700</v>
      </c>
      <c r="G60" s="44">
        <v>40288</v>
      </c>
      <c r="H60" s="45">
        <v>44237.62</v>
      </c>
      <c r="I60" s="47">
        <f t="shared" si="3"/>
        <v>41408.54</v>
      </c>
      <c r="J60" s="48">
        <f t="shared" si="0"/>
        <v>2467.6317056643616</v>
      </c>
      <c r="K60" s="49">
        <f t="shared" si="4"/>
        <v>5.9592337852635264</v>
      </c>
      <c r="L60" s="46">
        <f t="shared" si="5"/>
        <v>41408.539999999994</v>
      </c>
      <c r="M60" s="46">
        <f t="shared" si="1"/>
        <v>41408.539999999994</v>
      </c>
      <c r="N60" s="46">
        <f t="shared" si="2"/>
        <v>41408.54</v>
      </c>
      <c r="O60" s="46">
        <f t="shared" si="6"/>
        <v>41408.54</v>
      </c>
      <c r="P60" s="10"/>
      <c r="Q60" s="10"/>
      <c r="R60" s="10"/>
      <c r="S60" s="10"/>
      <c r="T60" s="10"/>
      <c r="V60" s="7"/>
    </row>
    <row r="61" spans="1:22" ht="21.75" customHeight="1" thickBot="1">
      <c r="A61" s="23"/>
      <c r="B61" s="35"/>
      <c r="C61" s="23"/>
      <c r="D61" s="21"/>
      <c r="E61" s="22"/>
      <c r="F61" s="24"/>
      <c r="G61" s="24"/>
      <c r="H61" s="24"/>
      <c r="I61" s="25"/>
      <c r="J61" s="26"/>
      <c r="K61" s="26"/>
      <c r="L61" s="27"/>
      <c r="M61" s="37">
        <f>SUM(M9:M60)</f>
        <v>1831130.8633333335</v>
      </c>
      <c r="N61" s="38">
        <f>SUM(N9:N60)</f>
        <v>1831130.69</v>
      </c>
      <c r="O61" s="38">
        <f>SUM(O9:O60)</f>
        <v>1831130.69</v>
      </c>
      <c r="P61" s="10">
        <v>1.2</v>
      </c>
      <c r="Q61" s="11"/>
      <c r="R61" s="11"/>
      <c r="S61" s="11"/>
      <c r="T61" s="11"/>
      <c r="V61" s="7">
        <v>1.2</v>
      </c>
    </row>
    <row r="62" spans="1:22" ht="12.75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</row>
    <row r="63" spans="1:22" ht="15.75">
      <c r="A63" s="70"/>
      <c r="B63" s="70"/>
      <c r="C63" s="70"/>
      <c r="D63" s="28"/>
      <c r="E63" s="28"/>
      <c r="F63" s="67"/>
      <c r="G63" s="67"/>
      <c r="H63" s="67"/>
      <c r="I63" s="67"/>
      <c r="J63" s="67"/>
      <c r="K63" s="39"/>
      <c r="L63" s="13"/>
      <c r="M63" s="15"/>
      <c r="N63" s="15"/>
      <c r="O63" s="13"/>
    </row>
    <row r="64" spans="1:22" ht="21.75" customHeight="1">
      <c r="A64" s="66" t="s">
        <v>69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9"/>
      <c r="Q64" s="9"/>
      <c r="R64" s="9"/>
      <c r="S64" s="9"/>
      <c r="T64" s="9"/>
    </row>
    <row r="65" spans="1:20" ht="20.25" customHeight="1">
      <c r="A65" s="65" t="s">
        <v>70</v>
      </c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8"/>
      <c r="Q65" s="8"/>
      <c r="R65" s="8"/>
      <c r="S65" s="8"/>
      <c r="T65" s="8"/>
    </row>
    <row r="66" spans="1:20" ht="24.75" customHeight="1">
      <c r="A66" s="29"/>
      <c r="B66" s="66" t="s">
        <v>17</v>
      </c>
      <c r="C66" s="65"/>
      <c r="D66" s="28"/>
      <c r="E66" s="74" t="s">
        <v>72</v>
      </c>
      <c r="F66" s="74"/>
      <c r="G66" s="30"/>
      <c r="H66" s="67" t="s">
        <v>73</v>
      </c>
      <c r="I66" s="67"/>
      <c r="J66" s="67"/>
      <c r="K66" s="39"/>
      <c r="L66" s="13"/>
      <c r="M66" s="15"/>
      <c r="N66" s="15"/>
      <c r="O66" s="13"/>
    </row>
    <row r="67" spans="1:20" ht="22.5" customHeight="1">
      <c r="A67" s="29"/>
      <c r="B67" s="65"/>
      <c r="C67" s="65"/>
      <c r="D67" s="28"/>
      <c r="E67" s="68" t="s">
        <v>18</v>
      </c>
      <c r="F67" s="68"/>
      <c r="G67" s="30"/>
      <c r="H67" s="68" t="s">
        <v>19</v>
      </c>
      <c r="I67" s="68"/>
      <c r="J67" s="68"/>
      <c r="K67" s="39"/>
      <c r="L67" s="13"/>
      <c r="M67" s="15"/>
      <c r="N67" s="15"/>
      <c r="O67" s="13"/>
    </row>
    <row r="68" spans="1:20" ht="15.75">
      <c r="A68" s="64"/>
      <c r="B68" s="64"/>
      <c r="C68" s="64"/>
      <c r="D68" s="64"/>
      <c r="E68" s="31"/>
      <c r="F68" s="32"/>
      <c r="G68" s="6"/>
      <c r="H68" s="33"/>
      <c r="I68" s="2"/>
      <c r="J68" s="2"/>
      <c r="K68" s="2"/>
      <c r="L68" s="2"/>
      <c r="M68" s="12"/>
      <c r="N68" s="12"/>
      <c r="O68" s="2"/>
    </row>
  </sheetData>
  <mergeCells count="27">
    <mergeCell ref="A64:O64"/>
    <mergeCell ref="A62:O62"/>
    <mergeCell ref="A63:C63"/>
    <mergeCell ref="F63:J63"/>
    <mergeCell ref="I7:K7"/>
    <mergeCell ref="A68:D68"/>
    <mergeCell ref="A65:O65"/>
    <mergeCell ref="B66:C67"/>
    <mergeCell ref="H66:J66"/>
    <mergeCell ref="E67:F67"/>
    <mergeCell ref="H67:J67"/>
    <mergeCell ref="L1:O1"/>
    <mergeCell ref="A7:A8"/>
    <mergeCell ref="B7:B8"/>
    <mergeCell ref="C7:C8"/>
    <mergeCell ref="D7:D8"/>
    <mergeCell ref="E7:E8"/>
    <mergeCell ref="F7:H7"/>
    <mergeCell ref="B2:C2"/>
    <mergeCell ref="E2:O2"/>
    <mergeCell ref="B3:C3"/>
    <mergeCell ref="E3:O3"/>
    <mergeCell ref="B4:C4"/>
    <mergeCell ref="E4:O4"/>
    <mergeCell ref="A5:O5"/>
    <mergeCell ref="B6:C6"/>
    <mergeCell ref="L7:O7"/>
  </mergeCells>
  <pageMargins left="0.16" right="0.16" top="0.32" bottom="0.24" header="0.22" footer="0.19"/>
  <pageSetup paperSize="9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Шины</vt:lpstr>
      <vt:lpstr>Шины!Область_печати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vzinkovich</cp:lastModifiedBy>
  <cp:lastPrinted>2023-10-17T09:01:43Z</cp:lastPrinted>
  <dcterms:created xsi:type="dcterms:W3CDTF">2014-01-28T13:50:42Z</dcterms:created>
  <dcterms:modified xsi:type="dcterms:W3CDTF">2024-12-23T08:22:19Z</dcterms:modified>
</cp:coreProperties>
</file>