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5280" yWindow="-75" windowWidth="20745" windowHeight="12630"/>
  </bookViews>
  <sheets>
    <sheet name="Моющие и чистящие средства" sheetId="23" r:id="rId1"/>
  </sheets>
  <definedNames>
    <definedName name="_xlnm.Print_Area" localSheetId="0">'Моющие и чистящие средства'!$A$1:$N$85</definedName>
  </definedNames>
  <calcPr calcId="125725"/>
</workbook>
</file>

<file path=xl/calcChain.xml><?xml version="1.0" encoding="utf-8"?>
<calcChain xmlns="http://schemas.openxmlformats.org/spreadsheetml/2006/main">
  <c r="N77" i="23"/>
  <c r="K15"/>
  <c r="L15" s="1"/>
  <c r="M15" s="1"/>
  <c r="N15" s="1"/>
  <c r="K16"/>
  <c r="L16" s="1"/>
  <c r="M16" s="1"/>
  <c r="N16" s="1"/>
  <c r="K17"/>
  <c r="L17" s="1"/>
  <c r="M17" s="1"/>
  <c r="N17" s="1"/>
  <c r="K18"/>
  <c r="L18" s="1"/>
  <c r="M18" s="1"/>
  <c r="N18" s="1"/>
  <c r="K19"/>
  <c r="L19" s="1"/>
  <c r="M19" s="1"/>
  <c r="N19" s="1"/>
  <c r="K20"/>
  <c r="L20" s="1"/>
  <c r="M20" s="1"/>
  <c r="N20" s="1"/>
  <c r="K21"/>
  <c r="L21" s="1"/>
  <c r="M21" s="1"/>
  <c r="N21" s="1"/>
  <c r="K22"/>
  <c r="L22" s="1"/>
  <c r="M22" s="1"/>
  <c r="N22" s="1"/>
  <c r="K23"/>
  <c r="L23" s="1"/>
  <c r="M23" s="1"/>
  <c r="N23" s="1"/>
  <c r="K24"/>
  <c r="L24" s="1"/>
  <c r="M24" s="1"/>
  <c r="N24" s="1"/>
  <c r="K25"/>
  <c r="L25" s="1"/>
  <c r="M25" s="1"/>
  <c r="N25" s="1"/>
  <c r="K26"/>
  <c r="L26" s="1"/>
  <c r="M26" s="1"/>
  <c r="N26" s="1"/>
  <c r="K27"/>
  <c r="L27" s="1"/>
  <c r="M27" s="1"/>
  <c r="N27" s="1"/>
  <c r="K28"/>
  <c r="L28" s="1"/>
  <c r="M28" s="1"/>
  <c r="N28" s="1"/>
  <c r="K29"/>
  <c r="L29" s="1"/>
  <c r="M29" s="1"/>
  <c r="N29" s="1"/>
  <c r="K30"/>
  <c r="L30" s="1"/>
  <c r="M30" s="1"/>
  <c r="N30" s="1"/>
  <c r="K31"/>
  <c r="L31" s="1"/>
  <c r="M31" s="1"/>
  <c r="N31" s="1"/>
  <c r="K32"/>
  <c r="L32" s="1"/>
  <c r="M32" s="1"/>
  <c r="N32" s="1"/>
  <c r="K33"/>
  <c r="L33" s="1"/>
  <c r="M33" s="1"/>
  <c r="N33" s="1"/>
  <c r="K34"/>
  <c r="L34" s="1"/>
  <c r="M34" s="1"/>
  <c r="N34" s="1"/>
  <c r="K35"/>
  <c r="L35" s="1"/>
  <c r="M35" s="1"/>
  <c r="N35" s="1"/>
  <c r="K36"/>
  <c r="L36" s="1"/>
  <c r="M36" s="1"/>
  <c r="N36" s="1"/>
  <c r="K37"/>
  <c r="L37" s="1"/>
  <c r="M37" s="1"/>
  <c r="N37" s="1"/>
  <c r="K38"/>
  <c r="L38" s="1"/>
  <c r="M38" s="1"/>
  <c r="N38" s="1"/>
  <c r="K39"/>
  <c r="L39" s="1"/>
  <c r="M39" s="1"/>
  <c r="N39" s="1"/>
  <c r="K40"/>
  <c r="L40" s="1"/>
  <c r="M40" s="1"/>
  <c r="N40" s="1"/>
  <c r="O40" s="1"/>
  <c r="K41"/>
  <c r="L41" s="1"/>
  <c r="M41" s="1"/>
  <c r="N41" s="1"/>
  <c r="O41" s="1"/>
  <c r="K42"/>
  <c r="L42" s="1"/>
  <c r="M42" s="1"/>
  <c r="N42" s="1"/>
  <c r="K43"/>
  <c r="L43" s="1"/>
  <c r="M43" s="1"/>
  <c r="N43" s="1"/>
  <c r="K44"/>
  <c r="L44" s="1"/>
  <c r="M44" s="1"/>
  <c r="N44" s="1"/>
  <c r="K45"/>
  <c r="L45" s="1"/>
  <c r="M45" s="1"/>
  <c r="N45" s="1"/>
  <c r="K46"/>
  <c r="L46" s="1"/>
  <c r="M46" s="1"/>
  <c r="N46" s="1"/>
  <c r="K47"/>
  <c r="L47" s="1"/>
  <c r="M47" s="1"/>
  <c r="N47" s="1"/>
  <c r="K48"/>
  <c r="L48" s="1"/>
  <c r="M48" s="1"/>
  <c r="N48" s="1"/>
  <c r="K49"/>
  <c r="L49" s="1"/>
  <c r="M49" s="1"/>
  <c r="N49" s="1"/>
  <c r="K50"/>
  <c r="L50" s="1"/>
  <c r="M50" s="1"/>
  <c r="N50" s="1"/>
  <c r="K51"/>
  <c r="L51" s="1"/>
  <c r="M51" s="1"/>
  <c r="N51" s="1"/>
  <c r="K52"/>
  <c r="L52" s="1"/>
  <c r="M52" s="1"/>
  <c r="N52" s="1"/>
  <c r="K53"/>
  <c r="L53" s="1"/>
  <c r="M53" s="1"/>
  <c r="N53" s="1"/>
  <c r="K54"/>
  <c r="L54" s="1"/>
  <c r="M54" s="1"/>
  <c r="N54" s="1"/>
  <c r="K55"/>
  <c r="L55" s="1"/>
  <c r="M55" s="1"/>
  <c r="N55" s="1"/>
  <c r="K56"/>
  <c r="L56" s="1"/>
  <c r="M56" s="1"/>
  <c r="N56" s="1"/>
  <c r="K57"/>
  <c r="L57" s="1"/>
  <c r="M57" s="1"/>
  <c r="N57" s="1"/>
  <c r="K58"/>
  <c r="L58" s="1"/>
  <c r="M58" s="1"/>
  <c r="N58" s="1"/>
  <c r="K59"/>
  <c r="L59" s="1"/>
  <c r="M59" s="1"/>
  <c r="N59" s="1"/>
  <c r="K60"/>
  <c r="L60" s="1"/>
  <c r="M60" s="1"/>
  <c r="N60" s="1"/>
  <c r="K61"/>
  <c r="L61" s="1"/>
  <c r="M61" s="1"/>
  <c r="N61" s="1"/>
  <c r="K62"/>
  <c r="L62" s="1"/>
  <c r="M62" s="1"/>
  <c r="N62" s="1"/>
  <c r="K63"/>
  <c r="L63" s="1"/>
  <c r="M63" s="1"/>
  <c r="N63" s="1"/>
  <c r="K64"/>
  <c r="L64" s="1"/>
  <c r="M64" s="1"/>
  <c r="N64" s="1"/>
  <c r="K65"/>
  <c r="L65" s="1"/>
  <c r="M65" s="1"/>
  <c r="N65" s="1"/>
  <c r="K66"/>
  <c r="L66" s="1"/>
  <c r="M66" s="1"/>
  <c r="N66" s="1"/>
  <c r="K67"/>
  <c r="L67" s="1"/>
  <c r="M67" s="1"/>
  <c r="N67" s="1"/>
  <c r="K68"/>
  <c r="L68" s="1"/>
  <c r="M68" s="1"/>
  <c r="N68" s="1"/>
  <c r="K69"/>
  <c r="L69" s="1"/>
  <c r="M69" s="1"/>
  <c r="N69" s="1"/>
  <c r="K70"/>
  <c r="L70" s="1"/>
  <c r="M70" s="1"/>
  <c r="N70" s="1"/>
  <c r="K71"/>
  <c r="L71" s="1"/>
  <c r="M71" s="1"/>
  <c r="N71" s="1"/>
  <c r="K72"/>
  <c r="L72" s="1"/>
  <c r="M72" s="1"/>
  <c r="N72" s="1"/>
  <c r="K73"/>
  <c r="L73" s="1"/>
  <c r="M73" s="1"/>
  <c r="N73" s="1"/>
  <c r="K74"/>
  <c r="L74" s="1"/>
  <c r="M74" s="1"/>
  <c r="N74" s="1"/>
  <c r="O74" s="1"/>
  <c r="K75"/>
  <c r="L75" s="1"/>
  <c r="M75" s="1"/>
  <c r="N75" s="1"/>
  <c r="K76"/>
  <c r="L76" s="1"/>
  <c r="M76" s="1"/>
  <c r="N76" s="1"/>
  <c r="K77"/>
  <c r="L77" s="1"/>
  <c r="M77" s="1"/>
  <c r="O77" s="1"/>
  <c r="I15"/>
  <c r="J15" s="1"/>
  <c r="I16"/>
  <c r="J16" s="1"/>
  <c r="I17"/>
  <c r="J17" s="1"/>
  <c r="I18"/>
  <c r="J18" s="1"/>
  <c r="I19"/>
  <c r="J19" s="1"/>
  <c r="I20"/>
  <c r="J20" s="1"/>
  <c r="I21"/>
  <c r="J21" s="1"/>
  <c r="I22"/>
  <c r="J22" s="1"/>
  <c r="I23"/>
  <c r="J23" s="1"/>
  <c r="I24"/>
  <c r="J24" s="1"/>
  <c r="I25"/>
  <c r="J25" s="1"/>
  <c r="I26"/>
  <c r="J26" s="1"/>
  <c r="I27"/>
  <c r="J27" s="1"/>
  <c r="I28"/>
  <c r="J28" s="1"/>
  <c r="I29"/>
  <c r="J29" s="1"/>
  <c r="I30"/>
  <c r="J30" s="1"/>
  <c r="I31"/>
  <c r="J31" s="1"/>
  <c r="I32"/>
  <c r="J32" s="1"/>
  <c r="I33"/>
  <c r="J33" s="1"/>
  <c r="I34"/>
  <c r="J34" s="1"/>
  <c r="I35"/>
  <c r="J35" s="1"/>
  <c r="I36"/>
  <c r="J36" s="1"/>
  <c r="I37"/>
  <c r="J37" s="1"/>
  <c r="I38"/>
  <c r="J38" s="1"/>
  <c r="I39"/>
  <c r="J39" s="1"/>
  <c r="I40"/>
  <c r="J40" s="1"/>
  <c r="I41"/>
  <c r="J41" s="1"/>
  <c r="I42"/>
  <c r="J42" s="1"/>
  <c r="I43"/>
  <c r="J43" s="1"/>
  <c r="I44"/>
  <c r="J44" s="1"/>
  <c r="I45"/>
  <c r="J45" s="1"/>
  <c r="I46"/>
  <c r="J46" s="1"/>
  <c r="I47"/>
  <c r="J47" s="1"/>
  <c r="I48"/>
  <c r="J48" s="1"/>
  <c r="I49"/>
  <c r="J49" s="1"/>
  <c r="I50"/>
  <c r="J50" s="1"/>
  <c r="I51"/>
  <c r="J51" s="1"/>
  <c r="I52"/>
  <c r="J52" s="1"/>
  <c r="I53"/>
  <c r="J53" s="1"/>
  <c r="I54"/>
  <c r="J54" s="1"/>
  <c r="I55"/>
  <c r="J55" s="1"/>
  <c r="I56"/>
  <c r="J56" s="1"/>
  <c r="I57"/>
  <c r="J57" s="1"/>
  <c r="I58"/>
  <c r="J58" s="1"/>
  <c r="I59"/>
  <c r="J59" s="1"/>
  <c r="I60"/>
  <c r="J60" s="1"/>
  <c r="I61"/>
  <c r="J61" s="1"/>
  <c r="I62"/>
  <c r="J62" s="1"/>
  <c r="I63"/>
  <c r="J63" s="1"/>
  <c r="I64"/>
  <c r="J64" s="1"/>
  <c r="I65"/>
  <c r="J65" s="1"/>
  <c r="I66"/>
  <c r="J66" s="1"/>
  <c r="I67"/>
  <c r="J67" s="1"/>
  <c r="I68"/>
  <c r="J68" s="1"/>
  <c r="I69"/>
  <c r="J69" s="1"/>
  <c r="I70"/>
  <c r="J70" s="1"/>
  <c r="I71"/>
  <c r="J71" s="1"/>
  <c r="I72"/>
  <c r="J72" s="1"/>
  <c r="I73"/>
  <c r="J73" s="1"/>
  <c r="I74"/>
  <c r="J74" s="1"/>
  <c r="I75"/>
  <c r="J75" s="1"/>
  <c r="I76"/>
  <c r="J76" s="1"/>
  <c r="I77"/>
  <c r="J77" s="1"/>
  <c r="K10"/>
  <c r="L10" s="1"/>
  <c r="M10" s="1"/>
  <c r="N10" s="1"/>
  <c r="O10" s="1"/>
  <c r="K11"/>
  <c r="L11" s="1"/>
  <c r="M11" s="1"/>
  <c r="K12"/>
  <c r="L12" s="1"/>
  <c r="M12" s="1"/>
  <c r="N12" s="1"/>
  <c r="O12" s="1"/>
  <c r="K14"/>
  <c r="L14" s="1"/>
  <c r="M14" s="1"/>
  <c r="N14" s="1"/>
  <c r="V79"/>
  <c r="K13"/>
  <c r="L13" s="1"/>
  <c r="M13" s="1"/>
  <c r="N13" s="1"/>
  <c r="O13" s="1"/>
  <c r="K78"/>
  <c r="L78" s="1"/>
  <c r="M78" s="1"/>
  <c r="N78" s="1"/>
  <c r="O78" s="1"/>
  <c r="O75" l="1"/>
  <c r="O76"/>
  <c r="O14"/>
  <c r="N11"/>
  <c r="O11" s="1"/>
  <c r="I11" l="1"/>
  <c r="J11" s="1"/>
  <c r="I10"/>
  <c r="J10" s="1"/>
  <c r="I12"/>
  <c r="J12" s="1"/>
  <c r="I13"/>
  <c r="J13" s="1"/>
  <c r="I14"/>
  <c r="J14" s="1"/>
  <c r="I78"/>
  <c r="J78" s="1"/>
  <c r="K9"/>
  <c r="L9" s="1"/>
  <c r="I9"/>
  <c r="J9" s="1"/>
  <c r="M9" l="1"/>
  <c r="L79"/>
  <c r="M79" s="1"/>
  <c r="N9" l="1"/>
  <c r="O9" l="1"/>
  <c r="O79" s="1"/>
  <c r="N79"/>
</calcChain>
</file>

<file path=xl/sharedStrings.xml><?xml version="1.0" encoding="utf-8"?>
<sst xmlns="http://schemas.openxmlformats.org/spreadsheetml/2006/main" count="245" uniqueCount="115">
  <si>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</si>
  <si>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</si>
  <si>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</si>
  <si>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</si>
  <si>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</si>
  <si>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</si>
  <si>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</si>
  <si>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</si>
  <si>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</si>
  <si>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</si>
  <si>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</si>
  <si>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</si>
  <si>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</si>
  <si>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шт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</si>
  <si>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</si>
  <si>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</si>
  <si>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</si>
  <si>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</si>
  <si>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</si>
  <si>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</si>
  <si>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</si>
  <si>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</si>
  <si>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</si>
  <si>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</si>
  <si>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</si>
  <si>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</si>
  <si>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</si>
  <si>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с НДС</t>
  </si>
  <si>
    <t>Кузнецов Д.И. /_____________/</t>
  </si>
  <si>
    <t xml:space="preserve">ОКПД 2 </t>
  </si>
  <si>
    <t>Специалист ОМТС</t>
  </si>
  <si>
    <t xml:space="preserve">Н(М)Ц, за единицу (руб.)   </t>
  </si>
  <si>
    <t>Дрель ударная Тип 1</t>
  </si>
  <si>
    <t>Дрель ударная Тип 2</t>
  </si>
  <si>
    <t>Перфоратор  Тип 1</t>
  </si>
  <si>
    <t>Перфоратор  Тип 2</t>
  </si>
  <si>
    <t>Перфоратор  Тип 3</t>
  </si>
  <si>
    <t>Щеточная шлифовальная машина Тип 2</t>
  </si>
  <si>
    <t>Угловая шлифовальная машина 125 мм</t>
  </si>
  <si>
    <t>Угловая шлифовальная машина 230 мм Тип 1</t>
  </si>
  <si>
    <t>Угловая шлифовальная машина 230 мм Тип 2</t>
  </si>
  <si>
    <t>Эксцентриковая шлифмашина Тип 2</t>
  </si>
  <si>
    <t>Ленточная шлифмашина Тип2</t>
  </si>
  <si>
    <t>Фен технический Тип 1</t>
  </si>
  <si>
    <t>Фен технический Тип 2</t>
  </si>
  <si>
    <t>Дрель-шуруповерт  аккумуляторная Тип 1</t>
  </si>
  <si>
    <t>Шуруповерт аккумуляторный Тип 2</t>
  </si>
  <si>
    <t>Бензопила Тип 1 шина 30 см</t>
  </si>
  <si>
    <t>Отбойный молоток Тип 1</t>
  </si>
  <si>
    <t>Отбойный молоток Тип 2</t>
  </si>
  <si>
    <t>Отбойный молоток Тип 3</t>
  </si>
  <si>
    <t>Пистолет скобозабивной</t>
  </si>
  <si>
    <t>Электропаяльник Тип1</t>
  </si>
  <si>
    <t>Электропаяльник Тип 2</t>
  </si>
  <si>
    <t>Строительный пылесос Тип 1</t>
  </si>
  <si>
    <t>Строительный пылесос Тип 2</t>
  </si>
  <si>
    <t>Электрорубанок</t>
  </si>
  <si>
    <t>Электрический штроборез</t>
  </si>
  <si>
    <t>Резчик швов</t>
  </si>
  <si>
    <t>Дисковая пила</t>
  </si>
  <si>
    <t>Сабельная пила</t>
  </si>
  <si>
    <t>Лобзик электрический</t>
  </si>
  <si>
    <t>Кромочный фрезер</t>
  </si>
  <si>
    <t>Дрель-миксер электрический</t>
  </si>
  <si>
    <t>Бензоножницы</t>
  </si>
  <si>
    <t>Электрические листовые ножницы</t>
  </si>
  <si>
    <t>Электрические высечные ножницы</t>
  </si>
  <si>
    <t>Многофункциональный аккумуляторный инструмент</t>
  </si>
  <si>
    <t>Многофункциональный инструмент</t>
  </si>
  <si>
    <t>Перфоратор  Тип 4</t>
  </si>
  <si>
    <t>Бесщеточный перфоратор Тип 2</t>
  </si>
  <si>
    <t>Бетоносмеситель</t>
  </si>
  <si>
    <t>Газонокосилка электрическая Тип 1</t>
  </si>
  <si>
    <t>Газонокосилка электрическая  Тип 2</t>
  </si>
  <si>
    <t>Бензиновый триммер</t>
  </si>
  <si>
    <t>Бензопила Тип 2 шина 35 см</t>
  </si>
  <si>
    <t>Дрель аккумуляторная</t>
  </si>
  <si>
    <t>Угловая шлифовальная машина (УШМ)  аккумуляторная Тип 1</t>
  </si>
  <si>
    <t>Угловая шлифовальная машина (УШМ)  аккумуляторная Тип 2</t>
  </si>
  <si>
    <t>Угловая шлифовальная машина (УШМ)  аккумуляторная Тип 3</t>
  </si>
  <si>
    <t>Гайковерт аккумуляторный ударный Тип 1</t>
  </si>
  <si>
    <t>Гайковерт аккумуляторный ударный Тип 2</t>
  </si>
  <si>
    <t>Станок сверлильный</t>
  </si>
  <si>
    <t>Станок точильно-шлифовальный</t>
  </si>
  <si>
    <t>Инверторный бензиновый сварочный генератор</t>
  </si>
  <si>
    <t>Бензиновый генератор</t>
  </si>
  <si>
    <t>Инверторный сварочный аппарат</t>
  </si>
  <si>
    <t>Сварочный инвертор</t>
  </si>
  <si>
    <t>Воздушный компрессор Тип 1</t>
  </si>
  <si>
    <t>Воздушный компрессор Тип 2</t>
  </si>
  <si>
    <t>Краскопульт электрический</t>
  </si>
  <si>
    <t xml:space="preserve">Краскопульт аккумуляторный </t>
  </si>
  <si>
    <t>Гайковерт аккумуляторный</t>
  </si>
  <si>
    <t>Лобзик электрический Тип 1</t>
  </si>
  <si>
    <t>Отрезная пила</t>
  </si>
  <si>
    <t>Точильный станок</t>
  </si>
  <si>
    <t>Электрический фрезер</t>
  </si>
  <si>
    <t>Высоторез бензиновый</t>
  </si>
  <si>
    <t>Бензопила Тип 3 Шина 45,5 см</t>
  </si>
  <si>
    <t>28.24.11.000</t>
  </si>
  <si>
    <t>Бесщеточный перфораторТип 1</t>
  </si>
  <si>
    <t>Бензопила Тип 3 Шина 50 см</t>
  </si>
  <si>
    <t>28.24.12.190</t>
  </si>
  <si>
    <t>Поставка бензоинструмента и электроинструмента</t>
  </si>
  <si>
    <t>до 31 декабря 2025г.</t>
  </si>
  <si>
    <t xml:space="preserve">Дата подготовки обоснования НМЦ  17.12.2024г. </t>
  </si>
  <si>
    <t xml:space="preserve">Итого НМЦД устанавливается в размере: 2 680 774,80 рублей                 
</t>
  </si>
  <si>
    <t>28.92.40.131</t>
  </si>
  <si>
    <t>28.30.40.000</t>
  </si>
  <si>
    <t>27.11.10.110</t>
  </si>
  <si>
    <t>27.90.31.110</t>
  </si>
  <si>
    <t>28.29.22.120</t>
  </si>
  <si>
    <t>28.13.24.000</t>
  </si>
  <si>
    <t>28.41.22.110</t>
  </si>
  <si>
    <t>28.41.23.120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</si>
</sst>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4" fontId="5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8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/>
    <xf numFmtId="4" fontId="0" fillId="4" borderId="0" xfId="0" applyNumberForma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/>
    <xf numFmtId="0" fontId="5" fillId="0" borderId="0" xfId="0" applyFont="1" applyBorder="1"/>
    <xf numFmtId="4" fontId="0" fillId="4" borderId="0" xfId="0" applyNumberFormat="1" applyFill="1" applyBorder="1" applyAlignment="1">
      <alignment horizontal="center"/>
    </xf>
    <xf numFmtId="4" fontId="5" fillId="3" borderId="0" xfId="0" applyNumberFormat="1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4" xfId="0" applyFont="1" applyFill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 applyFill="1" applyAlignment="1" applyProtection="1">
      <alignment vertical="center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" fontId="12" fillId="2" borderId="5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Border="1" applyAlignment="1">
      <alignment vertical="center"/>
    </xf>
    <xf numFmtId="2" fontId="8" fillId="2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3" fillId="0" borderId="11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6" xfId="0" applyFont="1" applyBorder="1" applyAlignment="1">
      <alignment horizontal="justify" wrapText="1"/>
    </xf>
    <xf numFmtId="0" fontId="14" fillId="0" borderId="6" xfId="0" applyFont="1" applyBorder="1" applyAlignment="1">
      <alignment horizontal="justify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85"/>
  <sheetViews>
    <sheetView tabSelected="1" view="pageBreakPreview" topLeftCell="A59" zoomScaleNormal="112" zoomScaleSheetLayoutView="100" workbookViewId="0">
      <selection activeCell="N78" sqref="N9:N78"/>
    </sheetView>
  </sheetViews>
  <sheetFormatPr defaultRowHeight="12.75"/>
  <cols>
    <col min="1" max="1" width="6.140625" style="1" customWidth="1"/>
    <col min="2" max="2" width="54" style="1" customWidth="1"/>
    <col min="3" max="3" width="15.5703125" style="32" customWidth="1"/>
    <col min="4" max="4" width="9.42578125" style="1" customWidth="1"/>
    <col min="5" max="5" width="6.85546875" style="1" customWidth="1"/>
    <col min="6" max="6" width="16.7109375" style="4" customWidth="1"/>
    <col min="7" max="7" width="15.7109375" style="4" customWidth="1"/>
    <col min="8" max="8" width="16.85546875" style="1" customWidth="1"/>
    <col min="9" max="9" width="15.5703125" style="1" customWidth="1"/>
    <col min="10" max="10" width="15.42578125" style="1" customWidth="1"/>
    <col min="11" max="11" width="22.7109375" style="1" customWidth="1"/>
    <col min="12" max="12" width="20.85546875" style="4" customWidth="1"/>
    <col min="13" max="13" width="15.140625" style="1" customWidth="1"/>
    <col min="14" max="14" width="15.85546875" style="1" customWidth="1"/>
    <col min="15" max="15" width="15.7109375" style="4" hidden="1" customWidth="1"/>
    <col min="16" max="20" width="15.7109375" style="15" customWidth="1"/>
    <col min="21" max="21" width="13" style="15" hidden="1" customWidth="1"/>
    <col min="22" max="22" width="12.42578125" style="16" hidden="1" customWidth="1"/>
    <col min="23" max="23" width="9.140625" style="16" hidden="1" customWidth="1"/>
    <col min="24" max="24" width="14.7109375" style="15" hidden="1" customWidth="1"/>
    <col min="25" max="25" width="9.140625" style="16" customWidth="1"/>
    <col min="26" max="33" width="9.140625" style="16"/>
    <col min="34" max="16384" width="9.140625" style="1"/>
  </cols>
  <sheetData>
    <row r="1" spans="1:23" ht="16.5" customHeight="1">
      <c r="F1" s="26" t="s">
        <v>23</v>
      </c>
      <c r="K1" s="87" t="s">
        <v>9</v>
      </c>
      <c r="L1" s="88"/>
      <c r="M1" s="88"/>
      <c r="N1" s="88"/>
    </row>
    <row r="2" spans="1:23" ht="20.25" customHeight="1">
      <c r="A2" s="5"/>
      <c r="B2" s="22" t="s">
        <v>14</v>
      </c>
      <c r="C2" s="5"/>
      <c r="D2" s="5"/>
      <c r="E2" s="94" t="s">
        <v>103</v>
      </c>
      <c r="F2" s="94"/>
      <c r="G2" s="94"/>
      <c r="H2" s="94"/>
      <c r="I2" s="94"/>
      <c r="J2" s="94"/>
      <c r="K2" s="94"/>
      <c r="L2" s="94"/>
      <c r="M2" s="94"/>
      <c r="N2" s="94"/>
    </row>
    <row r="3" spans="1:23" ht="21" customHeight="1">
      <c r="A3" s="5"/>
      <c r="B3" s="22" t="s">
        <v>15</v>
      </c>
      <c r="C3" s="5"/>
      <c r="D3" s="5"/>
      <c r="E3" s="94" t="s">
        <v>16</v>
      </c>
      <c r="F3" s="94"/>
      <c r="G3" s="94"/>
      <c r="H3" s="94"/>
      <c r="I3" s="94"/>
      <c r="J3" s="94"/>
      <c r="K3" s="94"/>
      <c r="L3" s="94"/>
      <c r="M3" s="94"/>
      <c r="N3" s="94"/>
    </row>
    <row r="4" spans="1:23" ht="33.75" customHeight="1">
      <c r="A4" s="5"/>
      <c r="B4" s="22" t="s">
        <v>17</v>
      </c>
      <c r="C4" s="5"/>
      <c r="D4" s="5"/>
      <c r="E4" s="95" t="s">
        <v>104</v>
      </c>
      <c r="F4" s="95"/>
      <c r="G4" s="95"/>
      <c r="H4" s="95"/>
      <c r="I4" s="95"/>
      <c r="J4" s="95"/>
      <c r="K4" s="95"/>
      <c r="L4" s="95"/>
      <c r="M4" s="95"/>
      <c r="N4" s="95"/>
    </row>
    <row r="5" spans="1:23" ht="22.5" customHeight="1">
      <c r="A5" s="94" t="s">
        <v>18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23" ht="39" customHeight="1">
      <c r="A6" s="5"/>
      <c r="B6" s="22" t="s">
        <v>19</v>
      </c>
      <c r="C6" s="5"/>
      <c r="D6" s="5"/>
      <c r="E6" s="5"/>
      <c r="F6" s="6"/>
      <c r="G6" s="6"/>
      <c r="H6" s="5"/>
      <c r="I6" s="5"/>
      <c r="J6" s="5"/>
      <c r="K6" s="5"/>
      <c r="L6" s="6"/>
      <c r="M6" s="5"/>
      <c r="N6" s="5"/>
    </row>
    <row r="7" spans="1:23" ht="39" customHeight="1">
      <c r="A7" s="89" t="s">
        <v>0</v>
      </c>
      <c r="B7" s="91" t="s">
        <v>1</v>
      </c>
      <c r="C7" s="33"/>
      <c r="D7" s="91" t="s">
        <v>2</v>
      </c>
      <c r="E7" s="91" t="s">
        <v>3</v>
      </c>
      <c r="F7" s="91" t="s">
        <v>4</v>
      </c>
      <c r="G7" s="91"/>
      <c r="H7" s="91"/>
      <c r="I7" s="92" t="s">
        <v>24</v>
      </c>
      <c r="J7" s="92"/>
      <c r="K7" s="93" t="s">
        <v>25</v>
      </c>
      <c r="L7" s="93"/>
      <c r="M7" s="93"/>
      <c r="N7" s="93"/>
    </row>
    <row r="8" spans="1:23" ht="159" customHeight="1" thickBot="1">
      <c r="A8" s="90"/>
      <c r="B8" s="91"/>
      <c r="C8" s="33" t="s">
        <v>29</v>
      </c>
      <c r="D8" s="91"/>
      <c r="E8" s="91"/>
      <c r="F8" s="35" t="s">
        <v>10</v>
      </c>
      <c r="G8" s="35" t="s">
        <v>11</v>
      </c>
      <c r="H8" s="33" t="s">
        <v>12</v>
      </c>
      <c r="I8" s="34" t="s">
        <v>5</v>
      </c>
      <c r="J8" s="34" t="s">
        <v>6</v>
      </c>
      <c r="K8" s="36" t="s">
        <v>26</v>
      </c>
      <c r="L8" s="37" t="s">
        <v>7</v>
      </c>
      <c r="M8" s="38" t="s">
        <v>8</v>
      </c>
      <c r="N8" s="38" t="s">
        <v>31</v>
      </c>
      <c r="O8" s="13" t="s">
        <v>27</v>
      </c>
      <c r="P8" s="8"/>
      <c r="Q8" s="8"/>
      <c r="R8" s="8"/>
      <c r="S8" s="8"/>
      <c r="T8" s="8"/>
      <c r="U8" s="8"/>
    </row>
    <row r="9" spans="1:23" ht="25.5" customHeight="1" thickBot="1">
      <c r="A9" s="42">
        <v>1</v>
      </c>
      <c r="B9" s="68" t="s">
        <v>32</v>
      </c>
      <c r="C9" s="40" t="s">
        <v>99</v>
      </c>
      <c r="D9" s="40" t="s">
        <v>13</v>
      </c>
      <c r="E9" s="31">
        <v>1</v>
      </c>
      <c r="F9" s="76">
        <v>14168</v>
      </c>
      <c r="G9" s="74">
        <v>14549</v>
      </c>
      <c r="H9" s="72">
        <v>12650</v>
      </c>
      <c r="I9" s="39">
        <f>AVERAGE(F9:H9)</f>
        <v>13789</v>
      </c>
      <c r="J9" s="28">
        <f t="shared" ref="J9:J78" si="0">SQRT(((SUM((POWER(H9-I9,2)),(POWER(G9-I9,2)),(POWER(F9-I9,2)))/(COLUMNS(F9:H9)-1))))</f>
        <v>1004.6297825567386</v>
      </c>
      <c r="K9" s="29">
        <f t="shared" ref="K9:K78" si="1">((E9/3)*(SUM(F9:H9)))</f>
        <v>13789</v>
      </c>
      <c r="L9" s="30">
        <f t="shared" ref="L9:L78" si="2">K9/E9</f>
        <v>13789</v>
      </c>
      <c r="M9" s="29">
        <f t="shared" ref="M9:M78" si="3">ROUNDDOWN(L9,2)</f>
        <v>13789</v>
      </c>
      <c r="N9" s="30">
        <f t="shared" ref="N9:N78" si="4">M9*E9</f>
        <v>13789</v>
      </c>
      <c r="O9" s="14">
        <f>N9*W9</f>
        <v>16546.8</v>
      </c>
      <c r="P9" s="9"/>
      <c r="Q9" s="9"/>
      <c r="R9" s="9"/>
      <c r="S9" s="9"/>
      <c r="T9" s="9"/>
      <c r="U9" s="9"/>
      <c r="V9" s="23">
        <v>120.97</v>
      </c>
      <c r="W9" s="7">
        <v>1.2</v>
      </c>
    </row>
    <row r="10" spans="1:23" ht="34.5" customHeight="1" thickBot="1">
      <c r="A10" s="42">
        <v>2</v>
      </c>
      <c r="B10" s="69" t="s">
        <v>33</v>
      </c>
      <c r="C10" s="40" t="s">
        <v>99</v>
      </c>
      <c r="D10" s="40" t="s">
        <v>13</v>
      </c>
      <c r="E10" s="31">
        <v>1</v>
      </c>
      <c r="F10" s="77">
        <v>10069</v>
      </c>
      <c r="G10" s="75">
        <v>10339</v>
      </c>
      <c r="H10" s="73">
        <v>8990</v>
      </c>
      <c r="I10" s="39">
        <f>AVERAGE(F10:H10)</f>
        <v>9799.3333333333339</v>
      </c>
      <c r="J10" s="28" t="e">
        <f>SQRT(((SUM((POWER(#REF!-I10,2)),(POWER(G10-I10,2)),(POWER(F10-I10,2)))/(COLUMNS(F10:H10)-1))))</f>
        <v>#REF!</v>
      </c>
      <c r="K10" s="29">
        <f>((E10/3)*(SUM(F10:H10)))</f>
        <v>9799.3333333333321</v>
      </c>
      <c r="L10" s="30">
        <f t="shared" si="2"/>
        <v>9799.3333333333321</v>
      </c>
      <c r="M10" s="29">
        <f t="shared" si="3"/>
        <v>9799.33</v>
      </c>
      <c r="N10" s="30">
        <f t="shared" si="4"/>
        <v>9799.33</v>
      </c>
      <c r="O10" s="14">
        <f t="shared" ref="O10:O78" si="5">N10*W10</f>
        <v>11759.196</v>
      </c>
      <c r="P10" s="9"/>
      <c r="Q10" s="9"/>
      <c r="R10" s="9"/>
      <c r="S10" s="9"/>
      <c r="T10" s="9"/>
      <c r="U10" s="9"/>
      <c r="V10" s="24">
        <v>1079.23</v>
      </c>
      <c r="W10" s="7">
        <v>1.2</v>
      </c>
    </row>
    <row r="11" spans="1:23" ht="27.75" customHeight="1" thickBot="1">
      <c r="A11" s="42">
        <v>3</v>
      </c>
      <c r="B11" s="69" t="s">
        <v>34</v>
      </c>
      <c r="C11" s="40" t="s">
        <v>99</v>
      </c>
      <c r="D11" s="40" t="s">
        <v>13</v>
      </c>
      <c r="E11" s="31">
        <v>1</v>
      </c>
      <c r="F11" s="78">
        <v>48317</v>
      </c>
      <c r="G11" s="75">
        <v>49611</v>
      </c>
      <c r="H11" s="72">
        <v>43140</v>
      </c>
      <c r="I11" s="39">
        <f t="shared" ref="I11:I78" si="6">AVERAGE(F11:H11)</f>
        <v>47022.666666666664</v>
      </c>
      <c r="J11" s="28">
        <f>SQRT(((SUM((POWER(H10-I11,2)),(POWER(G11-I11,2)),(POWER(F11-I11,2)))/(COLUMNS(F11:H11)-1))))</f>
        <v>26970.896369976283</v>
      </c>
      <c r="K11" s="29">
        <f t="shared" si="1"/>
        <v>47022.666666666664</v>
      </c>
      <c r="L11" s="30">
        <f t="shared" si="2"/>
        <v>47022.666666666664</v>
      </c>
      <c r="M11" s="29">
        <f t="shared" si="3"/>
        <v>47022.66</v>
      </c>
      <c r="N11" s="30">
        <f>M11*E11</f>
        <v>47022.66</v>
      </c>
      <c r="O11" s="14">
        <f t="shared" si="5"/>
        <v>56427.192000000003</v>
      </c>
      <c r="P11" s="9"/>
      <c r="Q11" s="9"/>
      <c r="R11" s="9"/>
      <c r="S11" s="9"/>
      <c r="T11" s="9"/>
      <c r="U11" s="9"/>
      <c r="V11" s="24">
        <v>52.12</v>
      </c>
      <c r="W11" s="7">
        <v>1.2</v>
      </c>
    </row>
    <row r="12" spans="1:23" ht="28.5" customHeight="1" thickBot="1">
      <c r="A12" s="42">
        <v>4</v>
      </c>
      <c r="B12" s="69" t="s">
        <v>35</v>
      </c>
      <c r="C12" s="40" t="s">
        <v>99</v>
      </c>
      <c r="D12" s="40" t="s">
        <v>13</v>
      </c>
      <c r="E12" s="31">
        <v>1</v>
      </c>
      <c r="F12" s="77">
        <v>14946</v>
      </c>
      <c r="G12" s="75">
        <v>15347</v>
      </c>
      <c r="H12" s="73">
        <v>13345</v>
      </c>
      <c r="I12" s="39">
        <f t="shared" si="6"/>
        <v>14546</v>
      </c>
      <c r="J12" s="28">
        <f t="shared" si="0"/>
        <v>1059.2454861834437</v>
      </c>
      <c r="K12" s="29">
        <f t="shared" si="1"/>
        <v>14546</v>
      </c>
      <c r="L12" s="30">
        <f t="shared" si="2"/>
        <v>14546</v>
      </c>
      <c r="M12" s="29">
        <f t="shared" si="3"/>
        <v>14546</v>
      </c>
      <c r="N12" s="30">
        <f t="shared" si="4"/>
        <v>14546</v>
      </c>
      <c r="O12" s="14">
        <f t="shared" si="5"/>
        <v>17455.2</v>
      </c>
      <c r="P12" s="9"/>
      <c r="Q12" s="9"/>
      <c r="R12" s="9"/>
      <c r="S12" s="9"/>
      <c r="T12" s="9"/>
      <c r="U12" s="9"/>
      <c r="V12" s="24">
        <v>89.11</v>
      </c>
      <c r="W12" s="7">
        <v>1.2</v>
      </c>
    </row>
    <row r="13" spans="1:23" ht="29.25" customHeight="1" thickBot="1">
      <c r="A13" s="42">
        <v>5</v>
      </c>
      <c r="B13" s="69" t="s">
        <v>36</v>
      </c>
      <c r="C13" s="40" t="s">
        <v>99</v>
      </c>
      <c r="D13" s="40" t="s">
        <v>13</v>
      </c>
      <c r="E13" s="31">
        <v>1</v>
      </c>
      <c r="F13" s="77">
        <v>18032</v>
      </c>
      <c r="G13" s="75">
        <v>18515</v>
      </c>
      <c r="H13" s="73">
        <v>16100</v>
      </c>
      <c r="I13" s="39">
        <f t="shared" si="6"/>
        <v>17549</v>
      </c>
      <c r="J13" s="28">
        <f t="shared" si="0"/>
        <v>1277.8978832441971</v>
      </c>
      <c r="K13" s="29">
        <f t="shared" si="1"/>
        <v>17549</v>
      </c>
      <c r="L13" s="30">
        <f t="shared" si="2"/>
        <v>17549</v>
      </c>
      <c r="M13" s="29">
        <f t="shared" si="3"/>
        <v>17549</v>
      </c>
      <c r="N13" s="30">
        <f t="shared" si="4"/>
        <v>17549</v>
      </c>
      <c r="O13" s="14">
        <f t="shared" si="5"/>
        <v>21058.799999999999</v>
      </c>
      <c r="P13" s="9"/>
      <c r="Q13" s="9"/>
      <c r="R13" s="9"/>
      <c r="S13" s="9"/>
      <c r="T13" s="9"/>
      <c r="U13" s="9"/>
      <c r="V13" s="24">
        <v>108.87</v>
      </c>
      <c r="W13" s="7">
        <v>1.2</v>
      </c>
    </row>
    <row r="14" spans="1:23" ht="28.5" customHeight="1" thickBot="1">
      <c r="A14" s="42">
        <v>6</v>
      </c>
      <c r="B14" s="69" t="s">
        <v>37</v>
      </c>
      <c r="C14" s="40" t="s">
        <v>99</v>
      </c>
      <c r="D14" s="40" t="s">
        <v>13</v>
      </c>
      <c r="E14" s="31">
        <v>1</v>
      </c>
      <c r="F14" s="77">
        <v>14806</v>
      </c>
      <c r="G14" s="75">
        <v>15203</v>
      </c>
      <c r="H14" s="73">
        <v>13220</v>
      </c>
      <c r="I14" s="39">
        <f t="shared" si="6"/>
        <v>14409.666666666666</v>
      </c>
      <c r="J14" s="28">
        <f t="shared" si="0"/>
        <v>1049.2293997660061</v>
      </c>
      <c r="K14" s="29">
        <f t="shared" si="1"/>
        <v>14409.666666666666</v>
      </c>
      <c r="L14" s="30">
        <f t="shared" si="2"/>
        <v>14409.666666666666</v>
      </c>
      <c r="M14" s="29">
        <f t="shared" si="3"/>
        <v>14409.66</v>
      </c>
      <c r="N14" s="30">
        <f>M14*E14</f>
        <v>14409.66</v>
      </c>
      <c r="O14" s="14">
        <f t="shared" si="5"/>
        <v>17291.592000000001</v>
      </c>
      <c r="P14" s="9"/>
      <c r="Q14" s="9"/>
      <c r="R14" s="9"/>
      <c r="S14" s="9"/>
      <c r="T14" s="9"/>
      <c r="U14" s="9"/>
      <c r="V14" s="24">
        <v>221.09</v>
      </c>
      <c r="W14" s="7">
        <v>1.2</v>
      </c>
    </row>
    <row r="15" spans="1:23" ht="28.5" customHeight="1" thickBot="1">
      <c r="A15" s="42">
        <v>7</v>
      </c>
      <c r="B15" s="69" t="s">
        <v>38</v>
      </c>
      <c r="C15" s="40" t="s">
        <v>99</v>
      </c>
      <c r="D15" s="40" t="s">
        <v>13</v>
      </c>
      <c r="E15" s="31">
        <v>1</v>
      </c>
      <c r="F15" s="78">
        <v>10739</v>
      </c>
      <c r="G15" s="75">
        <v>11026</v>
      </c>
      <c r="H15" s="73">
        <v>9588</v>
      </c>
      <c r="I15" s="39">
        <f t="shared" si="6"/>
        <v>10451</v>
      </c>
      <c r="J15" s="28">
        <f t="shared" si="0"/>
        <v>761.03153679726051</v>
      </c>
      <c r="K15" s="29">
        <f t="shared" si="1"/>
        <v>10451</v>
      </c>
      <c r="L15" s="30">
        <f t="shared" si="2"/>
        <v>10451</v>
      </c>
      <c r="M15" s="29">
        <f t="shared" si="3"/>
        <v>10451</v>
      </c>
      <c r="N15" s="30">
        <f t="shared" ref="N15:N77" si="7">M15*E15</f>
        <v>10451</v>
      </c>
      <c r="O15" s="14"/>
      <c r="P15" s="9"/>
      <c r="Q15" s="9"/>
      <c r="R15" s="9"/>
      <c r="S15" s="9"/>
      <c r="T15" s="9"/>
      <c r="U15" s="9"/>
      <c r="V15" s="24"/>
      <c r="W15" s="7"/>
    </row>
    <row r="16" spans="1:23" ht="28.5" customHeight="1" thickBot="1">
      <c r="A16" s="42">
        <v>8</v>
      </c>
      <c r="B16" s="69" t="s">
        <v>39</v>
      </c>
      <c r="C16" s="40" t="s">
        <v>99</v>
      </c>
      <c r="D16" s="40" t="s">
        <v>13</v>
      </c>
      <c r="E16" s="31">
        <v>1</v>
      </c>
      <c r="F16" s="77">
        <v>13037</v>
      </c>
      <c r="G16" s="75">
        <v>13386</v>
      </c>
      <c r="H16" s="73">
        <v>11640</v>
      </c>
      <c r="I16" s="39">
        <f t="shared" si="6"/>
        <v>12687.666666666666</v>
      </c>
      <c r="J16" s="28">
        <f t="shared" si="0"/>
        <v>923.93416071348577</v>
      </c>
      <c r="K16" s="29">
        <f t="shared" si="1"/>
        <v>12687.666666666666</v>
      </c>
      <c r="L16" s="30">
        <f t="shared" si="2"/>
        <v>12687.666666666666</v>
      </c>
      <c r="M16" s="29">
        <f t="shared" si="3"/>
        <v>12687.66</v>
      </c>
      <c r="N16" s="30">
        <f t="shared" si="7"/>
        <v>12687.66</v>
      </c>
      <c r="O16" s="14"/>
      <c r="P16" s="9"/>
      <c r="Q16" s="9"/>
      <c r="R16" s="9"/>
      <c r="S16" s="9"/>
      <c r="T16" s="9"/>
      <c r="U16" s="9"/>
      <c r="V16" s="24"/>
      <c r="W16" s="7"/>
    </row>
    <row r="17" spans="1:23" ht="28.5" customHeight="1" thickBot="1">
      <c r="A17" s="42">
        <v>9</v>
      </c>
      <c r="B17" s="69" t="s">
        <v>40</v>
      </c>
      <c r="C17" s="40" t="s">
        <v>99</v>
      </c>
      <c r="D17" s="40" t="s">
        <v>13</v>
      </c>
      <c r="E17" s="31">
        <v>1</v>
      </c>
      <c r="F17" s="77">
        <v>12376</v>
      </c>
      <c r="G17" s="75">
        <v>12708</v>
      </c>
      <c r="H17" s="73">
        <v>11050</v>
      </c>
      <c r="I17" s="39">
        <f t="shared" si="6"/>
        <v>12044.666666666666</v>
      </c>
      <c r="J17" s="28">
        <f t="shared" si="0"/>
        <v>877.25556899533751</v>
      </c>
      <c r="K17" s="29">
        <f t="shared" si="1"/>
        <v>12044.666666666666</v>
      </c>
      <c r="L17" s="30">
        <f t="shared" si="2"/>
        <v>12044.666666666666</v>
      </c>
      <c r="M17" s="29">
        <f t="shared" si="3"/>
        <v>12044.66</v>
      </c>
      <c r="N17" s="30">
        <f t="shared" si="7"/>
        <v>12044.66</v>
      </c>
      <c r="O17" s="14"/>
      <c r="P17" s="9"/>
      <c r="Q17" s="9"/>
      <c r="R17" s="9"/>
      <c r="S17" s="9"/>
      <c r="T17" s="9"/>
      <c r="U17" s="9"/>
      <c r="V17" s="24"/>
      <c r="W17" s="7"/>
    </row>
    <row r="18" spans="1:23" ht="28.5" customHeight="1" thickBot="1">
      <c r="A18" s="42">
        <v>10</v>
      </c>
      <c r="B18" s="69" t="s">
        <v>41</v>
      </c>
      <c r="C18" s="40" t="s">
        <v>99</v>
      </c>
      <c r="D18" s="40" t="s">
        <v>13</v>
      </c>
      <c r="E18" s="31">
        <v>1</v>
      </c>
      <c r="F18" s="77">
        <v>28997</v>
      </c>
      <c r="G18" s="75">
        <v>29777</v>
      </c>
      <c r="H18" s="73">
        <v>25890</v>
      </c>
      <c r="I18" s="39">
        <f t="shared" si="6"/>
        <v>28221.333333333332</v>
      </c>
      <c r="J18" s="28">
        <f t="shared" si="0"/>
        <v>2056.3162046079715</v>
      </c>
      <c r="K18" s="29">
        <f t="shared" si="1"/>
        <v>28221.333333333332</v>
      </c>
      <c r="L18" s="30">
        <f t="shared" si="2"/>
        <v>28221.333333333332</v>
      </c>
      <c r="M18" s="29">
        <f t="shared" si="3"/>
        <v>28221.33</v>
      </c>
      <c r="N18" s="30">
        <f t="shared" si="7"/>
        <v>28221.33</v>
      </c>
      <c r="O18" s="14"/>
      <c r="P18" s="9"/>
      <c r="Q18" s="9"/>
      <c r="R18" s="9"/>
      <c r="S18" s="9"/>
      <c r="T18" s="9"/>
      <c r="U18" s="9"/>
      <c r="V18" s="24"/>
      <c r="W18" s="7"/>
    </row>
    <row r="19" spans="1:23" ht="28.5" customHeight="1" thickBot="1">
      <c r="A19" s="42">
        <v>11</v>
      </c>
      <c r="B19" s="69" t="s">
        <v>42</v>
      </c>
      <c r="C19" s="40" t="s">
        <v>99</v>
      </c>
      <c r="D19" s="40" t="s">
        <v>13</v>
      </c>
      <c r="E19" s="31">
        <v>1</v>
      </c>
      <c r="F19" s="78">
        <v>15568</v>
      </c>
      <c r="G19" s="75">
        <v>15985</v>
      </c>
      <c r="H19" s="73">
        <v>13900</v>
      </c>
      <c r="I19" s="39">
        <f t="shared" si="6"/>
        <v>15151</v>
      </c>
      <c r="J19" s="28">
        <f t="shared" si="0"/>
        <v>1103.2782967139342</v>
      </c>
      <c r="K19" s="29">
        <f t="shared" si="1"/>
        <v>15151</v>
      </c>
      <c r="L19" s="30">
        <f t="shared" si="2"/>
        <v>15151</v>
      </c>
      <c r="M19" s="29">
        <f t="shared" si="3"/>
        <v>15151</v>
      </c>
      <c r="N19" s="30">
        <f t="shared" si="7"/>
        <v>15151</v>
      </c>
      <c r="O19" s="14"/>
      <c r="P19" s="9"/>
      <c r="Q19" s="9"/>
      <c r="R19" s="9"/>
      <c r="S19" s="9"/>
      <c r="T19" s="9"/>
      <c r="U19" s="9"/>
      <c r="V19" s="24"/>
      <c r="W19" s="7"/>
    </row>
    <row r="20" spans="1:23" ht="28.5" customHeight="1" thickBot="1">
      <c r="A20" s="42">
        <v>12</v>
      </c>
      <c r="B20" s="69" t="s">
        <v>43</v>
      </c>
      <c r="C20" s="40" t="s">
        <v>99</v>
      </c>
      <c r="D20" s="40" t="s">
        <v>13</v>
      </c>
      <c r="E20" s="31">
        <v>1</v>
      </c>
      <c r="F20" s="77">
        <v>8691</v>
      </c>
      <c r="G20" s="75">
        <v>8924</v>
      </c>
      <c r="H20" s="73">
        <v>7760</v>
      </c>
      <c r="I20" s="39">
        <f t="shared" si="6"/>
        <v>8458.3333333333339</v>
      </c>
      <c r="J20" s="28">
        <f t="shared" si="0"/>
        <v>615.89311843316887</v>
      </c>
      <c r="K20" s="29">
        <f t="shared" si="1"/>
        <v>8458.3333333333321</v>
      </c>
      <c r="L20" s="30">
        <f t="shared" si="2"/>
        <v>8458.3333333333321</v>
      </c>
      <c r="M20" s="29">
        <f t="shared" si="3"/>
        <v>8458.33</v>
      </c>
      <c r="N20" s="30">
        <f t="shared" si="7"/>
        <v>8458.33</v>
      </c>
      <c r="O20" s="14"/>
      <c r="P20" s="9"/>
      <c r="Q20" s="9"/>
      <c r="R20" s="9"/>
      <c r="S20" s="9"/>
      <c r="T20" s="9"/>
      <c r="U20" s="9"/>
      <c r="V20" s="24"/>
      <c r="W20" s="7"/>
    </row>
    <row r="21" spans="1:23" ht="28.5" customHeight="1" thickBot="1">
      <c r="A21" s="42">
        <v>13</v>
      </c>
      <c r="B21" s="69" t="s">
        <v>44</v>
      </c>
      <c r="C21" s="40" t="s">
        <v>99</v>
      </c>
      <c r="D21" s="40" t="s">
        <v>13</v>
      </c>
      <c r="E21" s="31">
        <v>1</v>
      </c>
      <c r="F21" s="77">
        <v>8389</v>
      </c>
      <c r="G21" s="75">
        <v>8614</v>
      </c>
      <c r="H21" s="73">
        <v>7490</v>
      </c>
      <c r="I21" s="39">
        <f t="shared" si="6"/>
        <v>8164.333333333333</v>
      </c>
      <c r="J21" s="28">
        <f t="shared" si="0"/>
        <v>594.72710828861102</v>
      </c>
      <c r="K21" s="29">
        <f t="shared" si="1"/>
        <v>8164.333333333333</v>
      </c>
      <c r="L21" s="30">
        <f t="shared" si="2"/>
        <v>8164.333333333333</v>
      </c>
      <c r="M21" s="29">
        <f t="shared" si="3"/>
        <v>8164.33</v>
      </c>
      <c r="N21" s="30">
        <f t="shared" si="7"/>
        <v>8164.33</v>
      </c>
      <c r="O21" s="14"/>
      <c r="P21" s="9"/>
      <c r="Q21" s="9"/>
      <c r="R21" s="9"/>
      <c r="S21" s="9"/>
      <c r="T21" s="9"/>
      <c r="U21" s="9"/>
      <c r="V21" s="24"/>
      <c r="W21" s="7"/>
    </row>
    <row r="22" spans="1:23" ht="28.5" customHeight="1" thickBot="1">
      <c r="A22" s="42">
        <v>14</v>
      </c>
      <c r="B22" s="69" t="s">
        <v>45</v>
      </c>
      <c r="C22" s="40" t="s">
        <v>99</v>
      </c>
      <c r="D22" s="40" t="s">
        <v>13</v>
      </c>
      <c r="E22" s="31">
        <v>1</v>
      </c>
      <c r="F22" s="77">
        <v>17618</v>
      </c>
      <c r="G22" s="75">
        <v>18090</v>
      </c>
      <c r="H22" s="73">
        <v>15730</v>
      </c>
      <c r="I22" s="39">
        <f t="shared" si="6"/>
        <v>17146</v>
      </c>
      <c r="J22" s="28">
        <f t="shared" si="0"/>
        <v>1248.7946188224867</v>
      </c>
      <c r="K22" s="29">
        <f t="shared" si="1"/>
        <v>17146</v>
      </c>
      <c r="L22" s="30">
        <f t="shared" si="2"/>
        <v>17146</v>
      </c>
      <c r="M22" s="29">
        <f t="shared" si="3"/>
        <v>17146</v>
      </c>
      <c r="N22" s="30">
        <f t="shared" si="7"/>
        <v>17146</v>
      </c>
      <c r="O22" s="14"/>
      <c r="P22" s="9"/>
      <c r="Q22" s="9"/>
      <c r="R22" s="9"/>
      <c r="S22" s="9"/>
      <c r="T22" s="9"/>
      <c r="U22" s="9"/>
      <c r="V22" s="24"/>
      <c r="W22" s="7"/>
    </row>
    <row r="23" spans="1:23" ht="28.5" customHeight="1" thickBot="1">
      <c r="A23" s="42">
        <v>15</v>
      </c>
      <c r="B23" s="69" t="s">
        <v>46</v>
      </c>
      <c r="C23" s="40" t="s">
        <v>99</v>
      </c>
      <c r="D23" s="40" t="s">
        <v>13</v>
      </c>
      <c r="E23" s="31">
        <v>1</v>
      </c>
      <c r="F23" s="78">
        <v>10965</v>
      </c>
      <c r="G23" s="75">
        <v>11259</v>
      </c>
      <c r="H23" s="73">
        <v>9790</v>
      </c>
      <c r="I23" s="39">
        <f t="shared" si="6"/>
        <v>10671.333333333334</v>
      </c>
      <c r="J23" s="28">
        <f t="shared" si="0"/>
        <v>777.28394640139925</v>
      </c>
      <c r="K23" s="29">
        <f t="shared" si="1"/>
        <v>10671.333333333332</v>
      </c>
      <c r="L23" s="30">
        <f t="shared" si="2"/>
        <v>10671.333333333332</v>
      </c>
      <c r="M23" s="29">
        <f t="shared" si="3"/>
        <v>10671.33</v>
      </c>
      <c r="N23" s="30">
        <f t="shared" si="7"/>
        <v>10671.33</v>
      </c>
      <c r="O23" s="14"/>
      <c r="P23" s="9"/>
      <c r="Q23" s="9"/>
      <c r="R23" s="9"/>
      <c r="S23" s="9"/>
      <c r="T23" s="9"/>
      <c r="U23" s="9"/>
      <c r="V23" s="24"/>
      <c r="W23" s="7"/>
    </row>
    <row r="24" spans="1:23" ht="28.5" customHeight="1" thickBot="1">
      <c r="A24" s="42">
        <v>16</v>
      </c>
      <c r="B24" s="69" t="s">
        <v>47</v>
      </c>
      <c r="C24" s="40" t="s">
        <v>102</v>
      </c>
      <c r="D24" s="40" t="s">
        <v>13</v>
      </c>
      <c r="E24" s="31">
        <v>1</v>
      </c>
      <c r="F24" s="77">
        <v>103477</v>
      </c>
      <c r="G24" s="75">
        <v>106249</v>
      </c>
      <c r="H24" s="73">
        <v>92390</v>
      </c>
      <c r="I24" s="39">
        <f t="shared" si="6"/>
        <v>100705.33333333333</v>
      </c>
      <c r="J24" s="28">
        <f t="shared" si="0"/>
        <v>7333.4556883732057</v>
      </c>
      <c r="K24" s="29">
        <f t="shared" si="1"/>
        <v>100705.33333333333</v>
      </c>
      <c r="L24" s="30">
        <f t="shared" si="2"/>
        <v>100705.33333333333</v>
      </c>
      <c r="M24" s="29">
        <f t="shared" si="3"/>
        <v>100705.33</v>
      </c>
      <c r="N24" s="30">
        <f t="shared" si="7"/>
        <v>100705.33</v>
      </c>
      <c r="O24" s="14"/>
      <c r="P24" s="9"/>
      <c r="Q24" s="9"/>
      <c r="R24" s="9"/>
      <c r="S24" s="9"/>
      <c r="T24" s="9"/>
      <c r="U24" s="9"/>
      <c r="V24" s="24"/>
      <c r="W24" s="7"/>
    </row>
    <row r="25" spans="1:23" ht="28.5" customHeight="1" thickBot="1">
      <c r="A25" s="42">
        <v>17</v>
      </c>
      <c r="B25" s="69" t="s">
        <v>48</v>
      </c>
      <c r="C25" s="40" t="s">
        <v>99</v>
      </c>
      <c r="D25" s="40" t="s">
        <v>13</v>
      </c>
      <c r="E25" s="31">
        <v>1</v>
      </c>
      <c r="F25" s="77">
        <v>28056</v>
      </c>
      <c r="G25" s="75">
        <v>28801</v>
      </c>
      <c r="H25" s="73">
        <v>25050</v>
      </c>
      <c r="I25" s="39">
        <f t="shared" si="6"/>
        <v>27302.333333333332</v>
      </c>
      <c r="J25" s="28">
        <f t="shared" si="0"/>
        <v>1985.8273674550194</v>
      </c>
      <c r="K25" s="29">
        <f t="shared" si="1"/>
        <v>27302.333333333332</v>
      </c>
      <c r="L25" s="30">
        <f t="shared" si="2"/>
        <v>27302.333333333332</v>
      </c>
      <c r="M25" s="29">
        <f t="shared" si="3"/>
        <v>27302.33</v>
      </c>
      <c r="N25" s="30">
        <f t="shared" si="7"/>
        <v>27302.33</v>
      </c>
      <c r="O25" s="14"/>
      <c r="P25" s="9"/>
      <c r="Q25" s="9"/>
      <c r="R25" s="9"/>
      <c r="S25" s="9"/>
      <c r="T25" s="9"/>
      <c r="U25" s="9"/>
      <c r="V25" s="24"/>
      <c r="W25" s="7"/>
    </row>
    <row r="26" spans="1:23" ht="28.5" customHeight="1" thickBot="1">
      <c r="A26" s="42">
        <v>18</v>
      </c>
      <c r="B26" s="69" t="s">
        <v>49</v>
      </c>
      <c r="C26" s="40" t="s">
        <v>99</v>
      </c>
      <c r="D26" s="40" t="s">
        <v>13</v>
      </c>
      <c r="E26" s="31">
        <v>1</v>
      </c>
      <c r="F26" s="77">
        <v>108674</v>
      </c>
      <c r="G26" s="75">
        <v>111585</v>
      </c>
      <c r="H26" s="73">
        <v>97030</v>
      </c>
      <c r="I26" s="39">
        <f t="shared" si="6"/>
        <v>105763</v>
      </c>
      <c r="J26" s="28">
        <f t="shared" si="0"/>
        <v>7701.782066509023</v>
      </c>
      <c r="K26" s="29">
        <f t="shared" si="1"/>
        <v>105763</v>
      </c>
      <c r="L26" s="30">
        <f t="shared" si="2"/>
        <v>105763</v>
      </c>
      <c r="M26" s="29">
        <f t="shared" si="3"/>
        <v>105763</v>
      </c>
      <c r="N26" s="30">
        <f t="shared" si="7"/>
        <v>105763</v>
      </c>
      <c r="O26" s="14"/>
      <c r="P26" s="9"/>
      <c r="Q26" s="9"/>
      <c r="R26" s="9"/>
      <c r="S26" s="9"/>
      <c r="T26" s="9"/>
      <c r="U26" s="9"/>
      <c r="V26" s="24"/>
      <c r="W26" s="7"/>
    </row>
    <row r="27" spans="1:23" ht="28.5" customHeight="1" thickBot="1">
      <c r="A27" s="42">
        <v>19</v>
      </c>
      <c r="B27" s="69" t="s">
        <v>50</v>
      </c>
      <c r="C27" s="40" t="s">
        <v>99</v>
      </c>
      <c r="D27" s="40" t="s">
        <v>13</v>
      </c>
      <c r="E27" s="31">
        <v>1</v>
      </c>
      <c r="F27" s="78">
        <v>37490</v>
      </c>
      <c r="G27" s="75">
        <v>38494</v>
      </c>
      <c r="H27" s="73">
        <v>33473</v>
      </c>
      <c r="I27" s="39">
        <f t="shared" si="6"/>
        <v>36485.666666666664</v>
      </c>
      <c r="J27" s="28">
        <f t="shared" si="0"/>
        <v>2656.9012652587098</v>
      </c>
      <c r="K27" s="29">
        <f t="shared" si="1"/>
        <v>36485.666666666664</v>
      </c>
      <c r="L27" s="30">
        <f t="shared" si="2"/>
        <v>36485.666666666664</v>
      </c>
      <c r="M27" s="29">
        <f t="shared" si="3"/>
        <v>36485.660000000003</v>
      </c>
      <c r="N27" s="30">
        <f t="shared" si="7"/>
        <v>36485.660000000003</v>
      </c>
      <c r="O27" s="14"/>
      <c r="P27" s="9"/>
      <c r="Q27" s="9"/>
      <c r="R27" s="9"/>
      <c r="S27" s="9"/>
      <c r="T27" s="9"/>
      <c r="U27" s="9"/>
      <c r="V27" s="24"/>
      <c r="W27" s="7"/>
    </row>
    <row r="28" spans="1:23" ht="28.5" customHeight="1" thickBot="1">
      <c r="A28" s="42">
        <v>20</v>
      </c>
      <c r="B28" s="69" t="s">
        <v>51</v>
      </c>
      <c r="C28" s="40" t="s">
        <v>99</v>
      </c>
      <c r="D28" s="40" t="s">
        <v>13</v>
      </c>
      <c r="E28" s="31">
        <v>1</v>
      </c>
      <c r="F28" s="77">
        <v>9744</v>
      </c>
      <c r="G28" s="75">
        <v>10006</v>
      </c>
      <c r="H28" s="73">
        <v>8700</v>
      </c>
      <c r="I28" s="39">
        <f t="shared" si="6"/>
        <v>9483.3333333333339</v>
      </c>
      <c r="J28" s="28">
        <f t="shared" si="0"/>
        <v>690.91919450347689</v>
      </c>
      <c r="K28" s="29">
        <f t="shared" si="1"/>
        <v>9483.3333333333321</v>
      </c>
      <c r="L28" s="30">
        <f t="shared" si="2"/>
        <v>9483.3333333333321</v>
      </c>
      <c r="M28" s="29">
        <f t="shared" si="3"/>
        <v>9483.33</v>
      </c>
      <c r="N28" s="30">
        <f t="shared" si="7"/>
        <v>9483.33</v>
      </c>
      <c r="O28" s="14"/>
      <c r="P28" s="9"/>
      <c r="Q28" s="9"/>
      <c r="R28" s="9"/>
      <c r="S28" s="9"/>
      <c r="T28" s="9"/>
      <c r="U28" s="9"/>
      <c r="V28" s="24"/>
      <c r="W28" s="7"/>
    </row>
    <row r="29" spans="1:23" ht="28.5" customHeight="1" thickBot="1">
      <c r="A29" s="42">
        <v>21</v>
      </c>
      <c r="B29" s="69" t="s">
        <v>52</v>
      </c>
      <c r="C29" s="40" t="s">
        <v>99</v>
      </c>
      <c r="D29" s="40" t="s">
        <v>13</v>
      </c>
      <c r="E29" s="31">
        <v>1</v>
      </c>
      <c r="F29" s="77">
        <v>963</v>
      </c>
      <c r="G29" s="75">
        <v>989</v>
      </c>
      <c r="H29" s="73">
        <v>860</v>
      </c>
      <c r="I29" s="39">
        <f t="shared" si="6"/>
        <v>937.33333333333337</v>
      </c>
      <c r="J29" s="28">
        <f t="shared" si="0"/>
        <v>68.222674627526388</v>
      </c>
      <c r="K29" s="29">
        <f t="shared" si="1"/>
        <v>937.33333333333326</v>
      </c>
      <c r="L29" s="30">
        <f t="shared" si="2"/>
        <v>937.33333333333326</v>
      </c>
      <c r="M29" s="29">
        <f t="shared" si="3"/>
        <v>937.33</v>
      </c>
      <c r="N29" s="30">
        <f t="shared" si="7"/>
        <v>937.33</v>
      </c>
      <c r="O29" s="14"/>
      <c r="P29" s="9"/>
      <c r="Q29" s="9"/>
      <c r="R29" s="9"/>
      <c r="S29" s="9"/>
      <c r="T29" s="9"/>
      <c r="U29" s="9"/>
      <c r="V29" s="24"/>
      <c r="W29" s="7"/>
    </row>
    <row r="30" spans="1:23" ht="28.5" customHeight="1" thickBot="1">
      <c r="A30" s="42">
        <v>22</v>
      </c>
      <c r="B30" s="69" t="s">
        <v>53</v>
      </c>
      <c r="C30" s="40" t="s">
        <v>99</v>
      </c>
      <c r="D30" s="40" t="s">
        <v>13</v>
      </c>
      <c r="E30" s="31">
        <v>1</v>
      </c>
      <c r="F30" s="77">
        <v>1646</v>
      </c>
      <c r="G30" s="75">
        <v>1691</v>
      </c>
      <c r="H30" s="73">
        <v>1470</v>
      </c>
      <c r="I30" s="39">
        <f t="shared" si="6"/>
        <v>1602.3333333333333</v>
      </c>
      <c r="J30" s="28">
        <f t="shared" si="0"/>
        <v>116.79183761433559</v>
      </c>
      <c r="K30" s="29">
        <f t="shared" si="1"/>
        <v>1602.3333333333333</v>
      </c>
      <c r="L30" s="30">
        <f t="shared" si="2"/>
        <v>1602.3333333333333</v>
      </c>
      <c r="M30" s="29">
        <f t="shared" si="3"/>
        <v>1602.33</v>
      </c>
      <c r="N30" s="30">
        <f t="shared" si="7"/>
        <v>1602.33</v>
      </c>
      <c r="O30" s="14"/>
      <c r="P30" s="9"/>
      <c r="Q30" s="9"/>
      <c r="R30" s="9"/>
      <c r="S30" s="9"/>
      <c r="T30" s="9"/>
      <c r="U30" s="9"/>
      <c r="V30" s="24"/>
      <c r="W30" s="7"/>
    </row>
    <row r="31" spans="1:23" ht="28.5" customHeight="1" thickBot="1">
      <c r="A31" s="42">
        <v>23</v>
      </c>
      <c r="B31" s="69" t="s">
        <v>54</v>
      </c>
      <c r="C31" s="40" t="s">
        <v>99</v>
      </c>
      <c r="D31" s="40" t="s">
        <v>13</v>
      </c>
      <c r="E31" s="31">
        <v>1</v>
      </c>
      <c r="F31" s="78">
        <v>26872</v>
      </c>
      <c r="G31" s="75">
        <v>27592</v>
      </c>
      <c r="H31" s="73">
        <v>23993</v>
      </c>
      <c r="I31" s="39">
        <f t="shared" si="6"/>
        <v>26152.333333333332</v>
      </c>
      <c r="J31" s="28">
        <f t="shared" si="0"/>
        <v>1904.3740003826279</v>
      </c>
      <c r="K31" s="29">
        <f t="shared" si="1"/>
        <v>26152.333333333332</v>
      </c>
      <c r="L31" s="30">
        <f t="shared" si="2"/>
        <v>26152.333333333332</v>
      </c>
      <c r="M31" s="29">
        <f t="shared" si="3"/>
        <v>26152.33</v>
      </c>
      <c r="N31" s="30">
        <f t="shared" si="7"/>
        <v>26152.33</v>
      </c>
      <c r="O31" s="14"/>
      <c r="P31" s="9"/>
      <c r="Q31" s="9"/>
      <c r="R31" s="9"/>
      <c r="S31" s="9"/>
      <c r="T31" s="9"/>
      <c r="U31" s="9"/>
      <c r="V31" s="24"/>
      <c r="W31" s="7"/>
    </row>
    <row r="32" spans="1:23" ht="28.5" customHeight="1" thickBot="1">
      <c r="A32" s="42">
        <v>24</v>
      </c>
      <c r="B32" s="69" t="s">
        <v>55</v>
      </c>
      <c r="C32" s="40" t="s">
        <v>99</v>
      </c>
      <c r="D32" s="40" t="s">
        <v>13</v>
      </c>
      <c r="E32" s="31">
        <v>1</v>
      </c>
      <c r="F32" s="77">
        <v>15314</v>
      </c>
      <c r="G32" s="75">
        <v>15724</v>
      </c>
      <c r="H32" s="73">
        <v>13673</v>
      </c>
      <c r="I32" s="39">
        <f t="shared" si="6"/>
        <v>14903.666666666666</v>
      </c>
      <c r="J32" s="28">
        <f t="shared" si="0"/>
        <v>1085.3249897304186</v>
      </c>
      <c r="K32" s="29">
        <f t="shared" si="1"/>
        <v>14903.666666666666</v>
      </c>
      <c r="L32" s="30">
        <f t="shared" si="2"/>
        <v>14903.666666666666</v>
      </c>
      <c r="M32" s="29">
        <f t="shared" si="3"/>
        <v>14903.66</v>
      </c>
      <c r="N32" s="30">
        <f t="shared" si="7"/>
        <v>14903.66</v>
      </c>
      <c r="O32" s="14"/>
      <c r="P32" s="9"/>
      <c r="Q32" s="9"/>
      <c r="R32" s="9"/>
      <c r="S32" s="9"/>
      <c r="T32" s="9"/>
      <c r="U32" s="9"/>
      <c r="V32" s="24"/>
      <c r="W32" s="7"/>
    </row>
    <row r="33" spans="1:33" ht="28.5" customHeight="1" thickBot="1">
      <c r="A33" s="42">
        <v>25</v>
      </c>
      <c r="B33" s="69" t="s">
        <v>56</v>
      </c>
      <c r="C33" s="40" t="s">
        <v>99</v>
      </c>
      <c r="D33" s="40" t="s">
        <v>13</v>
      </c>
      <c r="E33" s="31">
        <v>1</v>
      </c>
      <c r="F33" s="77">
        <v>84376</v>
      </c>
      <c r="G33" s="75">
        <v>86636</v>
      </c>
      <c r="H33" s="73">
        <v>75336</v>
      </c>
      <c r="I33" s="39">
        <f t="shared" si="6"/>
        <v>82116</v>
      </c>
      <c r="J33" s="28">
        <f t="shared" si="0"/>
        <v>5979.3979630059748</v>
      </c>
      <c r="K33" s="29">
        <f t="shared" si="1"/>
        <v>82116</v>
      </c>
      <c r="L33" s="30">
        <f t="shared" si="2"/>
        <v>82116</v>
      </c>
      <c r="M33" s="29">
        <f t="shared" si="3"/>
        <v>82116</v>
      </c>
      <c r="N33" s="30">
        <f t="shared" si="7"/>
        <v>82116</v>
      </c>
      <c r="O33" s="14"/>
      <c r="P33" s="9"/>
      <c r="Q33" s="9"/>
      <c r="R33" s="9"/>
      <c r="S33" s="9"/>
      <c r="T33" s="9"/>
      <c r="U33" s="9"/>
      <c r="V33" s="24"/>
      <c r="W33" s="7"/>
    </row>
    <row r="34" spans="1:33" ht="28.5" customHeight="1" thickBot="1">
      <c r="A34" s="42">
        <v>26</v>
      </c>
      <c r="B34" s="69" t="s">
        <v>57</v>
      </c>
      <c r="C34" s="40" t="s">
        <v>99</v>
      </c>
      <c r="D34" s="40" t="s">
        <v>13</v>
      </c>
      <c r="E34" s="31">
        <v>1</v>
      </c>
      <c r="F34" s="77">
        <v>31808</v>
      </c>
      <c r="G34" s="75">
        <v>32660</v>
      </c>
      <c r="H34" s="73">
        <v>28400</v>
      </c>
      <c r="I34" s="39">
        <f t="shared" si="6"/>
        <v>30956</v>
      </c>
      <c r="J34" s="28">
        <f t="shared" si="0"/>
        <v>2254.180117027031</v>
      </c>
      <c r="K34" s="29">
        <f t="shared" si="1"/>
        <v>30956</v>
      </c>
      <c r="L34" s="30">
        <f t="shared" si="2"/>
        <v>30956</v>
      </c>
      <c r="M34" s="29">
        <f t="shared" si="3"/>
        <v>30956</v>
      </c>
      <c r="N34" s="30">
        <f t="shared" si="7"/>
        <v>30956</v>
      </c>
      <c r="O34" s="14"/>
      <c r="P34" s="9"/>
      <c r="Q34" s="9"/>
      <c r="R34" s="9"/>
      <c r="S34" s="9"/>
      <c r="T34" s="9"/>
      <c r="U34" s="9"/>
      <c r="V34" s="24"/>
      <c r="W34" s="7"/>
    </row>
    <row r="35" spans="1:33" ht="28.5" customHeight="1" thickBot="1">
      <c r="A35" s="42">
        <v>27</v>
      </c>
      <c r="B35" s="69" t="s">
        <v>58</v>
      </c>
      <c r="C35" s="40" t="s">
        <v>99</v>
      </c>
      <c r="D35" s="40" t="s">
        <v>13</v>
      </c>
      <c r="E35" s="31">
        <v>1</v>
      </c>
      <c r="F35" s="78">
        <v>107072</v>
      </c>
      <c r="G35" s="75">
        <v>109940</v>
      </c>
      <c r="H35" s="73">
        <v>95600</v>
      </c>
      <c r="I35" s="39">
        <f t="shared" si="6"/>
        <v>104204</v>
      </c>
      <c r="J35" s="28">
        <f t="shared" si="0"/>
        <v>7588.0147601332455</v>
      </c>
      <c r="K35" s="29">
        <f t="shared" si="1"/>
        <v>104204</v>
      </c>
      <c r="L35" s="30">
        <f t="shared" si="2"/>
        <v>104204</v>
      </c>
      <c r="M35" s="29">
        <f t="shared" si="3"/>
        <v>104204</v>
      </c>
      <c r="N35" s="30">
        <f t="shared" si="7"/>
        <v>104204</v>
      </c>
      <c r="O35" s="14"/>
      <c r="P35" s="9"/>
      <c r="Q35" s="9"/>
      <c r="R35" s="9"/>
      <c r="S35" s="9"/>
      <c r="T35" s="9"/>
      <c r="U35" s="9"/>
      <c r="V35" s="24"/>
      <c r="W35" s="7"/>
    </row>
    <row r="36" spans="1:33" ht="28.5" customHeight="1" thickBot="1">
      <c r="A36" s="42">
        <v>28</v>
      </c>
      <c r="B36" s="69" t="s">
        <v>59</v>
      </c>
      <c r="C36" s="40" t="s">
        <v>99</v>
      </c>
      <c r="D36" s="40" t="s">
        <v>13</v>
      </c>
      <c r="E36" s="31">
        <v>1</v>
      </c>
      <c r="F36" s="77">
        <v>13518</v>
      </c>
      <c r="G36" s="75">
        <v>13876</v>
      </c>
      <c r="H36" s="73">
        <v>12070</v>
      </c>
      <c r="I36" s="39">
        <f t="shared" si="6"/>
        <v>13154.666666666666</v>
      </c>
      <c r="J36" s="28">
        <f t="shared" si="0"/>
        <v>956.25171023812197</v>
      </c>
      <c r="K36" s="29">
        <f t="shared" si="1"/>
        <v>13154.666666666666</v>
      </c>
      <c r="L36" s="30">
        <f t="shared" si="2"/>
        <v>13154.666666666666</v>
      </c>
      <c r="M36" s="29">
        <f t="shared" si="3"/>
        <v>13154.66</v>
      </c>
      <c r="N36" s="30">
        <f t="shared" si="7"/>
        <v>13154.66</v>
      </c>
      <c r="O36" s="14"/>
      <c r="P36" s="9"/>
      <c r="Q36" s="9"/>
      <c r="R36" s="9"/>
      <c r="S36" s="9"/>
      <c r="T36" s="9"/>
      <c r="U36" s="9"/>
      <c r="V36" s="24"/>
      <c r="W36" s="7"/>
    </row>
    <row r="37" spans="1:33" ht="28.5" customHeight="1" thickBot="1">
      <c r="A37" s="42">
        <v>29</v>
      </c>
      <c r="B37" s="69" t="s">
        <v>60</v>
      </c>
      <c r="C37" s="40" t="s">
        <v>99</v>
      </c>
      <c r="D37" s="40" t="s">
        <v>13</v>
      </c>
      <c r="E37" s="31">
        <v>1</v>
      </c>
      <c r="F37" s="77">
        <v>29826</v>
      </c>
      <c r="G37" s="75">
        <v>30625</v>
      </c>
      <c r="H37" s="73">
        <v>26630</v>
      </c>
      <c r="I37" s="39">
        <f t="shared" si="6"/>
        <v>29027</v>
      </c>
      <c r="J37" s="28">
        <f t="shared" si="0"/>
        <v>2113.9552975406077</v>
      </c>
      <c r="K37" s="29">
        <f t="shared" si="1"/>
        <v>29027</v>
      </c>
      <c r="L37" s="30">
        <f t="shared" si="2"/>
        <v>29027</v>
      </c>
      <c r="M37" s="29">
        <f t="shared" si="3"/>
        <v>29027</v>
      </c>
      <c r="N37" s="30">
        <f t="shared" si="7"/>
        <v>29027</v>
      </c>
      <c r="O37" s="14"/>
      <c r="P37" s="9"/>
      <c r="Q37" s="9"/>
      <c r="R37" s="9"/>
      <c r="S37" s="9"/>
      <c r="T37" s="9"/>
      <c r="U37" s="9"/>
      <c r="V37" s="24"/>
      <c r="W37" s="7"/>
    </row>
    <row r="38" spans="1:33" ht="28.5" customHeight="1" thickBot="1">
      <c r="A38" s="42">
        <v>30</v>
      </c>
      <c r="B38" s="69" t="s">
        <v>61</v>
      </c>
      <c r="C38" s="40" t="s">
        <v>99</v>
      </c>
      <c r="D38" s="40" t="s">
        <v>13</v>
      </c>
      <c r="E38" s="31">
        <v>1</v>
      </c>
      <c r="F38" s="77">
        <v>6485</v>
      </c>
      <c r="G38" s="75">
        <v>6659</v>
      </c>
      <c r="H38" s="73">
        <v>5790</v>
      </c>
      <c r="I38" s="39">
        <f t="shared" si="6"/>
        <v>6311.333333333333</v>
      </c>
      <c r="J38" s="28">
        <f t="shared" si="0"/>
        <v>459.79379436148696</v>
      </c>
      <c r="K38" s="29">
        <f t="shared" si="1"/>
        <v>6311.333333333333</v>
      </c>
      <c r="L38" s="30">
        <f t="shared" si="2"/>
        <v>6311.333333333333</v>
      </c>
      <c r="M38" s="29">
        <f t="shared" si="3"/>
        <v>6311.33</v>
      </c>
      <c r="N38" s="30">
        <f t="shared" si="7"/>
        <v>6311.33</v>
      </c>
      <c r="O38" s="14"/>
      <c r="P38" s="9"/>
      <c r="Q38" s="9"/>
      <c r="R38" s="9"/>
      <c r="S38" s="9"/>
      <c r="T38" s="9"/>
      <c r="U38" s="9"/>
      <c r="V38" s="24"/>
      <c r="W38" s="7"/>
    </row>
    <row r="39" spans="1:33" ht="28.5" customHeight="1" thickBot="1">
      <c r="A39" s="42">
        <v>31</v>
      </c>
      <c r="B39" s="69" t="s">
        <v>62</v>
      </c>
      <c r="C39" s="40" t="s">
        <v>99</v>
      </c>
      <c r="D39" s="40" t="s">
        <v>13</v>
      </c>
      <c r="E39" s="31">
        <v>1</v>
      </c>
      <c r="F39" s="78">
        <v>19947</v>
      </c>
      <c r="G39" s="75">
        <v>20482</v>
      </c>
      <c r="H39" s="73">
        <v>17810</v>
      </c>
      <c r="I39" s="39">
        <f t="shared" si="6"/>
        <v>19413</v>
      </c>
      <c r="J39" s="28">
        <f t="shared" si="0"/>
        <v>1413.7761491834553</v>
      </c>
      <c r="K39" s="29">
        <f t="shared" si="1"/>
        <v>19413</v>
      </c>
      <c r="L39" s="30">
        <f t="shared" si="2"/>
        <v>19413</v>
      </c>
      <c r="M39" s="29">
        <f t="shared" si="3"/>
        <v>19413</v>
      </c>
      <c r="N39" s="30">
        <f t="shared" si="7"/>
        <v>19413</v>
      </c>
      <c r="O39" s="14"/>
      <c r="P39" s="9"/>
      <c r="Q39" s="9"/>
      <c r="R39" s="9"/>
      <c r="S39" s="9"/>
      <c r="T39" s="9"/>
      <c r="U39" s="9"/>
      <c r="V39" s="24"/>
      <c r="W39" s="7"/>
    </row>
    <row r="40" spans="1:33" ht="26.25" customHeight="1" thickBot="1">
      <c r="A40" s="42">
        <v>32</v>
      </c>
      <c r="B40" s="69" t="s">
        <v>63</v>
      </c>
      <c r="C40" s="40" t="s">
        <v>99</v>
      </c>
      <c r="D40" s="40" t="s">
        <v>13</v>
      </c>
      <c r="E40" s="31">
        <v>1</v>
      </c>
      <c r="F40" s="77">
        <v>11626</v>
      </c>
      <c r="G40" s="75">
        <v>11937</v>
      </c>
      <c r="H40" s="73">
        <v>10380</v>
      </c>
      <c r="I40" s="39">
        <f t="shared" si="6"/>
        <v>11314.333333333334</v>
      </c>
      <c r="J40" s="28">
        <f t="shared" si="0"/>
        <v>823.96258005648133</v>
      </c>
      <c r="K40" s="29">
        <f t="shared" si="1"/>
        <v>11314.333333333332</v>
      </c>
      <c r="L40" s="30">
        <f t="shared" si="2"/>
        <v>11314.333333333332</v>
      </c>
      <c r="M40" s="29">
        <f t="shared" si="3"/>
        <v>11314.33</v>
      </c>
      <c r="N40" s="30">
        <f t="shared" si="7"/>
        <v>11314.33</v>
      </c>
      <c r="O40" s="14">
        <f t="shared" si="5"/>
        <v>13577.196</v>
      </c>
      <c r="P40" s="9"/>
      <c r="Q40" s="9"/>
      <c r="R40" s="9"/>
      <c r="S40" s="9"/>
      <c r="T40" s="9"/>
      <c r="U40" s="9"/>
      <c r="V40" s="24">
        <v>223.69</v>
      </c>
      <c r="W40" s="7">
        <v>1.2</v>
      </c>
    </row>
    <row r="41" spans="1:33" s="11" customFormat="1" ht="29.25" customHeight="1" thickBot="1">
      <c r="A41" s="42">
        <v>33</v>
      </c>
      <c r="B41" s="69" t="s">
        <v>64</v>
      </c>
      <c r="C41" s="40" t="s">
        <v>102</v>
      </c>
      <c r="D41" s="40" t="s">
        <v>13</v>
      </c>
      <c r="E41" s="31">
        <v>1</v>
      </c>
      <c r="F41" s="77">
        <v>25657</v>
      </c>
      <c r="G41" s="75">
        <v>26344</v>
      </c>
      <c r="H41" s="72">
        <v>22908</v>
      </c>
      <c r="I41" s="39">
        <f t="shared" si="6"/>
        <v>24969.666666666668</v>
      </c>
      <c r="J41" s="28">
        <f t="shared" si="0"/>
        <v>1818.1981006846679</v>
      </c>
      <c r="K41" s="29">
        <f t="shared" si="1"/>
        <v>24969.666666666664</v>
      </c>
      <c r="L41" s="30">
        <f t="shared" si="2"/>
        <v>24969.666666666664</v>
      </c>
      <c r="M41" s="29">
        <f t="shared" si="3"/>
        <v>24969.66</v>
      </c>
      <c r="N41" s="30">
        <f t="shared" si="7"/>
        <v>24969.66</v>
      </c>
      <c r="O41" s="14">
        <f t="shared" si="5"/>
        <v>29963.591999999997</v>
      </c>
      <c r="P41" s="10"/>
      <c r="Q41" s="10"/>
      <c r="R41" s="10"/>
      <c r="S41" s="10"/>
      <c r="T41" s="10"/>
      <c r="U41" s="10"/>
      <c r="V41" s="25">
        <v>245.07</v>
      </c>
      <c r="W41" s="7">
        <v>1.2</v>
      </c>
      <c r="X41" s="18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s="11" customFormat="1" ht="29.25" customHeight="1" thickBot="1">
      <c r="A42" s="42">
        <v>34</v>
      </c>
      <c r="B42" s="69" t="s">
        <v>65</v>
      </c>
      <c r="C42" s="40" t="s">
        <v>99</v>
      </c>
      <c r="D42" s="40" t="s">
        <v>13</v>
      </c>
      <c r="E42" s="31">
        <v>1</v>
      </c>
      <c r="F42" s="77">
        <v>12096</v>
      </c>
      <c r="G42" s="75">
        <v>12420</v>
      </c>
      <c r="H42" s="73">
        <v>10800</v>
      </c>
      <c r="I42" s="39">
        <f t="shared" si="6"/>
        <v>11772</v>
      </c>
      <c r="J42" s="28">
        <f t="shared" si="0"/>
        <v>857.22342478492737</v>
      </c>
      <c r="K42" s="29">
        <f t="shared" si="1"/>
        <v>11772</v>
      </c>
      <c r="L42" s="30">
        <f t="shared" si="2"/>
        <v>11772</v>
      </c>
      <c r="M42" s="29">
        <f t="shared" si="3"/>
        <v>11772</v>
      </c>
      <c r="N42" s="30">
        <f t="shared" si="7"/>
        <v>11772</v>
      </c>
      <c r="O42" s="14"/>
      <c r="P42" s="10"/>
      <c r="Q42" s="10"/>
      <c r="R42" s="10"/>
      <c r="S42" s="10"/>
      <c r="T42" s="10"/>
      <c r="U42" s="10"/>
      <c r="V42" s="25"/>
      <c r="W42" s="7"/>
      <c r="X42" s="18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s="11" customFormat="1" ht="29.25" customHeight="1" thickBot="1">
      <c r="A43" s="42">
        <v>35</v>
      </c>
      <c r="B43" s="69" t="s">
        <v>66</v>
      </c>
      <c r="C43" s="40" t="s">
        <v>99</v>
      </c>
      <c r="D43" s="40" t="s">
        <v>13</v>
      </c>
      <c r="E43" s="31">
        <v>1</v>
      </c>
      <c r="F43" s="78">
        <v>31774</v>
      </c>
      <c r="G43" s="75">
        <v>32626</v>
      </c>
      <c r="H43" s="73">
        <v>28370</v>
      </c>
      <c r="I43" s="39">
        <f t="shared" si="6"/>
        <v>30923.333333333332</v>
      </c>
      <c r="J43" s="28">
        <f t="shared" si="0"/>
        <v>2251.9123724810725</v>
      </c>
      <c r="K43" s="29">
        <f t="shared" si="1"/>
        <v>30923.333333333332</v>
      </c>
      <c r="L43" s="30">
        <f t="shared" si="2"/>
        <v>30923.333333333332</v>
      </c>
      <c r="M43" s="29">
        <f t="shared" si="3"/>
        <v>30923.33</v>
      </c>
      <c r="N43" s="30">
        <f t="shared" si="7"/>
        <v>30923.33</v>
      </c>
      <c r="O43" s="14"/>
      <c r="P43" s="10"/>
      <c r="Q43" s="10"/>
      <c r="R43" s="10"/>
      <c r="S43" s="10"/>
      <c r="T43" s="10"/>
      <c r="U43" s="10"/>
      <c r="V43" s="25"/>
      <c r="W43" s="7"/>
      <c r="X43" s="18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s="11" customFormat="1" ht="29.25" customHeight="1" thickBot="1">
      <c r="A44" s="42">
        <v>36</v>
      </c>
      <c r="B44" s="69" t="s">
        <v>67</v>
      </c>
      <c r="C44" s="40" t="s">
        <v>99</v>
      </c>
      <c r="D44" s="40" t="s">
        <v>13</v>
      </c>
      <c r="E44" s="31">
        <v>1</v>
      </c>
      <c r="F44" s="77">
        <v>72736</v>
      </c>
      <c r="G44" s="75">
        <v>74684</v>
      </c>
      <c r="H44" s="73">
        <v>64943</v>
      </c>
      <c r="I44" s="39">
        <f t="shared" si="6"/>
        <v>70787.666666666672</v>
      </c>
      <c r="J44" s="28">
        <f t="shared" si="0"/>
        <v>5154.4905018181316</v>
      </c>
      <c r="K44" s="29">
        <f t="shared" si="1"/>
        <v>70787.666666666657</v>
      </c>
      <c r="L44" s="30">
        <f t="shared" si="2"/>
        <v>70787.666666666657</v>
      </c>
      <c r="M44" s="29">
        <f t="shared" si="3"/>
        <v>70787.66</v>
      </c>
      <c r="N44" s="30">
        <f t="shared" si="7"/>
        <v>70787.66</v>
      </c>
      <c r="O44" s="14"/>
      <c r="P44" s="10"/>
      <c r="Q44" s="10"/>
      <c r="R44" s="10"/>
      <c r="S44" s="10"/>
      <c r="T44" s="10"/>
      <c r="U44" s="10"/>
      <c r="V44" s="25"/>
      <c r="W44" s="7"/>
      <c r="X44" s="18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s="11" customFormat="1" ht="29.25" customHeight="1" thickBot="1">
      <c r="A45" s="42">
        <v>37</v>
      </c>
      <c r="B45" s="69" t="s">
        <v>68</v>
      </c>
      <c r="C45" s="40" t="s">
        <v>99</v>
      </c>
      <c r="D45" s="40" t="s">
        <v>13</v>
      </c>
      <c r="E45" s="31">
        <v>1</v>
      </c>
      <c r="F45" s="77">
        <v>25928</v>
      </c>
      <c r="G45" s="75">
        <v>26623</v>
      </c>
      <c r="H45" s="73">
        <v>23150</v>
      </c>
      <c r="I45" s="39">
        <f t="shared" si="6"/>
        <v>25233.666666666668</v>
      </c>
      <c r="J45" s="28">
        <f t="shared" si="0"/>
        <v>1837.6632807272754</v>
      </c>
      <c r="K45" s="29">
        <f t="shared" si="1"/>
        <v>25233.666666666664</v>
      </c>
      <c r="L45" s="30">
        <f t="shared" si="2"/>
        <v>25233.666666666664</v>
      </c>
      <c r="M45" s="29">
        <f t="shared" si="3"/>
        <v>25233.66</v>
      </c>
      <c r="N45" s="30">
        <f t="shared" si="7"/>
        <v>25233.66</v>
      </c>
      <c r="O45" s="14"/>
      <c r="P45" s="10"/>
      <c r="Q45" s="10"/>
      <c r="R45" s="10"/>
      <c r="S45" s="10"/>
      <c r="T45" s="10"/>
      <c r="U45" s="10"/>
      <c r="V45" s="25"/>
      <c r="W45" s="7"/>
      <c r="X45" s="18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s="11" customFormat="1" ht="29.25" customHeight="1" thickBot="1">
      <c r="A46" s="42">
        <v>38</v>
      </c>
      <c r="B46" s="69" t="s">
        <v>69</v>
      </c>
      <c r="C46" s="40" t="s">
        <v>99</v>
      </c>
      <c r="D46" s="40" t="s">
        <v>13</v>
      </c>
      <c r="E46" s="31">
        <v>1</v>
      </c>
      <c r="F46" s="77">
        <v>101898</v>
      </c>
      <c r="G46" s="75">
        <v>104627</v>
      </c>
      <c r="H46" s="73">
        <v>90980</v>
      </c>
      <c r="I46" s="39">
        <f t="shared" si="6"/>
        <v>99168.333333333328</v>
      </c>
      <c r="J46" s="28">
        <f t="shared" si="0"/>
        <v>7221.3892246113792</v>
      </c>
      <c r="K46" s="29">
        <f t="shared" si="1"/>
        <v>99168.333333333328</v>
      </c>
      <c r="L46" s="30">
        <f t="shared" si="2"/>
        <v>99168.333333333328</v>
      </c>
      <c r="M46" s="29">
        <f t="shared" si="3"/>
        <v>99168.33</v>
      </c>
      <c r="N46" s="30">
        <f t="shared" si="7"/>
        <v>99168.33</v>
      </c>
      <c r="O46" s="14"/>
      <c r="P46" s="10"/>
      <c r="Q46" s="10"/>
      <c r="R46" s="10"/>
      <c r="S46" s="10"/>
      <c r="T46" s="10"/>
      <c r="U46" s="10"/>
      <c r="V46" s="25"/>
      <c r="W46" s="7"/>
      <c r="X46" s="18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s="11" customFormat="1" ht="29.25" customHeight="1" thickBot="1">
      <c r="A47" s="42">
        <v>39</v>
      </c>
      <c r="B47" s="69" t="s">
        <v>100</v>
      </c>
      <c r="C47" s="40" t="s">
        <v>99</v>
      </c>
      <c r="D47" s="40" t="s">
        <v>13</v>
      </c>
      <c r="E47" s="31">
        <v>1</v>
      </c>
      <c r="F47" s="78">
        <v>41261</v>
      </c>
      <c r="G47" s="75">
        <v>42366</v>
      </c>
      <c r="H47" s="73">
        <v>36840</v>
      </c>
      <c r="I47" s="39">
        <f t="shared" si="6"/>
        <v>40155.666666666664</v>
      </c>
      <c r="J47" s="28">
        <f t="shared" si="0"/>
        <v>2924.1221474714994</v>
      </c>
      <c r="K47" s="29">
        <f t="shared" si="1"/>
        <v>40155.666666666664</v>
      </c>
      <c r="L47" s="30">
        <f t="shared" si="2"/>
        <v>40155.666666666664</v>
      </c>
      <c r="M47" s="29">
        <f t="shared" si="3"/>
        <v>40155.660000000003</v>
      </c>
      <c r="N47" s="30">
        <f t="shared" si="7"/>
        <v>40155.660000000003</v>
      </c>
      <c r="O47" s="14"/>
      <c r="P47" s="10"/>
      <c r="Q47" s="10"/>
      <c r="R47" s="10"/>
      <c r="S47" s="10"/>
      <c r="T47" s="10"/>
      <c r="U47" s="10"/>
      <c r="V47" s="25"/>
      <c r="W47" s="7"/>
      <c r="X47" s="18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s="11" customFormat="1" ht="29.25" customHeight="1" thickBot="1">
      <c r="A48" s="42">
        <v>40</v>
      </c>
      <c r="B48" s="69" t="s">
        <v>70</v>
      </c>
      <c r="C48" s="40" t="s">
        <v>99</v>
      </c>
      <c r="D48" s="40" t="s">
        <v>13</v>
      </c>
      <c r="E48" s="31">
        <v>1</v>
      </c>
      <c r="F48" s="77">
        <v>16688</v>
      </c>
      <c r="G48" s="75">
        <v>17135</v>
      </c>
      <c r="H48" s="73">
        <v>14900</v>
      </c>
      <c r="I48" s="39">
        <f t="shared" si="6"/>
        <v>16241</v>
      </c>
      <c r="J48" s="28">
        <f t="shared" si="0"/>
        <v>1182.650836045872</v>
      </c>
      <c r="K48" s="29">
        <f t="shared" si="1"/>
        <v>16241</v>
      </c>
      <c r="L48" s="30">
        <f t="shared" si="2"/>
        <v>16241</v>
      </c>
      <c r="M48" s="29">
        <f t="shared" si="3"/>
        <v>16241</v>
      </c>
      <c r="N48" s="30">
        <f t="shared" si="7"/>
        <v>16241</v>
      </c>
      <c r="O48" s="14"/>
      <c r="P48" s="10"/>
      <c r="Q48" s="10"/>
      <c r="R48" s="10"/>
      <c r="S48" s="10"/>
      <c r="T48" s="10"/>
      <c r="U48" s="10"/>
      <c r="V48" s="25"/>
      <c r="W48" s="7"/>
      <c r="X48" s="18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s="11" customFormat="1" ht="29.25" customHeight="1" thickBot="1">
      <c r="A49" s="42">
        <v>41</v>
      </c>
      <c r="B49" s="69" t="s">
        <v>71</v>
      </c>
      <c r="C49" s="40" t="s">
        <v>107</v>
      </c>
      <c r="D49" s="40" t="s">
        <v>13</v>
      </c>
      <c r="E49" s="31">
        <v>1</v>
      </c>
      <c r="F49" s="77">
        <v>30408</v>
      </c>
      <c r="G49" s="75">
        <v>31228</v>
      </c>
      <c r="H49" s="73">
        <v>27150</v>
      </c>
      <c r="I49" s="39">
        <f t="shared" si="6"/>
        <v>29595.333333333332</v>
      </c>
      <c r="J49" s="28">
        <f t="shared" si="0"/>
        <v>2157.0445830657591</v>
      </c>
      <c r="K49" s="29">
        <f t="shared" si="1"/>
        <v>29595.333333333332</v>
      </c>
      <c r="L49" s="30">
        <f t="shared" si="2"/>
        <v>29595.333333333332</v>
      </c>
      <c r="M49" s="29">
        <f t="shared" si="3"/>
        <v>29595.33</v>
      </c>
      <c r="N49" s="30">
        <f t="shared" si="7"/>
        <v>29595.33</v>
      </c>
      <c r="O49" s="14"/>
      <c r="P49" s="10"/>
      <c r="Q49" s="10"/>
      <c r="R49" s="10"/>
      <c r="S49" s="10"/>
      <c r="T49" s="10"/>
      <c r="U49" s="10"/>
      <c r="V49" s="25"/>
      <c r="W49" s="7"/>
      <c r="X49" s="18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s="11" customFormat="1" ht="29.25" customHeight="1" thickBot="1">
      <c r="A50" s="42">
        <v>42</v>
      </c>
      <c r="B50" s="69" t="s">
        <v>72</v>
      </c>
      <c r="C50" s="40" t="s">
        <v>108</v>
      </c>
      <c r="D50" s="40" t="s">
        <v>13</v>
      </c>
      <c r="E50" s="31">
        <v>1</v>
      </c>
      <c r="F50" s="77">
        <v>37811</v>
      </c>
      <c r="G50" s="75">
        <v>38824</v>
      </c>
      <c r="H50" s="73">
        <v>33760</v>
      </c>
      <c r="I50" s="39">
        <f t="shared" si="6"/>
        <v>36798.333333333336</v>
      </c>
      <c r="J50" s="28">
        <f t="shared" si="0"/>
        <v>2679.5791336203029</v>
      </c>
      <c r="K50" s="29">
        <f t="shared" si="1"/>
        <v>36798.333333333328</v>
      </c>
      <c r="L50" s="30">
        <f t="shared" si="2"/>
        <v>36798.333333333328</v>
      </c>
      <c r="M50" s="29">
        <f t="shared" si="3"/>
        <v>36798.33</v>
      </c>
      <c r="N50" s="30">
        <f t="shared" si="7"/>
        <v>36798.33</v>
      </c>
      <c r="O50" s="14"/>
      <c r="P50" s="10"/>
      <c r="Q50" s="10"/>
      <c r="R50" s="10"/>
      <c r="S50" s="10"/>
      <c r="T50" s="10"/>
      <c r="U50" s="10"/>
      <c r="V50" s="25"/>
      <c r="W50" s="7"/>
      <c r="X50" s="18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s="11" customFormat="1" ht="29.25" customHeight="1" thickBot="1">
      <c r="A51" s="42">
        <v>43</v>
      </c>
      <c r="B51" s="69" t="s">
        <v>73</v>
      </c>
      <c r="C51" s="40" t="s">
        <v>108</v>
      </c>
      <c r="D51" s="40" t="s">
        <v>13</v>
      </c>
      <c r="E51" s="31">
        <v>1</v>
      </c>
      <c r="F51" s="78">
        <v>25072</v>
      </c>
      <c r="G51" s="75">
        <v>25744</v>
      </c>
      <c r="H51" s="73">
        <v>22386</v>
      </c>
      <c r="I51" s="39">
        <f t="shared" si="6"/>
        <v>24400.666666666668</v>
      </c>
      <c r="J51" s="28">
        <f t="shared" si="0"/>
        <v>1776.8110010165217</v>
      </c>
      <c r="K51" s="29">
        <f t="shared" si="1"/>
        <v>24400.666666666664</v>
      </c>
      <c r="L51" s="30">
        <f t="shared" si="2"/>
        <v>24400.666666666664</v>
      </c>
      <c r="M51" s="29">
        <f t="shared" si="3"/>
        <v>24400.66</v>
      </c>
      <c r="N51" s="30">
        <f t="shared" si="7"/>
        <v>24400.66</v>
      </c>
      <c r="O51" s="14"/>
      <c r="P51" s="10"/>
      <c r="Q51" s="10"/>
      <c r="R51" s="10"/>
      <c r="S51" s="10"/>
      <c r="T51" s="10"/>
      <c r="U51" s="10"/>
      <c r="V51" s="25"/>
      <c r="W51" s="7"/>
      <c r="X51" s="18"/>
      <c r="Y51" s="19"/>
      <c r="Z51" s="19"/>
      <c r="AA51" s="19"/>
      <c r="AB51" s="19"/>
      <c r="AC51" s="19"/>
      <c r="AD51" s="19"/>
      <c r="AE51" s="19"/>
      <c r="AF51" s="19"/>
      <c r="AG51" s="19"/>
    </row>
    <row r="52" spans="1:33" s="11" customFormat="1" ht="29.25" customHeight="1" thickBot="1">
      <c r="A52" s="42">
        <v>44</v>
      </c>
      <c r="B52" s="69" t="s">
        <v>74</v>
      </c>
      <c r="C52" s="40" t="s">
        <v>102</v>
      </c>
      <c r="D52" s="40" t="s">
        <v>13</v>
      </c>
      <c r="E52" s="31">
        <v>1</v>
      </c>
      <c r="F52" s="77">
        <v>94035</v>
      </c>
      <c r="G52" s="75">
        <v>96554</v>
      </c>
      <c r="H52" s="73">
        <v>83960</v>
      </c>
      <c r="I52" s="39">
        <f t="shared" si="6"/>
        <v>91516.333333333328</v>
      </c>
      <c r="J52" s="28">
        <f t="shared" si="0"/>
        <v>6664.080606755394</v>
      </c>
      <c r="K52" s="29">
        <f t="shared" si="1"/>
        <v>91516.333333333328</v>
      </c>
      <c r="L52" s="30">
        <f t="shared" si="2"/>
        <v>91516.333333333328</v>
      </c>
      <c r="M52" s="29">
        <f t="shared" si="3"/>
        <v>91516.33</v>
      </c>
      <c r="N52" s="30">
        <f t="shared" si="7"/>
        <v>91516.33</v>
      </c>
      <c r="O52" s="14"/>
      <c r="P52" s="10"/>
      <c r="Q52" s="10"/>
      <c r="R52" s="10"/>
      <c r="S52" s="10"/>
      <c r="T52" s="10"/>
      <c r="U52" s="10"/>
      <c r="V52" s="25"/>
      <c r="W52" s="7"/>
      <c r="X52" s="18"/>
      <c r="Y52" s="19"/>
      <c r="Z52" s="19"/>
      <c r="AA52" s="19"/>
      <c r="AB52" s="19"/>
      <c r="AC52" s="19"/>
      <c r="AD52" s="19"/>
      <c r="AE52" s="19"/>
      <c r="AF52" s="19"/>
      <c r="AG52" s="19"/>
    </row>
    <row r="53" spans="1:33" s="11" customFormat="1" ht="29.25" customHeight="1" thickBot="1">
      <c r="A53" s="42">
        <v>45</v>
      </c>
      <c r="B53" s="69" t="s">
        <v>75</v>
      </c>
      <c r="C53" s="40" t="s">
        <v>102</v>
      </c>
      <c r="D53" s="40" t="s">
        <v>13</v>
      </c>
      <c r="E53" s="31">
        <v>1</v>
      </c>
      <c r="F53" s="77">
        <v>55216</v>
      </c>
      <c r="G53" s="75">
        <v>56695</v>
      </c>
      <c r="H53" s="73">
        <v>49300</v>
      </c>
      <c r="I53" s="39">
        <f t="shared" si="6"/>
        <v>53737</v>
      </c>
      <c r="J53" s="28">
        <f t="shared" si="0"/>
        <v>3913.0661890645297</v>
      </c>
      <c r="K53" s="29">
        <f t="shared" si="1"/>
        <v>53737</v>
      </c>
      <c r="L53" s="30">
        <f t="shared" si="2"/>
        <v>53737</v>
      </c>
      <c r="M53" s="29">
        <f t="shared" si="3"/>
        <v>53737</v>
      </c>
      <c r="N53" s="30">
        <f t="shared" si="7"/>
        <v>53737</v>
      </c>
      <c r="O53" s="14"/>
      <c r="P53" s="10"/>
      <c r="Q53" s="10"/>
      <c r="R53" s="10"/>
      <c r="S53" s="10"/>
      <c r="T53" s="10"/>
      <c r="U53" s="10"/>
      <c r="V53" s="25"/>
      <c r="W53" s="7"/>
      <c r="X53" s="18"/>
      <c r="Y53" s="19"/>
      <c r="Z53" s="19"/>
      <c r="AA53" s="19"/>
      <c r="AB53" s="19"/>
      <c r="AC53" s="19"/>
      <c r="AD53" s="19"/>
      <c r="AE53" s="19"/>
      <c r="AF53" s="19"/>
      <c r="AG53" s="19"/>
    </row>
    <row r="54" spans="1:33" s="11" customFormat="1" ht="29.25" customHeight="1" thickBot="1">
      <c r="A54" s="42">
        <v>46</v>
      </c>
      <c r="B54" s="70" t="s">
        <v>76</v>
      </c>
      <c r="C54" s="40" t="s">
        <v>99</v>
      </c>
      <c r="D54" s="40" t="s">
        <v>13</v>
      </c>
      <c r="E54" s="31">
        <v>1</v>
      </c>
      <c r="F54" s="77">
        <v>14112</v>
      </c>
      <c r="G54" s="75">
        <v>14490</v>
      </c>
      <c r="H54" s="73">
        <v>12600</v>
      </c>
      <c r="I54" s="39">
        <f t="shared" si="6"/>
        <v>13734</v>
      </c>
      <c r="J54" s="28">
        <f t="shared" si="0"/>
        <v>1000.0939955824152</v>
      </c>
      <c r="K54" s="29">
        <f t="shared" si="1"/>
        <v>13734</v>
      </c>
      <c r="L54" s="30">
        <f t="shared" si="2"/>
        <v>13734</v>
      </c>
      <c r="M54" s="29">
        <f t="shared" si="3"/>
        <v>13734</v>
      </c>
      <c r="N54" s="30">
        <f t="shared" si="7"/>
        <v>13734</v>
      </c>
      <c r="O54" s="14"/>
      <c r="P54" s="10"/>
      <c r="Q54" s="10"/>
      <c r="R54" s="10"/>
      <c r="S54" s="10"/>
      <c r="T54" s="10"/>
      <c r="U54" s="10"/>
      <c r="V54" s="25"/>
      <c r="W54" s="7"/>
      <c r="X54" s="18"/>
      <c r="Y54" s="19"/>
      <c r="Z54" s="19"/>
      <c r="AA54" s="19"/>
      <c r="AB54" s="19"/>
      <c r="AC54" s="19"/>
      <c r="AD54" s="19"/>
      <c r="AE54" s="19"/>
      <c r="AF54" s="19"/>
      <c r="AG54" s="19"/>
    </row>
    <row r="55" spans="1:33" s="11" customFormat="1" ht="29.25" customHeight="1" thickBot="1">
      <c r="A55" s="42">
        <v>47</v>
      </c>
      <c r="B55" s="70" t="s">
        <v>77</v>
      </c>
      <c r="C55" s="40" t="s">
        <v>99</v>
      </c>
      <c r="D55" s="40" t="s">
        <v>13</v>
      </c>
      <c r="E55" s="31">
        <v>1</v>
      </c>
      <c r="F55" s="78">
        <v>37135</v>
      </c>
      <c r="G55" s="75">
        <v>38129</v>
      </c>
      <c r="H55" s="73">
        <v>33156</v>
      </c>
      <c r="I55" s="39">
        <f t="shared" si="6"/>
        <v>36140</v>
      </c>
      <c r="J55" s="28">
        <f t="shared" si="0"/>
        <v>2631.5776636838973</v>
      </c>
      <c r="K55" s="29">
        <f t="shared" si="1"/>
        <v>36140</v>
      </c>
      <c r="L55" s="30">
        <f t="shared" si="2"/>
        <v>36140</v>
      </c>
      <c r="M55" s="29">
        <f t="shared" si="3"/>
        <v>36140</v>
      </c>
      <c r="N55" s="30">
        <f t="shared" si="7"/>
        <v>36140</v>
      </c>
      <c r="O55" s="14"/>
      <c r="P55" s="10"/>
      <c r="Q55" s="10"/>
      <c r="R55" s="10"/>
      <c r="S55" s="10"/>
      <c r="T55" s="10"/>
      <c r="U55" s="10"/>
      <c r="V55" s="25"/>
      <c r="W55" s="7"/>
      <c r="X55" s="18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s="11" customFormat="1" ht="29.25" customHeight="1" thickBot="1">
      <c r="A56" s="42">
        <v>48</v>
      </c>
      <c r="B56" s="70" t="s">
        <v>78</v>
      </c>
      <c r="C56" s="40" t="s">
        <v>99</v>
      </c>
      <c r="D56" s="40" t="s">
        <v>13</v>
      </c>
      <c r="E56" s="31">
        <v>1</v>
      </c>
      <c r="F56" s="77">
        <v>60413</v>
      </c>
      <c r="G56" s="75">
        <v>62031</v>
      </c>
      <c r="H56" s="73">
        <v>53940</v>
      </c>
      <c r="I56" s="39">
        <f t="shared" si="6"/>
        <v>58794.666666666664</v>
      </c>
      <c r="J56" s="28">
        <f t="shared" si="0"/>
        <v>4281.3925694023119</v>
      </c>
      <c r="K56" s="29">
        <f t="shared" si="1"/>
        <v>58794.666666666664</v>
      </c>
      <c r="L56" s="30">
        <f t="shared" si="2"/>
        <v>58794.666666666664</v>
      </c>
      <c r="M56" s="29">
        <f t="shared" si="3"/>
        <v>58794.66</v>
      </c>
      <c r="N56" s="30">
        <f t="shared" si="7"/>
        <v>58794.66</v>
      </c>
      <c r="O56" s="14"/>
      <c r="P56" s="10"/>
      <c r="Q56" s="10"/>
      <c r="R56" s="10"/>
      <c r="S56" s="10"/>
      <c r="T56" s="10"/>
      <c r="U56" s="10"/>
      <c r="V56" s="25"/>
      <c r="W56" s="7"/>
      <c r="X56" s="18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s="11" customFormat="1" ht="29.25" customHeight="1" thickBot="1">
      <c r="A57" s="42">
        <v>49</v>
      </c>
      <c r="B57" s="70" t="s">
        <v>79</v>
      </c>
      <c r="C57" s="40" t="s">
        <v>99</v>
      </c>
      <c r="D57" s="40" t="s">
        <v>13</v>
      </c>
      <c r="E57" s="31">
        <v>1</v>
      </c>
      <c r="F57" s="77">
        <v>13738</v>
      </c>
      <c r="G57" s="75">
        <v>14106</v>
      </c>
      <c r="H57" s="73">
        <v>12266</v>
      </c>
      <c r="I57" s="39">
        <f t="shared" si="6"/>
        <v>13370</v>
      </c>
      <c r="J57" s="28">
        <f t="shared" si="0"/>
        <v>973.63648247176934</v>
      </c>
      <c r="K57" s="29">
        <f t="shared" si="1"/>
        <v>13370</v>
      </c>
      <c r="L57" s="30">
        <f t="shared" si="2"/>
        <v>13370</v>
      </c>
      <c r="M57" s="29">
        <f t="shared" si="3"/>
        <v>13370</v>
      </c>
      <c r="N57" s="30">
        <f t="shared" si="7"/>
        <v>13370</v>
      </c>
      <c r="O57" s="14"/>
      <c r="P57" s="10"/>
      <c r="Q57" s="10"/>
      <c r="R57" s="10"/>
      <c r="S57" s="10"/>
      <c r="T57" s="10"/>
      <c r="U57" s="10"/>
      <c r="V57" s="25"/>
      <c r="W57" s="7"/>
      <c r="X57" s="18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s="11" customFormat="1" ht="29.25" customHeight="1" thickBot="1">
      <c r="A58" s="42">
        <v>50</v>
      </c>
      <c r="B58" s="70" t="s">
        <v>80</v>
      </c>
      <c r="C58" s="40" t="s">
        <v>99</v>
      </c>
      <c r="D58" s="40" t="s">
        <v>13</v>
      </c>
      <c r="E58" s="31">
        <v>1</v>
      </c>
      <c r="F58" s="77">
        <v>28213</v>
      </c>
      <c r="G58" s="75">
        <v>28969</v>
      </c>
      <c r="H58" s="73">
        <v>25190</v>
      </c>
      <c r="I58" s="39">
        <f t="shared" si="6"/>
        <v>27457.333333333332</v>
      </c>
      <c r="J58" s="28">
        <f t="shared" si="0"/>
        <v>1999.6210474320712</v>
      </c>
      <c r="K58" s="29">
        <f t="shared" si="1"/>
        <v>27457.333333333332</v>
      </c>
      <c r="L58" s="30">
        <f t="shared" si="2"/>
        <v>27457.333333333332</v>
      </c>
      <c r="M58" s="29">
        <f t="shared" si="3"/>
        <v>27457.33</v>
      </c>
      <c r="N58" s="30">
        <f t="shared" si="7"/>
        <v>27457.33</v>
      </c>
      <c r="O58" s="14"/>
      <c r="P58" s="10"/>
      <c r="Q58" s="10"/>
      <c r="R58" s="10"/>
      <c r="S58" s="10"/>
      <c r="T58" s="10"/>
      <c r="U58" s="10"/>
      <c r="V58" s="25"/>
      <c r="W58" s="7"/>
      <c r="X58" s="18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s="11" customFormat="1" ht="29.25" customHeight="1" thickBot="1">
      <c r="A59" s="42">
        <v>51</v>
      </c>
      <c r="B59" s="70" t="s">
        <v>81</v>
      </c>
      <c r="C59" s="40" t="s">
        <v>99</v>
      </c>
      <c r="D59" s="40" t="s">
        <v>13</v>
      </c>
      <c r="E59" s="31">
        <v>1</v>
      </c>
      <c r="F59" s="78">
        <v>26342</v>
      </c>
      <c r="G59" s="75">
        <v>27048</v>
      </c>
      <c r="H59" s="73">
        <v>23520</v>
      </c>
      <c r="I59" s="39">
        <f t="shared" si="6"/>
        <v>25636.666666666668</v>
      </c>
      <c r="J59" s="28">
        <f t="shared" si="0"/>
        <v>1866.7665449469928</v>
      </c>
      <c r="K59" s="29">
        <f t="shared" si="1"/>
        <v>25636.666666666664</v>
      </c>
      <c r="L59" s="30">
        <f t="shared" si="2"/>
        <v>25636.666666666664</v>
      </c>
      <c r="M59" s="29">
        <f t="shared" si="3"/>
        <v>25636.66</v>
      </c>
      <c r="N59" s="30">
        <f t="shared" si="7"/>
        <v>25636.66</v>
      </c>
      <c r="O59" s="14"/>
      <c r="P59" s="10"/>
      <c r="Q59" s="10"/>
      <c r="R59" s="10"/>
      <c r="S59" s="10"/>
      <c r="T59" s="10"/>
      <c r="U59" s="10"/>
      <c r="V59" s="25"/>
      <c r="W59" s="7"/>
      <c r="X59" s="18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s="11" customFormat="1" ht="29.25" customHeight="1" thickBot="1">
      <c r="A60" s="42">
        <v>52</v>
      </c>
      <c r="B60" s="70" t="s">
        <v>82</v>
      </c>
      <c r="C60" s="40" t="s">
        <v>113</v>
      </c>
      <c r="D60" s="40" t="s">
        <v>13</v>
      </c>
      <c r="E60" s="31">
        <v>1</v>
      </c>
      <c r="F60" s="77">
        <v>24741</v>
      </c>
      <c r="G60" s="75">
        <v>25404</v>
      </c>
      <c r="H60" s="73">
        <v>22090</v>
      </c>
      <c r="I60" s="39">
        <f t="shared" si="6"/>
        <v>24078.333333333332</v>
      </c>
      <c r="J60" s="28">
        <f t="shared" si="0"/>
        <v>1753.566175920753</v>
      </c>
      <c r="K60" s="29">
        <f t="shared" si="1"/>
        <v>24078.333333333332</v>
      </c>
      <c r="L60" s="30">
        <f t="shared" si="2"/>
        <v>24078.333333333332</v>
      </c>
      <c r="M60" s="29">
        <f t="shared" si="3"/>
        <v>24078.33</v>
      </c>
      <c r="N60" s="30">
        <f t="shared" si="7"/>
        <v>24078.33</v>
      </c>
      <c r="O60" s="14"/>
      <c r="P60" s="10"/>
      <c r="Q60" s="10"/>
      <c r="R60" s="10"/>
      <c r="S60" s="10"/>
      <c r="T60" s="10"/>
      <c r="U60" s="10"/>
      <c r="V60" s="25"/>
      <c r="W60" s="7"/>
      <c r="X60" s="18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s="11" customFormat="1" ht="29.25" customHeight="1" thickBot="1">
      <c r="A61" s="42">
        <v>53</v>
      </c>
      <c r="B61" s="70" t="s">
        <v>83</v>
      </c>
      <c r="C61" s="40" t="s">
        <v>114</v>
      </c>
      <c r="D61" s="40" t="s">
        <v>13</v>
      </c>
      <c r="E61" s="31">
        <v>1</v>
      </c>
      <c r="F61" s="77">
        <v>147392</v>
      </c>
      <c r="G61" s="75">
        <v>151340</v>
      </c>
      <c r="H61" s="73">
        <v>131600</v>
      </c>
      <c r="I61" s="39">
        <f t="shared" si="6"/>
        <v>143444</v>
      </c>
      <c r="J61" s="28">
        <f t="shared" si="0"/>
        <v>10445.426176083003</v>
      </c>
      <c r="K61" s="29">
        <f t="shared" si="1"/>
        <v>143444</v>
      </c>
      <c r="L61" s="30">
        <f t="shared" si="2"/>
        <v>143444</v>
      </c>
      <c r="M61" s="29">
        <f t="shared" si="3"/>
        <v>143444</v>
      </c>
      <c r="N61" s="30">
        <f t="shared" si="7"/>
        <v>143444</v>
      </c>
      <c r="O61" s="14"/>
      <c r="P61" s="10"/>
      <c r="Q61" s="10"/>
      <c r="R61" s="10"/>
      <c r="S61" s="10"/>
      <c r="T61" s="10"/>
      <c r="U61" s="10"/>
      <c r="V61" s="25"/>
      <c r="W61" s="7"/>
      <c r="X61" s="18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s="11" customFormat="1" ht="29.25" customHeight="1" thickBot="1">
      <c r="A62" s="42">
        <v>54</v>
      </c>
      <c r="B62" s="70" t="s">
        <v>84</v>
      </c>
      <c r="C62" s="40" t="s">
        <v>109</v>
      </c>
      <c r="D62" s="40" t="s">
        <v>13</v>
      </c>
      <c r="E62" s="31">
        <v>1</v>
      </c>
      <c r="F62" s="77">
        <v>318349</v>
      </c>
      <c r="G62" s="75">
        <v>326876</v>
      </c>
      <c r="H62" s="73">
        <v>284240</v>
      </c>
      <c r="I62" s="39">
        <f t="shared" si="6"/>
        <v>309821.66666666669</v>
      </c>
      <c r="J62" s="28">
        <f t="shared" si="0"/>
        <v>22560.888376421113</v>
      </c>
      <c r="K62" s="29">
        <f t="shared" si="1"/>
        <v>309821.66666666663</v>
      </c>
      <c r="L62" s="30">
        <f t="shared" si="2"/>
        <v>309821.66666666663</v>
      </c>
      <c r="M62" s="29">
        <f t="shared" si="3"/>
        <v>309821.65999999997</v>
      </c>
      <c r="N62" s="30">
        <f t="shared" si="7"/>
        <v>309821.65999999997</v>
      </c>
      <c r="O62" s="14"/>
      <c r="P62" s="10"/>
      <c r="Q62" s="10"/>
      <c r="R62" s="10"/>
      <c r="S62" s="10"/>
      <c r="T62" s="10"/>
      <c r="U62" s="10"/>
      <c r="V62" s="25"/>
      <c r="W62" s="7"/>
      <c r="X62" s="18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s="11" customFormat="1" ht="29.25" customHeight="1" thickBot="1">
      <c r="A63" s="42">
        <v>55</v>
      </c>
      <c r="B63" s="70" t="s">
        <v>85</v>
      </c>
      <c r="C63" s="40" t="s">
        <v>109</v>
      </c>
      <c r="D63" s="40" t="s">
        <v>13</v>
      </c>
      <c r="E63" s="31">
        <v>1</v>
      </c>
      <c r="F63" s="78">
        <v>118843</v>
      </c>
      <c r="G63" s="75">
        <v>122027</v>
      </c>
      <c r="H63" s="73">
        <v>106110</v>
      </c>
      <c r="I63" s="39">
        <f t="shared" si="6"/>
        <v>115660</v>
      </c>
      <c r="J63" s="28">
        <f t="shared" si="0"/>
        <v>8422.3713406617262</v>
      </c>
      <c r="K63" s="29">
        <f t="shared" si="1"/>
        <v>115660</v>
      </c>
      <c r="L63" s="30">
        <f t="shared" si="2"/>
        <v>115660</v>
      </c>
      <c r="M63" s="29">
        <f t="shared" si="3"/>
        <v>115660</v>
      </c>
      <c r="N63" s="30">
        <f t="shared" si="7"/>
        <v>115660</v>
      </c>
      <c r="O63" s="14"/>
      <c r="P63" s="10"/>
      <c r="Q63" s="10"/>
      <c r="R63" s="10"/>
      <c r="S63" s="10"/>
      <c r="T63" s="10"/>
      <c r="U63" s="10"/>
      <c r="V63" s="25"/>
      <c r="W63" s="7"/>
      <c r="X63" s="18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s="11" customFormat="1" ht="29.25" customHeight="1" thickBot="1">
      <c r="A64" s="42">
        <v>56</v>
      </c>
      <c r="B64" s="70" t="s">
        <v>86</v>
      </c>
      <c r="C64" s="40" t="s">
        <v>110</v>
      </c>
      <c r="D64" s="40" t="s">
        <v>13</v>
      </c>
      <c r="E64" s="31">
        <v>1</v>
      </c>
      <c r="F64" s="77">
        <v>16352</v>
      </c>
      <c r="G64" s="75">
        <v>16790</v>
      </c>
      <c r="H64" s="73">
        <v>14600</v>
      </c>
      <c r="I64" s="39">
        <f t="shared" si="6"/>
        <v>15914</v>
      </c>
      <c r="J64" s="28">
        <f t="shared" si="0"/>
        <v>1158.8390742462907</v>
      </c>
      <c r="K64" s="29">
        <f t="shared" si="1"/>
        <v>15914</v>
      </c>
      <c r="L64" s="30">
        <f t="shared" si="2"/>
        <v>15914</v>
      </c>
      <c r="M64" s="29">
        <f t="shared" si="3"/>
        <v>15914</v>
      </c>
      <c r="N64" s="30">
        <f t="shared" si="7"/>
        <v>15914</v>
      </c>
      <c r="O64" s="14"/>
      <c r="P64" s="10"/>
      <c r="Q64" s="10"/>
      <c r="R64" s="10"/>
      <c r="S64" s="10"/>
      <c r="T64" s="10"/>
      <c r="U64" s="10"/>
      <c r="V64" s="25"/>
      <c r="W64" s="7"/>
      <c r="X64" s="18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s="11" customFormat="1" ht="29.25" customHeight="1" thickBot="1">
      <c r="A65" s="42">
        <v>57</v>
      </c>
      <c r="B65" s="70" t="s">
        <v>87</v>
      </c>
      <c r="C65" s="40" t="s">
        <v>110</v>
      </c>
      <c r="D65" s="40" t="s">
        <v>13</v>
      </c>
      <c r="E65" s="31">
        <v>1</v>
      </c>
      <c r="F65" s="77">
        <v>17562</v>
      </c>
      <c r="G65" s="75">
        <v>18032</v>
      </c>
      <c r="H65" s="73">
        <v>15680</v>
      </c>
      <c r="I65" s="39">
        <f t="shared" si="6"/>
        <v>17091.333333333332</v>
      </c>
      <c r="J65" s="28">
        <f t="shared" si="0"/>
        <v>1244.6370287490781</v>
      </c>
      <c r="K65" s="29">
        <f t="shared" si="1"/>
        <v>17091.333333333332</v>
      </c>
      <c r="L65" s="30">
        <f t="shared" si="2"/>
        <v>17091.333333333332</v>
      </c>
      <c r="M65" s="29">
        <f t="shared" si="3"/>
        <v>17091.330000000002</v>
      </c>
      <c r="N65" s="30">
        <f t="shared" si="7"/>
        <v>17091.330000000002</v>
      </c>
      <c r="O65" s="14"/>
      <c r="P65" s="10"/>
      <c r="Q65" s="10"/>
      <c r="R65" s="10"/>
      <c r="S65" s="10"/>
      <c r="T65" s="10"/>
      <c r="U65" s="10"/>
      <c r="V65" s="25"/>
      <c r="W65" s="7"/>
      <c r="X65" s="18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s="11" customFormat="1" ht="29.25" customHeight="1" thickBot="1">
      <c r="A66" s="42">
        <v>58</v>
      </c>
      <c r="B66" s="70" t="s">
        <v>88</v>
      </c>
      <c r="C66" s="40" t="s">
        <v>112</v>
      </c>
      <c r="D66" s="40" t="s">
        <v>13</v>
      </c>
      <c r="E66" s="31">
        <v>1</v>
      </c>
      <c r="F66" s="77">
        <v>63011</v>
      </c>
      <c r="G66" s="75">
        <v>64700</v>
      </c>
      <c r="H66" s="73">
        <v>56260</v>
      </c>
      <c r="I66" s="39">
        <f t="shared" si="6"/>
        <v>61323.666666666664</v>
      </c>
      <c r="J66" s="28">
        <f t="shared" si="0"/>
        <v>4465.8392641622622</v>
      </c>
      <c r="K66" s="29">
        <f t="shared" si="1"/>
        <v>61323.666666666664</v>
      </c>
      <c r="L66" s="30">
        <f t="shared" si="2"/>
        <v>61323.666666666664</v>
      </c>
      <c r="M66" s="29">
        <f t="shared" si="3"/>
        <v>61323.66</v>
      </c>
      <c r="N66" s="30">
        <f t="shared" si="7"/>
        <v>61323.66</v>
      </c>
      <c r="O66" s="14"/>
      <c r="P66" s="10"/>
      <c r="Q66" s="10"/>
      <c r="R66" s="10"/>
      <c r="S66" s="10"/>
      <c r="T66" s="10"/>
      <c r="U66" s="10"/>
      <c r="V66" s="25"/>
      <c r="W66" s="7"/>
      <c r="X66" s="18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s="11" customFormat="1" ht="29.25" customHeight="1" thickBot="1">
      <c r="A67" s="42">
        <v>59</v>
      </c>
      <c r="B67" s="70" t="s">
        <v>89</v>
      </c>
      <c r="C67" s="40" t="s">
        <v>112</v>
      </c>
      <c r="D67" s="40" t="s">
        <v>13</v>
      </c>
      <c r="E67" s="31">
        <v>1</v>
      </c>
      <c r="F67" s="78">
        <v>81738</v>
      </c>
      <c r="G67" s="75">
        <v>83927</v>
      </c>
      <c r="H67" s="73">
        <v>72980</v>
      </c>
      <c r="I67" s="39">
        <f t="shared" si="6"/>
        <v>79548.333333333328</v>
      </c>
      <c r="J67" s="28">
        <f t="shared" si="0"/>
        <v>5792.6835174496919</v>
      </c>
      <c r="K67" s="29">
        <f t="shared" si="1"/>
        <v>79548.333333333328</v>
      </c>
      <c r="L67" s="30">
        <f t="shared" si="2"/>
        <v>79548.333333333328</v>
      </c>
      <c r="M67" s="29">
        <f t="shared" si="3"/>
        <v>79548.33</v>
      </c>
      <c r="N67" s="30">
        <f t="shared" si="7"/>
        <v>79548.33</v>
      </c>
      <c r="O67" s="14"/>
      <c r="P67" s="10"/>
      <c r="Q67" s="10"/>
      <c r="R67" s="10"/>
      <c r="S67" s="10"/>
      <c r="T67" s="10"/>
      <c r="U67" s="10"/>
      <c r="V67" s="25"/>
      <c r="W67" s="7"/>
      <c r="X67" s="18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s="11" customFormat="1" ht="29.25" customHeight="1" thickBot="1">
      <c r="A68" s="42">
        <v>60</v>
      </c>
      <c r="B68" s="70" t="s">
        <v>90</v>
      </c>
      <c r="C68" s="40" t="s">
        <v>111</v>
      </c>
      <c r="D68" s="40" t="s">
        <v>13</v>
      </c>
      <c r="E68" s="31">
        <v>1</v>
      </c>
      <c r="F68" s="77">
        <v>9677</v>
      </c>
      <c r="G68" s="75">
        <v>9934</v>
      </c>
      <c r="H68" s="73">
        <v>8640</v>
      </c>
      <c r="I68" s="39">
        <f t="shared" si="6"/>
        <v>9417</v>
      </c>
      <c r="J68" s="28">
        <f t="shared" si="0"/>
        <v>685.06131112477806</v>
      </c>
      <c r="K68" s="29">
        <f t="shared" si="1"/>
        <v>9417</v>
      </c>
      <c r="L68" s="30">
        <f t="shared" si="2"/>
        <v>9417</v>
      </c>
      <c r="M68" s="29">
        <f t="shared" si="3"/>
        <v>9417</v>
      </c>
      <c r="N68" s="30">
        <f t="shared" si="7"/>
        <v>9417</v>
      </c>
      <c r="O68" s="14"/>
      <c r="P68" s="10"/>
      <c r="Q68" s="10"/>
      <c r="R68" s="10"/>
      <c r="S68" s="10"/>
      <c r="T68" s="10"/>
      <c r="U68" s="10"/>
      <c r="V68" s="25"/>
      <c r="W68" s="7"/>
      <c r="X68" s="18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s="11" customFormat="1" ht="29.25" customHeight="1" thickBot="1">
      <c r="A69" s="42">
        <v>61</v>
      </c>
      <c r="B69" s="71" t="s">
        <v>91</v>
      </c>
      <c r="C69" s="40" t="s">
        <v>111</v>
      </c>
      <c r="D69" s="40" t="s">
        <v>13</v>
      </c>
      <c r="E69" s="31">
        <v>1</v>
      </c>
      <c r="F69" s="77">
        <v>7541</v>
      </c>
      <c r="G69" s="75">
        <v>7750</v>
      </c>
      <c r="H69" s="73">
        <v>6733</v>
      </c>
      <c r="I69" s="39">
        <f t="shared" si="6"/>
        <v>7341.333333333333</v>
      </c>
      <c r="J69" s="28">
        <f t="shared" si="0"/>
        <v>537.0962049142903</v>
      </c>
      <c r="K69" s="29">
        <f t="shared" si="1"/>
        <v>7341.333333333333</v>
      </c>
      <c r="L69" s="30">
        <f t="shared" si="2"/>
        <v>7341.333333333333</v>
      </c>
      <c r="M69" s="29">
        <f t="shared" si="3"/>
        <v>7341.33</v>
      </c>
      <c r="N69" s="30">
        <f t="shared" si="7"/>
        <v>7341.33</v>
      </c>
      <c r="O69" s="14"/>
      <c r="P69" s="10"/>
      <c r="Q69" s="10"/>
      <c r="R69" s="10"/>
      <c r="S69" s="10"/>
      <c r="T69" s="10"/>
      <c r="U69" s="10"/>
      <c r="V69" s="25"/>
      <c r="W69" s="7"/>
      <c r="X69" s="18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s="11" customFormat="1" ht="29.25" customHeight="1" thickBot="1">
      <c r="A70" s="42">
        <v>62</v>
      </c>
      <c r="B70" s="70" t="s">
        <v>92</v>
      </c>
      <c r="C70" s="40" t="s">
        <v>99</v>
      </c>
      <c r="D70" s="40" t="s">
        <v>13</v>
      </c>
      <c r="E70" s="31">
        <v>1</v>
      </c>
      <c r="F70" s="77">
        <v>45333</v>
      </c>
      <c r="G70" s="75">
        <v>46547</v>
      </c>
      <c r="H70" s="73">
        <v>40476</v>
      </c>
      <c r="I70" s="39">
        <f t="shared" si="6"/>
        <v>44118.666666666664</v>
      </c>
      <c r="J70" s="28">
        <f t="shared" si="0"/>
        <v>3212.5090401948028</v>
      </c>
      <c r="K70" s="29">
        <f t="shared" si="1"/>
        <v>44118.666666666664</v>
      </c>
      <c r="L70" s="30">
        <f t="shared" si="2"/>
        <v>44118.666666666664</v>
      </c>
      <c r="M70" s="29">
        <f t="shared" si="3"/>
        <v>44118.66</v>
      </c>
      <c r="N70" s="30">
        <f t="shared" si="7"/>
        <v>44118.66</v>
      </c>
      <c r="O70" s="14"/>
      <c r="P70" s="10"/>
      <c r="Q70" s="10"/>
      <c r="R70" s="10"/>
      <c r="S70" s="10"/>
      <c r="T70" s="10"/>
      <c r="U70" s="10"/>
      <c r="V70" s="25"/>
      <c r="W70" s="7"/>
      <c r="X70" s="18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s="11" customFormat="1" ht="29.25" customHeight="1" thickBot="1">
      <c r="A71" s="42">
        <v>63</v>
      </c>
      <c r="B71" s="70" t="s">
        <v>93</v>
      </c>
      <c r="C71" s="40" t="s">
        <v>99</v>
      </c>
      <c r="D71" s="40" t="s">
        <v>13</v>
      </c>
      <c r="E71" s="31">
        <v>1</v>
      </c>
      <c r="F71" s="78">
        <v>24937</v>
      </c>
      <c r="G71" s="75">
        <v>25605</v>
      </c>
      <c r="H71" s="73">
        <v>22265</v>
      </c>
      <c r="I71" s="39">
        <f t="shared" si="6"/>
        <v>24269</v>
      </c>
      <c r="J71" s="28">
        <f t="shared" si="0"/>
        <v>1767.3618757911465</v>
      </c>
      <c r="K71" s="29">
        <f t="shared" si="1"/>
        <v>24269</v>
      </c>
      <c r="L71" s="30">
        <f t="shared" si="2"/>
        <v>24269</v>
      </c>
      <c r="M71" s="29">
        <f t="shared" si="3"/>
        <v>24269</v>
      </c>
      <c r="N71" s="30">
        <f t="shared" si="7"/>
        <v>24269</v>
      </c>
      <c r="O71" s="14"/>
      <c r="P71" s="10"/>
      <c r="Q71" s="10"/>
      <c r="R71" s="10"/>
      <c r="S71" s="10"/>
      <c r="T71" s="10"/>
      <c r="U71" s="10"/>
      <c r="V71" s="25"/>
      <c r="W71" s="7"/>
      <c r="X71" s="18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s="11" customFormat="1" ht="29.25" customHeight="1" thickBot="1">
      <c r="A72" s="42">
        <v>64</v>
      </c>
      <c r="B72" s="70" t="s">
        <v>93</v>
      </c>
      <c r="C72" s="40" t="s">
        <v>99</v>
      </c>
      <c r="D72" s="40" t="s">
        <v>13</v>
      </c>
      <c r="E72" s="31">
        <v>1</v>
      </c>
      <c r="F72" s="77">
        <v>10658</v>
      </c>
      <c r="G72" s="75">
        <v>10943</v>
      </c>
      <c r="H72" s="73">
        <v>9516</v>
      </c>
      <c r="I72" s="39">
        <f t="shared" si="6"/>
        <v>10372.333333333334</v>
      </c>
      <c r="J72" s="28">
        <f t="shared" si="0"/>
        <v>755.1730486010033</v>
      </c>
      <c r="K72" s="29">
        <f t="shared" si="1"/>
        <v>10372.333333333332</v>
      </c>
      <c r="L72" s="30">
        <f t="shared" si="2"/>
        <v>10372.333333333332</v>
      </c>
      <c r="M72" s="29">
        <f t="shared" si="3"/>
        <v>10372.33</v>
      </c>
      <c r="N72" s="30">
        <f t="shared" si="7"/>
        <v>10372.33</v>
      </c>
      <c r="O72" s="14"/>
      <c r="P72" s="10"/>
      <c r="Q72" s="10"/>
      <c r="R72" s="10"/>
      <c r="S72" s="10"/>
      <c r="T72" s="10"/>
      <c r="U72" s="10"/>
      <c r="V72" s="25"/>
      <c r="W72" s="7"/>
      <c r="X72" s="18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s="11" customFormat="1" ht="29.25" customHeight="1" thickBot="1">
      <c r="A73" s="42">
        <v>65</v>
      </c>
      <c r="B73" s="70" t="s">
        <v>94</v>
      </c>
      <c r="C73" s="40" t="s">
        <v>99</v>
      </c>
      <c r="D73" s="40" t="s">
        <v>13</v>
      </c>
      <c r="E73" s="31">
        <v>1</v>
      </c>
      <c r="F73" s="77">
        <v>21101</v>
      </c>
      <c r="G73" s="75">
        <v>21664</v>
      </c>
      <c r="H73" s="73">
        <v>18840</v>
      </c>
      <c r="I73" s="39">
        <f t="shared" si="6"/>
        <v>20535</v>
      </c>
      <c r="J73" s="28">
        <f t="shared" si="0"/>
        <v>1494.6608310917898</v>
      </c>
      <c r="K73" s="29">
        <f t="shared" si="1"/>
        <v>20535</v>
      </c>
      <c r="L73" s="30">
        <f t="shared" si="2"/>
        <v>20535</v>
      </c>
      <c r="M73" s="29">
        <f t="shared" si="3"/>
        <v>20535</v>
      </c>
      <c r="N73" s="30">
        <f t="shared" si="7"/>
        <v>20535</v>
      </c>
      <c r="O73" s="14"/>
      <c r="P73" s="10"/>
      <c r="Q73" s="10"/>
      <c r="R73" s="10"/>
      <c r="S73" s="10"/>
      <c r="T73" s="10"/>
      <c r="U73" s="10"/>
      <c r="V73" s="25"/>
      <c r="W73" s="7"/>
      <c r="X73" s="18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27" customHeight="1" thickBot="1">
      <c r="A74" s="42">
        <v>66</v>
      </c>
      <c r="B74" s="70" t="s">
        <v>95</v>
      </c>
      <c r="C74" s="40" t="s">
        <v>114</v>
      </c>
      <c r="D74" s="40" t="s">
        <v>13</v>
      </c>
      <c r="E74" s="31">
        <v>1</v>
      </c>
      <c r="F74" s="77">
        <v>31360</v>
      </c>
      <c r="G74" s="75">
        <v>32200</v>
      </c>
      <c r="H74" s="73">
        <v>28000</v>
      </c>
      <c r="I74" s="39">
        <f t="shared" si="6"/>
        <v>30520</v>
      </c>
      <c r="J74" s="28">
        <f t="shared" si="0"/>
        <v>2222.4311012942562</v>
      </c>
      <c r="K74" s="29">
        <f t="shared" si="1"/>
        <v>30520</v>
      </c>
      <c r="L74" s="30">
        <f t="shared" si="2"/>
        <v>30520</v>
      </c>
      <c r="M74" s="29">
        <f t="shared" si="3"/>
        <v>30520</v>
      </c>
      <c r="N74" s="30">
        <f t="shared" si="7"/>
        <v>30520</v>
      </c>
      <c r="O74" s="14">
        <f t="shared" si="5"/>
        <v>36624</v>
      </c>
      <c r="P74" s="9"/>
      <c r="Q74" s="9"/>
      <c r="R74" s="9"/>
      <c r="S74" s="9"/>
      <c r="T74" s="9"/>
      <c r="U74" s="9"/>
      <c r="V74" s="24">
        <v>515.5</v>
      </c>
      <c r="W74" s="7">
        <v>1.2</v>
      </c>
    </row>
    <row r="75" spans="1:33" ht="27.75" customHeight="1" thickBot="1">
      <c r="A75" s="42">
        <v>67</v>
      </c>
      <c r="B75" s="70" t="s">
        <v>96</v>
      </c>
      <c r="C75" s="40" t="s">
        <v>99</v>
      </c>
      <c r="D75" s="40" t="s">
        <v>13</v>
      </c>
      <c r="E75" s="31">
        <v>1</v>
      </c>
      <c r="F75" s="77">
        <v>16882</v>
      </c>
      <c r="G75" s="75">
        <v>17341</v>
      </c>
      <c r="H75" s="73">
        <v>15073</v>
      </c>
      <c r="I75" s="39">
        <f t="shared" si="6"/>
        <v>16432</v>
      </c>
      <c r="J75" s="28">
        <f t="shared" si="0"/>
        <v>1199.0959094250968</v>
      </c>
      <c r="K75" s="29">
        <f t="shared" si="1"/>
        <v>16432</v>
      </c>
      <c r="L75" s="30">
        <f t="shared" si="2"/>
        <v>16432</v>
      </c>
      <c r="M75" s="29">
        <f t="shared" si="3"/>
        <v>16432</v>
      </c>
      <c r="N75" s="30">
        <f t="shared" si="7"/>
        <v>16432</v>
      </c>
      <c r="O75" s="14">
        <f t="shared" si="5"/>
        <v>19718.399999999998</v>
      </c>
      <c r="P75" s="9"/>
      <c r="Q75" s="9"/>
      <c r="R75" s="9"/>
      <c r="S75" s="9"/>
      <c r="T75" s="9"/>
      <c r="U75" s="9"/>
      <c r="V75" s="24">
        <v>699.46</v>
      </c>
      <c r="W75" s="7">
        <v>1.2</v>
      </c>
    </row>
    <row r="76" spans="1:33" s="2" customFormat="1" ht="28.5" customHeight="1" thickBot="1">
      <c r="A76" s="42">
        <v>68</v>
      </c>
      <c r="B76" s="70" t="s">
        <v>97</v>
      </c>
      <c r="C76" s="40" t="s">
        <v>102</v>
      </c>
      <c r="D76" s="40" t="s">
        <v>13</v>
      </c>
      <c r="E76" s="31">
        <v>1</v>
      </c>
      <c r="F76" s="77">
        <v>128789</v>
      </c>
      <c r="G76" s="75">
        <v>132239</v>
      </c>
      <c r="H76" s="73">
        <v>114990</v>
      </c>
      <c r="I76" s="39">
        <f t="shared" si="6"/>
        <v>125339.33333333333</v>
      </c>
      <c r="J76" s="28">
        <f t="shared" si="0"/>
        <v>9127.275077115477</v>
      </c>
      <c r="K76" s="29">
        <f t="shared" si="1"/>
        <v>125339.33333333333</v>
      </c>
      <c r="L76" s="30">
        <f t="shared" si="2"/>
        <v>125339.33333333333</v>
      </c>
      <c r="M76" s="29">
        <f t="shared" si="3"/>
        <v>125339.33</v>
      </c>
      <c r="N76" s="30">
        <f t="shared" si="7"/>
        <v>125339.33</v>
      </c>
      <c r="O76" s="14">
        <f t="shared" si="5"/>
        <v>150407.196</v>
      </c>
      <c r="P76" s="9"/>
      <c r="Q76" s="9"/>
      <c r="R76" s="9"/>
      <c r="S76" s="9"/>
      <c r="T76" s="9"/>
      <c r="U76" s="9"/>
      <c r="V76" s="24">
        <v>104.13</v>
      </c>
      <c r="W76" s="7">
        <v>1.2</v>
      </c>
      <c r="X76" s="15"/>
      <c r="Y76" s="20"/>
      <c r="Z76" s="20"/>
      <c r="AA76" s="20"/>
      <c r="AB76" s="20"/>
      <c r="AC76" s="20"/>
      <c r="AD76" s="20"/>
      <c r="AE76" s="20"/>
      <c r="AF76" s="20"/>
      <c r="AG76" s="20"/>
    </row>
    <row r="77" spans="1:33" s="3" customFormat="1" ht="28.5" customHeight="1" thickBot="1">
      <c r="A77" s="42">
        <v>69</v>
      </c>
      <c r="B77" s="70" t="s">
        <v>98</v>
      </c>
      <c r="C77" s="40" t="s">
        <v>102</v>
      </c>
      <c r="D77" s="40" t="s">
        <v>13</v>
      </c>
      <c r="E77" s="31">
        <v>1</v>
      </c>
      <c r="F77" s="77">
        <v>23173</v>
      </c>
      <c r="G77" s="75">
        <v>23794</v>
      </c>
      <c r="H77" s="73">
        <v>20690</v>
      </c>
      <c r="I77" s="39">
        <f t="shared" si="6"/>
        <v>22552.333333333332</v>
      </c>
      <c r="J77" s="28">
        <f t="shared" si="0"/>
        <v>1642.4446210856954</v>
      </c>
      <c r="K77" s="29">
        <f t="shared" si="1"/>
        <v>22552.333333333332</v>
      </c>
      <c r="L77" s="30">
        <f t="shared" si="2"/>
        <v>22552.333333333332</v>
      </c>
      <c r="M77" s="29">
        <f t="shared" si="3"/>
        <v>22552.33</v>
      </c>
      <c r="N77" s="30">
        <f>M77*E77</f>
        <v>22552.33</v>
      </c>
      <c r="O77" s="14">
        <f t="shared" si="5"/>
        <v>27062.796000000002</v>
      </c>
      <c r="P77" s="9"/>
      <c r="Q77" s="9"/>
      <c r="R77" s="9"/>
      <c r="S77" s="9"/>
      <c r="T77" s="9"/>
      <c r="U77" s="9"/>
      <c r="V77" s="24">
        <v>90.21</v>
      </c>
      <c r="W77" s="7">
        <v>1.2</v>
      </c>
      <c r="X77" s="15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 ht="25.5" customHeight="1" thickBot="1">
      <c r="A78" s="42">
        <v>70</v>
      </c>
      <c r="B78" s="70" t="s">
        <v>101</v>
      </c>
      <c r="C78" s="40" t="s">
        <v>102</v>
      </c>
      <c r="D78" s="40" t="s">
        <v>13</v>
      </c>
      <c r="E78" s="31">
        <v>1</v>
      </c>
      <c r="F78" s="77">
        <v>12970</v>
      </c>
      <c r="G78" s="75">
        <v>13316</v>
      </c>
      <c r="H78" s="73">
        <v>11580</v>
      </c>
      <c r="I78" s="39">
        <f t="shared" si="6"/>
        <v>12622</v>
      </c>
      <c r="J78" s="28">
        <f t="shared" si="0"/>
        <v>918.83186710083146</v>
      </c>
      <c r="K78" s="29">
        <f t="shared" si="1"/>
        <v>12622</v>
      </c>
      <c r="L78" s="30">
        <f t="shared" si="2"/>
        <v>12622</v>
      </c>
      <c r="M78" s="29">
        <f t="shared" si="3"/>
        <v>12622</v>
      </c>
      <c r="N78" s="30">
        <f t="shared" si="4"/>
        <v>12622</v>
      </c>
      <c r="O78" s="14">
        <f t="shared" si="5"/>
        <v>15146.4</v>
      </c>
      <c r="P78" s="9"/>
      <c r="Q78" s="9"/>
      <c r="R78" s="9"/>
      <c r="S78" s="9"/>
      <c r="T78" s="9"/>
      <c r="U78" s="9"/>
      <c r="V78" s="24">
        <v>536.84</v>
      </c>
      <c r="W78" s="7">
        <v>1.2</v>
      </c>
    </row>
    <row r="79" spans="1:33" ht="15.75" thickBot="1">
      <c r="A79" s="43"/>
      <c r="B79" s="44"/>
      <c r="C79" s="44"/>
      <c r="D79" s="45"/>
      <c r="E79" s="46"/>
      <c r="F79" s="47"/>
      <c r="G79" s="47"/>
      <c r="H79" s="48"/>
      <c r="I79" s="49"/>
      <c r="J79" s="50"/>
      <c r="K79" s="51"/>
      <c r="L79" s="52">
        <f>SUM(L9:L78)</f>
        <v>2680775.0000000005</v>
      </c>
      <c r="M79" s="51">
        <f t="shared" ref="M79" si="8">ROUNDDOWN(L79,2)</f>
        <v>2680775</v>
      </c>
      <c r="N79" s="52">
        <f>SUM(N9:N78)</f>
        <v>2680774.8000000007</v>
      </c>
      <c r="O79" s="53">
        <f>SUM(O9:O78)</f>
        <v>433038.36</v>
      </c>
      <c r="V79" s="12">
        <f>SUM(V9:V78)</f>
        <v>4086.29</v>
      </c>
      <c r="W79" s="7">
        <v>1.2</v>
      </c>
    </row>
    <row r="80" spans="1:33" ht="20.25" customHeight="1" thickBot="1">
      <c r="A80" s="81"/>
      <c r="B80" s="81"/>
      <c r="C80" s="81"/>
      <c r="D80" s="81"/>
      <c r="E80" s="81"/>
      <c r="F80" s="81"/>
      <c r="G80" s="81"/>
      <c r="H80" s="81"/>
      <c r="I80" s="41"/>
      <c r="J80" s="54"/>
      <c r="K80" s="54"/>
      <c r="L80" s="55"/>
      <c r="M80" s="56"/>
      <c r="N80" s="57"/>
      <c r="O80" s="58"/>
      <c r="V80" s="17"/>
      <c r="W80" s="7">
        <v>1.2</v>
      </c>
    </row>
    <row r="81" spans="1:22" ht="37.5" customHeight="1">
      <c r="A81" s="79" t="s">
        <v>106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V81" s="17"/>
    </row>
    <row r="82" spans="1:22" ht="14.25">
      <c r="A82" s="83" t="s">
        <v>105</v>
      </c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</row>
    <row r="83" spans="1:22" ht="18" customHeight="1">
      <c r="A83" s="59"/>
      <c r="B83" s="84" t="s">
        <v>20</v>
      </c>
      <c r="C83" s="60"/>
      <c r="D83" s="61"/>
      <c r="E83" s="86" t="s">
        <v>30</v>
      </c>
      <c r="F83" s="86"/>
      <c r="G83" s="62"/>
      <c r="H83" s="86" t="s">
        <v>28</v>
      </c>
      <c r="I83" s="86"/>
      <c r="J83" s="86"/>
      <c r="K83" s="61"/>
      <c r="L83" s="58"/>
      <c r="M83" s="61"/>
      <c r="N83" s="61"/>
      <c r="O83" s="58"/>
    </row>
    <row r="84" spans="1:22" ht="19.5" customHeight="1">
      <c r="A84" s="59"/>
      <c r="B84" s="85"/>
      <c r="C84" s="63"/>
      <c r="D84" s="61"/>
      <c r="E84" s="86" t="s">
        <v>21</v>
      </c>
      <c r="F84" s="86"/>
      <c r="G84" s="62"/>
      <c r="H84" s="86" t="s">
        <v>22</v>
      </c>
      <c r="I84" s="86"/>
      <c r="J84" s="86"/>
      <c r="K84" s="61"/>
      <c r="L84" s="58"/>
      <c r="M84" s="61"/>
      <c r="N84" s="61"/>
      <c r="O84" s="58"/>
    </row>
    <row r="85" spans="1:22" ht="15">
      <c r="A85" s="82"/>
      <c r="B85" s="82"/>
      <c r="C85" s="82"/>
      <c r="D85" s="82"/>
      <c r="E85" s="64"/>
      <c r="F85" s="65"/>
      <c r="G85" s="66"/>
      <c r="H85" s="67"/>
      <c r="I85" s="3"/>
      <c r="J85" s="3"/>
      <c r="K85" s="3"/>
      <c r="L85" s="27"/>
      <c r="M85" s="3"/>
      <c r="N85" s="3"/>
      <c r="O85" s="58"/>
    </row>
  </sheetData>
  <mergeCells count="21">
    <mergeCell ref="K1:N1"/>
    <mergeCell ref="A7:A8"/>
    <mergeCell ref="B7:B8"/>
    <mergeCell ref="D7:D8"/>
    <mergeCell ref="E7:E8"/>
    <mergeCell ref="F7:H7"/>
    <mergeCell ref="I7:J7"/>
    <mergeCell ref="K7:N7"/>
    <mergeCell ref="E2:N2"/>
    <mergeCell ref="E3:N3"/>
    <mergeCell ref="E4:N4"/>
    <mergeCell ref="A5:N5"/>
    <mergeCell ref="A81:O81"/>
    <mergeCell ref="A80:H80"/>
    <mergeCell ref="A85:D85"/>
    <mergeCell ref="A82:O82"/>
    <mergeCell ref="B83:B84"/>
    <mergeCell ref="E83:F83"/>
    <mergeCell ref="H83:J83"/>
    <mergeCell ref="E84:F84"/>
    <mergeCell ref="H84:J84"/>
  </mergeCells>
  <pageMargins left="0.16" right="0.16" top="0.32" bottom="0.24" header="0.22" footer="0.19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Моющие и чистящие средства</vt:lpstr>
      <vt:lpstr>'Моющие и чистящие средства'!Область_печати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2024-09-20T05:42:39Z</cp:lastPrinted>
  <dcterms:created xsi:type="dcterms:W3CDTF">2014-01-28T13:50:42Z</dcterms:created>
  <dcterms:modified xsi:type="dcterms:W3CDTF">2024-12-17T12:21:50Z</dcterms:modified>
</cp:coreProperties>
</file>