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6360" windowWidth="28860" windowHeight="6420"/>
  </bookViews>
  <sheets>
    <sheet name="ПК" sheetId="23" r:id="rId1"/>
  </sheets>
  <definedNames>
    <definedName name="_xlnm.Print_Area" localSheetId="0">ПК!$A$1:$N$21</definedName>
  </definedNames>
  <calcPr calcId="125725"/>
</workbook>
</file>

<file path=xl/calcChain.xml><?xml version="1.0" encoding="utf-8"?>
<calcChain xmlns="http://schemas.openxmlformats.org/spreadsheetml/2006/main">
  <c r="M14" i="23"/>
  <c r="M13"/>
  <c r="K13"/>
  <c r="J13"/>
  <c r="L14"/>
  <c r="I10" l="1"/>
  <c r="J10" s="1"/>
  <c r="K10"/>
  <c r="L10" s="1"/>
  <c r="M10" s="1"/>
  <c r="N10" s="1"/>
  <c r="K11"/>
  <c r="L11" s="1"/>
  <c r="M11" s="1"/>
  <c r="N11" s="1"/>
  <c r="K9"/>
  <c r="L9" s="1"/>
  <c r="M9" s="1"/>
  <c r="N9" s="1"/>
  <c r="K12"/>
  <c r="L12" s="1"/>
  <c r="M12" s="1"/>
  <c r="N12" s="1"/>
  <c r="L13"/>
  <c r="N13" s="1"/>
  <c r="I9"/>
  <c r="J9" s="1"/>
  <c r="I11"/>
  <c r="J11" s="1"/>
  <c r="I12"/>
  <c r="J12" s="1"/>
  <c r="I13"/>
  <c r="N14" l="1"/>
</calcChain>
</file>

<file path=xl/sharedStrings.xml><?xml version="1.0" encoding="utf-8"?>
<sst xmlns="http://schemas.openxmlformats.org/spreadsheetml/2006/main" count="47" uniqueCount="39">
  <si>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</si>
  <si>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</si>
  <si>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</si>
  <si>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</si>
  <si>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</si>
  <si>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</si>
  <si>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</si>
  <si>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</si>
  <si>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</si>
  <si>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</si>
  <si>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</si>
  <si>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</si>
  <si>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</si>
  <si>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</si>
  <si>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Информация о запросах ценовых предложений (коммерческих предложений)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</si>
  <si>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</si>
  <si>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</si>
  <si>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</si>
  <si>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</si>
  <si>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</si>
  <si>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</si>
  <si>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</si>
  <si>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</si>
  <si>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</si>
  <si>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</si>
  <si>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t>Расчет НМЦД</t>
  </si>
  <si>
    <t xml:space="preserve">Работник подразделения,
ответственного за расчет НМЦД:
</t>
  </si>
  <si>
    <t>Дата подготовки обоснования НМЦД  29.01.2025</t>
  </si>
  <si>
    <t>Специалист по ОТ и ПБ</t>
  </si>
  <si>
    <t>Герасимов А.Р./_____________/</t>
  </si>
  <si>
    <t>Оказание услуг по проведению периодических медицинских осмотров работников</t>
  </si>
  <si>
    <t>осмотр</t>
  </si>
  <si>
    <t>Предварительный/периодический медицинский осмотр (мужчины)</t>
  </si>
  <si>
    <t>Предварительный/периодический медицинский осмотр (женщины)</t>
  </si>
  <si>
    <t>Электроэнцефалография</t>
  </si>
  <si>
    <t>Рентгенография длинных трубчатых костей</t>
  </si>
  <si>
    <t>Маммография молочных желез</t>
  </si>
  <si>
    <t>86.21.10.110</t>
  </si>
  <si>
    <t xml:space="preserve">Итого НМЦД  устанавливается в размере: 10 983,32
</t>
  </si>
</sst>
</file>

<file path=xl/styles.xml><?xml version="1.0" encoding="utf-8"?>
<styleSheet xmlns="http://schemas.openxmlformats.org/spreadsheetml/2006/main">
  <numFmts count="1">
    <numFmt numFmtId="164" formatCode="0.00000"/>
  </numFmts>
  <fonts count="12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1"/>
  <sheetViews>
    <sheetView tabSelected="1" zoomScale="120" zoomScaleNormal="120" zoomScaleSheetLayoutView="100" workbookViewId="0">
      <selection activeCell="O6" sqref="O6"/>
    </sheetView>
  </sheetViews>
  <sheetFormatPr defaultRowHeight="12.75"/>
  <cols>
    <col min="1" max="1" width="7.5703125" style="1" customWidth="1"/>
    <col min="2" max="2" width="23.28515625" style="1" customWidth="1"/>
    <col min="3" max="3" width="13.7109375" style="1" customWidth="1"/>
    <col min="4" max="4" width="6.7109375" style="1" customWidth="1"/>
    <col min="5" max="5" width="6.85546875" style="1" customWidth="1"/>
    <col min="6" max="6" width="12.140625" style="3" customWidth="1"/>
    <col min="7" max="7" width="12.5703125" style="3" customWidth="1"/>
    <col min="8" max="8" width="13" style="3" customWidth="1"/>
    <col min="9" max="9" width="15.5703125" style="1" customWidth="1"/>
    <col min="10" max="10" width="15.42578125" style="1" customWidth="1"/>
    <col min="11" max="11" width="22.7109375" style="1" customWidth="1"/>
    <col min="12" max="12" width="13.7109375" style="3" customWidth="1"/>
    <col min="13" max="13" width="14.42578125" style="3" customWidth="1"/>
    <col min="14" max="14" width="15.42578125" style="1" customWidth="1"/>
    <col min="15" max="15" width="18.42578125" style="3" customWidth="1"/>
    <col min="16" max="16" width="0.85546875" style="3" customWidth="1"/>
    <col min="17" max="20" width="15.7109375" style="3" customWidth="1"/>
    <col min="21" max="21" width="11.85546875" style="1" customWidth="1"/>
    <col min="22" max="22" width="9.140625" style="1" customWidth="1"/>
    <col min="23" max="23" width="9.140625" style="3" customWidth="1"/>
    <col min="24" max="16384" width="9.140625" style="1"/>
  </cols>
  <sheetData>
    <row r="1" spans="1:22" ht="16.5" customHeight="1">
      <c r="A1" s="13"/>
      <c r="B1" s="13"/>
      <c r="C1" s="13"/>
      <c r="D1" s="13"/>
      <c r="E1" s="55" t="s">
        <v>17</v>
      </c>
      <c r="F1" s="55"/>
      <c r="G1" s="55"/>
      <c r="H1" s="55"/>
      <c r="I1" s="55"/>
      <c r="J1" s="55"/>
      <c r="K1" s="55"/>
      <c r="L1" s="55"/>
      <c r="M1" s="55"/>
      <c r="N1" s="55"/>
    </row>
    <row r="2" spans="1:22" ht="20.25" customHeight="1">
      <c r="A2" s="4"/>
      <c r="B2" s="62" t="s">
        <v>10</v>
      </c>
      <c r="C2" s="62"/>
      <c r="D2" s="4"/>
      <c r="E2" s="62" t="s">
        <v>30</v>
      </c>
      <c r="F2" s="62"/>
      <c r="G2" s="62"/>
      <c r="H2" s="62"/>
      <c r="I2" s="62"/>
      <c r="J2" s="62"/>
      <c r="K2" s="62"/>
      <c r="L2" s="62"/>
      <c r="M2" s="62"/>
      <c r="N2" s="62"/>
    </row>
    <row r="3" spans="1:22" ht="36.75" customHeight="1">
      <c r="A3" s="4"/>
      <c r="B3" s="62" t="s">
        <v>11</v>
      </c>
      <c r="C3" s="62"/>
      <c r="D3" s="4"/>
      <c r="E3" s="62" t="s">
        <v>12</v>
      </c>
      <c r="F3" s="62"/>
      <c r="G3" s="62"/>
      <c r="H3" s="62"/>
      <c r="I3" s="62"/>
      <c r="J3" s="62"/>
      <c r="K3" s="62"/>
      <c r="L3" s="62"/>
      <c r="M3" s="62"/>
      <c r="N3" s="62"/>
    </row>
    <row r="4" spans="1:22" ht="33" customHeight="1">
      <c r="A4" s="4"/>
      <c r="B4" s="62" t="s">
        <v>13</v>
      </c>
      <c r="C4" s="62"/>
      <c r="D4" s="4"/>
      <c r="E4" s="66">
        <v>46022</v>
      </c>
      <c r="F4" s="62"/>
      <c r="G4" s="62"/>
      <c r="H4" s="62"/>
      <c r="I4" s="62"/>
      <c r="J4" s="62"/>
      <c r="K4" s="62"/>
      <c r="L4" s="62"/>
      <c r="M4" s="62"/>
      <c r="N4" s="62"/>
    </row>
    <row r="5" spans="1:22" ht="22.5" customHeight="1">
      <c r="A5" s="62" t="s">
        <v>25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1:22" ht="68.25" customHeight="1">
      <c r="A6" s="4"/>
      <c r="B6" s="62" t="s">
        <v>14</v>
      </c>
      <c r="C6" s="62"/>
      <c r="D6" s="4"/>
      <c r="E6" s="4"/>
      <c r="F6" s="5"/>
      <c r="G6" s="5"/>
      <c r="H6" s="5"/>
      <c r="I6" s="4"/>
      <c r="J6" s="4"/>
      <c r="K6" s="4"/>
      <c r="L6" s="5"/>
      <c r="M6" s="5"/>
      <c r="N6" s="4"/>
    </row>
    <row r="7" spans="1:22" ht="39" customHeight="1">
      <c r="A7" s="56" t="s">
        <v>0</v>
      </c>
      <c r="B7" s="56" t="s">
        <v>22</v>
      </c>
      <c r="C7" s="63" t="s">
        <v>21</v>
      </c>
      <c r="D7" s="56" t="s">
        <v>1</v>
      </c>
      <c r="E7" s="63" t="s">
        <v>2</v>
      </c>
      <c r="F7" s="58" t="s">
        <v>24</v>
      </c>
      <c r="G7" s="59"/>
      <c r="H7" s="60"/>
      <c r="I7" s="61" t="s">
        <v>18</v>
      </c>
      <c r="J7" s="61"/>
      <c r="K7" s="45" t="s">
        <v>19</v>
      </c>
      <c r="L7" s="46"/>
      <c r="M7" s="46"/>
      <c r="N7" s="46"/>
    </row>
    <row r="8" spans="1:22" ht="159" customHeight="1">
      <c r="A8" s="57"/>
      <c r="B8" s="57"/>
      <c r="C8" s="63"/>
      <c r="D8" s="56"/>
      <c r="E8" s="63"/>
      <c r="F8" s="15" t="s">
        <v>7</v>
      </c>
      <c r="G8" s="15" t="s">
        <v>8</v>
      </c>
      <c r="H8" s="15" t="s">
        <v>9</v>
      </c>
      <c r="I8" s="16" t="s">
        <v>3</v>
      </c>
      <c r="J8" s="16" t="s">
        <v>4</v>
      </c>
      <c r="K8" s="17" t="s">
        <v>20</v>
      </c>
      <c r="L8" s="18" t="s">
        <v>5</v>
      </c>
      <c r="M8" s="18" t="s">
        <v>6</v>
      </c>
      <c r="N8" s="19" t="s">
        <v>23</v>
      </c>
      <c r="O8" s="10"/>
      <c r="P8" s="10"/>
      <c r="Q8" s="10"/>
      <c r="R8" s="10"/>
      <c r="S8" s="10"/>
      <c r="T8" s="10"/>
    </row>
    <row r="9" spans="1:22" ht="85.5" customHeight="1">
      <c r="A9" s="39">
        <v>1</v>
      </c>
      <c r="B9" s="40" t="s">
        <v>32</v>
      </c>
      <c r="C9" s="64" t="s">
        <v>37</v>
      </c>
      <c r="D9" s="44" t="s">
        <v>31</v>
      </c>
      <c r="E9" s="65">
        <v>1</v>
      </c>
      <c r="F9" s="41">
        <v>3000</v>
      </c>
      <c r="G9" s="42">
        <v>2900</v>
      </c>
      <c r="H9" s="42">
        <v>3550</v>
      </c>
      <c r="I9" s="22">
        <f t="shared" ref="I9:I13" si="0">AVERAGE(F9:H9)</f>
        <v>3150</v>
      </c>
      <c r="J9" s="23">
        <f>SQRT(((SUM((POWER(H9-I9,2)),(POWER(G9-I9,2)),(POWER(F9-I9,2)))/(COLUMNS(F9:H9)-1))))</f>
        <v>350</v>
      </c>
      <c r="K9" s="24">
        <f t="shared" ref="K9:K12" si="1">((E9/3)*(SUM(F9:H9)))</f>
        <v>3150</v>
      </c>
      <c r="L9" s="25">
        <f t="shared" ref="L9:L13" si="2">K9/E9</f>
        <v>3150</v>
      </c>
      <c r="M9" s="25">
        <f t="shared" ref="M9:M12" si="3">ROUNDDOWN(L9,2)</f>
        <v>3150</v>
      </c>
      <c r="N9" s="25">
        <f t="shared" ref="N9:N13" si="4">M9*E9</f>
        <v>3150</v>
      </c>
      <c r="O9" s="10"/>
      <c r="P9" s="10"/>
      <c r="Q9" s="10"/>
      <c r="R9" s="10"/>
      <c r="S9" s="10"/>
      <c r="T9" s="10"/>
    </row>
    <row r="10" spans="1:22" ht="75.75" customHeight="1">
      <c r="A10" s="39">
        <v>2</v>
      </c>
      <c r="B10" s="40" t="s">
        <v>33</v>
      </c>
      <c r="C10" s="64" t="s">
        <v>37</v>
      </c>
      <c r="D10" s="44" t="s">
        <v>31</v>
      </c>
      <c r="E10" s="65">
        <v>1</v>
      </c>
      <c r="F10" s="41">
        <v>3600</v>
      </c>
      <c r="G10" s="42">
        <v>3400</v>
      </c>
      <c r="H10" s="42">
        <v>3100</v>
      </c>
      <c r="I10" s="22">
        <f t="shared" si="0"/>
        <v>3366.6666666666665</v>
      </c>
      <c r="J10" s="23">
        <f>SQRT(((SUM((POWER(H10-I10,2)),(POWER(G10-I10,2)),(POWER(F10-I10,2)))/(COLUMNS(F10:H10)-1))))</f>
        <v>251.66114784235833</v>
      </c>
      <c r="K10" s="24">
        <f t="shared" si="1"/>
        <v>3366.6666666666665</v>
      </c>
      <c r="L10" s="25">
        <f t="shared" si="2"/>
        <v>3366.6666666666665</v>
      </c>
      <c r="M10" s="25">
        <f t="shared" si="3"/>
        <v>3366.66</v>
      </c>
      <c r="N10" s="25">
        <f t="shared" si="4"/>
        <v>3366.66</v>
      </c>
      <c r="O10" s="10"/>
      <c r="P10" s="10"/>
      <c r="Q10" s="10"/>
      <c r="R10" s="10"/>
      <c r="S10" s="10"/>
      <c r="T10" s="10"/>
    </row>
    <row r="11" spans="1:22" ht="15.75">
      <c r="A11" s="39">
        <v>3</v>
      </c>
      <c r="B11" s="40" t="s">
        <v>34</v>
      </c>
      <c r="C11" s="64" t="s">
        <v>37</v>
      </c>
      <c r="D11" s="44" t="s">
        <v>31</v>
      </c>
      <c r="E11" s="65">
        <v>1</v>
      </c>
      <c r="F11" s="41">
        <v>1300</v>
      </c>
      <c r="G11" s="42">
        <v>1300</v>
      </c>
      <c r="H11" s="42">
        <v>1600</v>
      </c>
      <c r="I11" s="22">
        <f t="shared" si="0"/>
        <v>1400</v>
      </c>
      <c r="J11" s="23">
        <f>SQRT(((SUM((POWER(H11-I11,2)),(POWER(G11-I11,2)),(POWER(F11-I11,2)))/(COLUMNS(F11:H11)-1))))</f>
        <v>173.20508075688772</v>
      </c>
      <c r="K11" s="24">
        <f>((E11/3)*(SUM(F11:H11)))</f>
        <v>1400</v>
      </c>
      <c r="L11" s="25">
        <f t="shared" si="2"/>
        <v>1400</v>
      </c>
      <c r="M11" s="25">
        <f t="shared" si="3"/>
        <v>1400</v>
      </c>
      <c r="N11" s="25">
        <f t="shared" si="4"/>
        <v>1400</v>
      </c>
      <c r="O11" s="10"/>
      <c r="P11" s="10"/>
      <c r="Q11" s="10"/>
      <c r="R11" s="10"/>
      <c r="S11" s="10"/>
      <c r="T11" s="10"/>
    </row>
    <row r="12" spans="1:22" ht="25.5">
      <c r="A12" s="39">
        <v>4</v>
      </c>
      <c r="B12" s="40" t="s">
        <v>35</v>
      </c>
      <c r="C12" s="64" t="s">
        <v>37</v>
      </c>
      <c r="D12" s="44" t="s">
        <v>31</v>
      </c>
      <c r="E12" s="65">
        <v>1</v>
      </c>
      <c r="F12" s="41">
        <v>1600</v>
      </c>
      <c r="G12" s="42">
        <v>1500</v>
      </c>
      <c r="H12" s="42">
        <v>1600</v>
      </c>
      <c r="I12" s="22">
        <f t="shared" si="0"/>
        <v>1566.6666666666667</v>
      </c>
      <c r="J12" s="23">
        <f t="shared" ref="J12" si="5">SQRT(((SUM((POWER(H12-I12,2)),(POWER(G12-I12,2)),(POWER(F12-I12,2)))/(COLUMNS(F12:H12)-1))))</f>
        <v>57.735026918962575</v>
      </c>
      <c r="K12" s="24">
        <f t="shared" si="1"/>
        <v>1566.6666666666665</v>
      </c>
      <c r="L12" s="25">
        <f t="shared" si="2"/>
        <v>1566.6666666666665</v>
      </c>
      <c r="M12" s="25">
        <f t="shared" si="3"/>
        <v>1566.66</v>
      </c>
      <c r="N12" s="25">
        <f t="shared" si="4"/>
        <v>1566.66</v>
      </c>
      <c r="O12" s="10"/>
      <c r="P12" s="10"/>
      <c r="Q12" s="10"/>
      <c r="R12" s="10"/>
      <c r="S12" s="10"/>
      <c r="T12" s="10"/>
    </row>
    <row r="13" spans="1:22" ht="25.5">
      <c r="A13" s="39">
        <v>5</v>
      </c>
      <c r="B13" s="40" t="s">
        <v>36</v>
      </c>
      <c r="C13" s="64" t="s">
        <v>37</v>
      </c>
      <c r="D13" s="44" t="s">
        <v>31</v>
      </c>
      <c r="E13" s="65">
        <v>1</v>
      </c>
      <c r="F13" s="43">
        <v>1500</v>
      </c>
      <c r="G13" s="32">
        <v>1400</v>
      </c>
      <c r="H13" s="32">
        <v>1600</v>
      </c>
      <c r="I13" s="22">
        <f t="shared" si="0"/>
        <v>1500</v>
      </c>
      <c r="J13" s="23">
        <f>SQRT(((SUM((POWER(H13-I13,2)),(POWER(G13-I13,2)),(POWER(F13-I13,2)))/(COLUMNS(F13:H13)-1))))</f>
        <v>100</v>
      </c>
      <c r="K13" s="24">
        <f>((E13/3)*(SUM(F13:H13)))</f>
        <v>1500</v>
      </c>
      <c r="L13" s="25">
        <f t="shared" si="2"/>
        <v>1500</v>
      </c>
      <c r="M13" s="25">
        <f>ROUNDDOWN(L13,2)</f>
        <v>1500</v>
      </c>
      <c r="N13" s="25">
        <f t="shared" si="4"/>
        <v>1500</v>
      </c>
      <c r="O13" s="10"/>
      <c r="P13" s="10"/>
      <c r="Q13" s="10"/>
      <c r="R13" s="10"/>
      <c r="S13" s="10"/>
      <c r="T13" s="10"/>
    </row>
    <row r="14" spans="1:22" ht="21.75" customHeight="1" thickBot="1">
      <c r="A14" s="26"/>
      <c r="B14" s="26"/>
      <c r="C14" s="26"/>
      <c r="D14" s="20"/>
      <c r="E14" s="21"/>
      <c r="F14" s="27"/>
      <c r="G14" s="27"/>
      <c r="H14" s="27"/>
      <c r="I14" s="28"/>
      <c r="J14" s="29"/>
      <c r="K14" s="30"/>
      <c r="L14" s="31">
        <f>SUM(L9:L13)</f>
        <v>10983.333333333332</v>
      </c>
      <c r="M14" s="32">
        <f>SUM(M9:M13)</f>
        <v>10983.32</v>
      </c>
      <c r="N14" s="32">
        <f>SUM(N9:N13)</f>
        <v>10983.32</v>
      </c>
      <c r="O14" s="11"/>
      <c r="P14" s="10">
        <v>1.2</v>
      </c>
      <c r="Q14" s="11"/>
      <c r="R14" s="11"/>
      <c r="S14" s="11"/>
      <c r="T14" s="11"/>
      <c r="V14" s="7">
        <v>1.2</v>
      </c>
    </row>
    <row r="15" spans="1:2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</row>
    <row r="16" spans="1:22" ht="15.75">
      <c r="A16" s="50"/>
      <c r="B16" s="50"/>
      <c r="C16" s="50"/>
      <c r="D16" s="33"/>
      <c r="E16" s="33"/>
      <c r="F16" s="51"/>
      <c r="G16" s="51"/>
      <c r="H16" s="51"/>
      <c r="I16" s="51"/>
      <c r="J16" s="51"/>
      <c r="K16" s="13"/>
      <c r="L16" s="14"/>
      <c r="M16" s="14"/>
      <c r="N16" s="13"/>
    </row>
    <row r="17" spans="1:20" ht="28.5" customHeight="1">
      <c r="A17" s="47" t="s">
        <v>38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9"/>
      <c r="P17" s="9"/>
      <c r="Q17" s="9"/>
      <c r="R17" s="9"/>
      <c r="S17" s="9"/>
      <c r="T17" s="9"/>
    </row>
    <row r="18" spans="1:20" ht="16.5" customHeight="1">
      <c r="A18" s="53" t="s">
        <v>27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8"/>
      <c r="P18" s="8"/>
      <c r="Q18" s="8"/>
      <c r="R18" s="8"/>
      <c r="S18" s="8"/>
      <c r="T18" s="8"/>
    </row>
    <row r="19" spans="1:20" ht="27.75" customHeight="1">
      <c r="A19" s="34"/>
      <c r="B19" s="47" t="s">
        <v>26</v>
      </c>
      <c r="C19" s="48"/>
      <c r="D19" s="33"/>
      <c r="E19" s="54" t="s">
        <v>28</v>
      </c>
      <c r="F19" s="54"/>
      <c r="G19" s="35"/>
      <c r="H19" s="51" t="s">
        <v>29</v>
      </c>
      <c r="I19" s="51"/>
      <c r="J19" s="51"/>
      <c r="K19" s="13"/>
      <c r="L19" s="14"/>
      <c r="M19" s="14"/>
      <c r="N19" s="13"/>
    </row>
    <row r="20" spans="1:20" ht="22.5" customHeight="1">
      <c r="A20" s="34"/>
      <c r="B20" s="48"/>
      <c r="C20" s="48"/>
      <c r="D20" s="33"/>
      <c r="E20" s="51" t="s">
        <v>15</v>
      </c>
      <c r="F20" s="51"/>
      <c r="G20" s="35"/>
      <c r="H20" s="51" t="s">
        <v>16</v>
      </c>
      <c r="I20" s="51"/>
      <c r="J20" s="51"/>
      <c r="K20" s="13"/>
      <c r="L20" s="14"/>
      <c r="M20" s="14"/>
      <c r="N20" s="13"/>
    </row>
    <row r="21" spans="1:20" ht="15.75">
      <c r="A21" s="52"/>
      <c r="B21" s="52"/>
      <c r="C21" s="52"/>
      <c r="D21" s="52"/>
      <c r="E21" s="36"/>
      <c r="F21" s="37"/>
      <c r="G21" s="6"/>
      <c r="H21" s="38"/>
      <c r="I21" s="2"/>
      <c r="J21" s="2"/>
      <c r="K21" s="2"/>
      <c r="L21" s="12"/>
      <c r="M21" s="12"/>
      <c r="N21" s="2"/>
    </row>
  </sheetData>
  <mergeCells count="28">
    <mergeCell ref="E1:N1"/>
    <mergeCell ref="A7:A8"/>
    <mergeCell ref="B7:B8"/>
    <mergeCell ref="C7:C8"/>
    <mergeCell ref="D7:D8"/>
    <mergeCell ref="E7:E8"/>
    <mergeCell ref="F7:H7"/>
    <mergeCell ref="I7:J7"/>
    <mergeCell ref="B2:C2"/>
    <mergeCell ref="E2:N2"/>
    <mergeCell ref="B3:C3"/>
    <mergeCell ref="E3:N3"/>
    <mergeCell ref="B4:C4"/>
    <mergeCell ref="E4:N4"/>
    <mergeCell ref="A5:N5"/>
    <mergeCell ref="B6:C6"/>
    <mergeCell ref="A21:D21"/>
    <mergeCell ref="A18:N18"/>
    <mergeCell ref="B19:C20"/>
    <mergeCell ref="E19:F19"/>
    <mergeCell ref="H19:J19"/>
    <mergeCell ref="E20:F20"/>
    <mergeCell ref="H20:J20"/>
    <mergeCell ref="K7:N7"/>
    <mergeCell ref="A17:N17"/>
    <mergeCell ref="A15:N15"/>
    <mergeCell ref="A16:C16"/>
    <mergeCell ref="F16:J16"/>
  </mergeCells>
  <pageMargins left="0.16" right="0.16" top="0.32" bottom="0.24" header="0.22" footer="0.19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ПК</vt:lpstr>
      <vt:lpstr>ПК!Область_печати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erada</cp:lastModifiedBy>
  <cp:lastPrinted>2023-10-17T09:01:43Z</cp:lastPrinted>
  <dcterms:created xsi:type="dcterms:W3CDTF">2014-01-28T13:50:42Z</dcterms:created>
  <dcterms:modified xsi:type="dcterms:W3CDTF">2025-02-04T08:39:17Z</dcterms:modified>
</cp:coreProperties>
</file>