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0890"/>
  </bookViews>
  <sheets>
    <sheet name="Лист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J5" i="2"/>
  <c r="F8" i="2"/>
  <c r="I8" i="2"/>
  <c r="I7" i="2"/>
  <c r="I6" i="2"/>
  <c r="I5" i="2"/>
  <c r="H9" i="2"/>
  <c r="G9" i="2"/>
  <c r="F9" i="2"/>
  <c r="J8" i="2" l="1"/>
  <c r="J7" i="2"/>
  <c r="J6" i="2"/>
  <c r="F6" i="2"/>
  <c r="H5" i="2"/>
  <c r="H8" i="2"/>
  <c r="H6" i="2"/>
  <c r="F7" i="2"/>
  <c r="F5" i="2"/>
  <c r="H7" i="2"/>
</calcChain>
</file>

<file path=xl/sharedStrings.xml><?xml version="1.0" encoding="utf-8"?>
<sst xmlns="http://schemas.openxmlformats.org/spreadsheetml/2006/main" count="22" uniqueCount="17">
  <si>
    <t>№ п/п</t>
  </si>
  <si>
    <t>Наименование услуги</t>
  </si>
  <si>
    <t>Расчет начальной максимальной цены</t>
  </si>
  <si>
    <t>Ед. изм</t>
  </si>
  <si>
    <t>шт</t>
  </si>
  <si>
    <t>Кол-во</t>
  </si>
  <si>
    <t>ООО  «Проект Сервис»</t>
  </si>
  <si>
    <t>ООО «РусПромГаз»</t>
  </si>
  <si>
    <t xml:space="preserve">Техническое диагностирование и экспертиза промышленной безопасности дымовой трубы котельной </t>
  </si>
  <si>
    <t>Экспертиза промышленной безопасности ГРУ/ГРП/ШГРП на котельной</t>
  </si>
  <si>
    <t>Техническое диагностирование и экспертиза промышленной безопасности котлов котельной</t>
  </si>
  <si>
    <t>Экспертиза промышленной безопасности газопроводов на котельной</t>
  </si>
  <si>
    <t>ООО «Эксперт»</t>
  </si>
  <si>
    <t>Итого</t>
  </si>
  <si>
    <t>Стоимость, руб, без НДС</t>
  </si>
  <si>
    <t>НМЦ, без НДС</t>
  </si>
  <si>
    <t>НМЦ, с НДС-5%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</si>
</sst>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wrapText="1"/>
    </xf>
    <xf numFmtId="43" fontId="1" fillId="0" borderId="0" xfId="1" applyFont="1" applyAlignment="1">
      <alignment vertical="center" wrapText="1"/>
    </xf>
    <xf numFmtId="43" fontId="1" fillId="0" borderId="5" xfId="1" applyFont="1" applyBorder="1" applyAlignment="1">
      <alignment vertical="center" wrapText="1"/>
    </xf>
    <xf numFmtId="43" fontId="1" fillId="0" borderId="4" xfId="1" applyFont="1" applyBorder="1" applyAlignment="1">
      <alignment vertical="center" wrapText="1"/>
    </xf>
    <xf numFmtId="43" fontId="5" fillId="0" borderId="4" xfId="1" applyFont="1" applyBorder="1" applyAlignment="1">
      <alignment vertical="center" wrapText="1"/>
    </xf>
    <xf numFmtId="0" fontId="2" fillId="0" borderId="0" xfId="0" applyFont="1"/>
    <xf numFmtId="43" fontId="1" fillId="0" borderId="4" xfId="0" applyNumberFormat="1" applyFont="1" applyBorder="1" applyAlignment="1">
      <alignment vertical="center" wrapText="1"/>
    </xf>
    <xf numFmtId="43" fontId="5" fillId="0" borderId="4" xfId="0" applyNumberFormat="1" applyFont="1" applyBorder="1" applyAlignment="1">
      <alignment vertical="center" wrapText="1"/>
    </xf>
    <xf numFmtId="0" fontId="2" fillId="0" borderId="0" xfId="0" applyFont="1" applyBorder="1"/>
    <xf numFmtId="43" fontId="2" fillId="0" borderId="0" xfId="0" applyNumberFormat="1" applyFont="1" applyBorder="1"/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4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1"/>
  <sheetViews>
    <sheetView tabSelected="1" workbookViewId="0">
      <selection activeCell="H18" sqref="H18"/>
    </sheetView>
  </sheetViews>
  <sheetFormatPr defaultRowHeight="15" x14ac:dyDescent="0.25"/>
  <cols>
    <col min="1" max="1" width="3.5703125" style="11" customWidth="1"/>
    <col min="2" max="2" width="6.5703125" style="11" customWidth="1"/>
    <col min="3" max="3" width="36.28515625" style="11" customWidth="1"/>
    <col min="4" max="4" width="8.140625" style="11" customWidth="1"/>
    <col min="5" max="5" width="8.28515625" style="11" customWidth="1"/>
    <col min="6" max="6" width="23.5703125" style="11" customWidth="1"/>
    <col min="7" max="7" width="19.140625" style="11" customWidth="1"/>
    <col min="8" max="8" width="20.5703125" style="11" customWidth="1"/>
    <col min="9" max="10" width="15" style="11" customWidth="1"/>
    <col min="11" max="16384" width="9.140625" style="11"/>
  </cols>
  <sheetData>
    <row r="1" spans="2:10" ht="15" customHeight="1" x14ac:dyDescent="0.25">
      <c r="C1" s="26" t="s">
        <v>2</v>
      </c>
      <c r="D1" s="26"/>
      <c r="E1" s="26"/>
      <c r="F1" s="26"/>
      <c r="G1" s="26"/>
      <c r="H1" s="26"/>
      <c r="I1" s="26"/>
      <c r="J1" s="26"/>
    </row>
    <row r="3" spans="2:10" ht="31.5" x14ac:dyDescent="0.25">
      <c r="B3" s="20"/>
      <c r="C3" s="21"/>
      <c r="D3" s="21"/>
      <c r="E3" s="22"/>
      <c r="F3" s="1" t="s">
        <v>6</v>
      </c>
      <c r="G3" s="1" t="s">
        <v>12</v>
      </c>
      <c r="H3" s="1" t="s">
        <v>7</v>
      </c>
      <c r="I3" s="24" t="s">
        <v>15</v>
      </c>
      <c r="J3" s="23" t="s">
        <v>16</v>
      </c>
    </row>
    <row r="4" spans="2:10" ht="31.5" x14ac:dyDescent="0.25">
      <c r="B4" s="2" t="s">
        <v>0</v>
      </c>
      <c r="C4" s="1" t="s">
        <v>1</v>
      </c>
      <c r="D4" s="1" t="s">
        <v>3</v>
      </c>
      <c r="E4" s="3" t="s">
        <v>5</v>
      </c>
      <c r="F4" s="1" t="s">
        <v>14</v>
      </c>
      <c r="G4" s="1" t="s">
        <v>14</v>
      </c>
      <c r="H4" s="1" t="s">
        <v>14</v>
      </c>
      <c r="I4" s="25"/>
      <c r="J4" s="23"/>
    </row>
    <row r="5" spans="2:10" ht="69" customHeight="1" x14ac:dyDescent="0.25">
      <c r="B5" s="16">
        <v>1</v>
      </c>
      <c r="C5" s="4" t="s">
        <v>8</v>
      </c>
      <c r="D5" s="17" t="s">
        <v>4</v>
      </c>
      <c r="E5" s="17">
        <v>1</v>
      </c>
      <c r="F5" s="7">
        <f>24000/1.05</f>
        <v>22857.142857142855</v>
      </c>
      <c r="G5" s="8">
        <v>19800</v>
      </c>
      <c r="H5" s="7">
        <f>25200/1.05</f>
        <v>24000</v>
      </c>
      <c r="I5" s="9">
        <f>(F5+G5+H5)/3</f>
        <v>22219.047619047618</v>
      </c>
      <c r="J5" s="12">
        <f>I5*1.05</f>
        <v>23330</v>
      </c>
    </row>
    <row r="6" spans="2:10" ht="57" customHeight="1" x14ac:dyDescent="0.25">
      <c r="B6" s="18">
        <v>2</v>
      </c>
      <c r="C6" s="5" t="s">
        <v>9</v>
      </c>
      <c r="D6" s="17" t="s">
        <v>4</v>
      </c>
      <c r="E6" s="17">
        <v>4</v>
      </c>
      <c r="F6" s="9">
        <f>72000/1.05</f>
        <v>68571.428571428565</v>
      </c>
      <c r="G6" s="9">
        <v>62000</v>
      </c>
      <c r="H6" s="9">
        <f>58800/1.05</f>
        <v>56000</v>
      </c>
      <c r="I6" s="9">
        <f>(F6+G6+H6)/3</f>
        <v>62190.476190476191</v>
      </c>
      <c r="J6" s="12">
        <f>I6*1.05</f>
        <v>65300</v>
      </c>
    </row>
    <row r="7" spans="2:10" ht="58.5" customHeight="1" x14ac:dyDescent="0.25">
      <c r="B7" s="18">
        <v>3</v>
      </c>
      <c r="C7" s="6" t="s">
        <v>10</v>
      </c>
      <c r="D7" s="17" t="s">
        <v>4</v>
      </c>
      <c r="E7" s="17">
        <v>3</v>
      </c>
      <c r="F7" s="9">
        <f>39000/1.05</f>
        <v>37142.857142857138</v>
      </c>
      <c r="G7" s="9">
        <v>26100</v>
      </c>
      <c r="H7" s="9">
        <f>44100/1.05</f>
        <v>42000</v>
      </c>
      <c r="I7" s="9">
        <f>(F7+G7+H7)/3</f>
        <v>35080.952380952374</v>
      </c>
      <c r="J7" s="12">
        <f>I7*1.05</f>
        <v>36834.999999999993</v>
      </c>
    </row>
    <row r="8" spans="2:10" ht="55.5" customHeight="1" x14ac:dyDescent="0.25">
      <c r="B8" s="17">
        <v>4</v>
      </c>
      <c r="C8" s="4" t="s">
        <v>11</v>
      </c>
      <c r="D8" s="17" t="s">
        <v>4</v>
      </c>
      <c r="E8" s="17">
        <v>7</v>
      </c>
      <c r="F8" s="9">
        <f>206000/1.05</f>
        <v>196190.47619047618</v>
      </c>
      <c r="G8" s="9">
        <v>140000</v>
      </c>
      <c r="H8" s="9">
        <f>147000/1.05</f>
        <v>140000</v>
      </c>
      <c r="I8" s="9">
        <f>(F8+G8+H8)/3</f>
        <v>158730.15873015873</v>
      </c>
      <c r="J8" s="12">
        <f>I8*1.05</f>
        <v>166666.66666666666</v>
      </c>
    </row>
    <row r="9" spans="2:10" ht="35.25" customHeight="1" x14ac:dyDescent="0.25">
      <c r="B9" s="3"/>
      <c r="C9" s="17" t="s">
        <v>13</v>
      </c>
      <c r="D9" s="3"/>
      <c r="E9" s="19"/>
      <c r="F9" s="10">
        <f>F5+F8+F6+F7</f>
        <v>324761.90476190479</v>
      </c>
      <c r="G9" s="10">
        <f>G5+G8+G6+G7</f>
        <v>247900</v>
      </c>
      <c r="H9" s="10">
        <f>H5+H6++H7+H8</f>
        <v>262000</v>
      </c>
      <c r="I9" s="10">
        <f>SUM(I5:I8)</f>
        <v>278220.63492063491</v>
      </c>
      <c r="J9" s="13">
        <f>SUM(J5:J8)</f>
        <v>292131.66666666663</v>
      </c>
    </row>
    <row r="10" spans="2:10" x14ac:dyDescent="0.25">
      <c r="B10" s="14"/>
      <c r="C10" s="14"/>
      <c r="D10" s="14"/>
      <c r="E10" s="14"/>
      <c r="F10" s="14"/>
      <c r="G10" s="14"/>
      <c r="H10" s="15"/>
      <c r="I10" s="14"/>
    </row>
    <row r="11" spans="2:10" x14ac:dyDescent="0.25">
      <c r="B11" s="14"/>
      <c r="C11" s="14"/>
      <c r="D11" s="14"/>
      <c r="E11" s="14"/>
      <c r="F11" s="14"/>
      <c r="G11" s="14"/>
      <c r="H11" s="14"/>
      <c r="I11" s="14"/>
    </row>
  </sheetData>
  <mergeCells count="4">
    <mergeCell ref="B3:E3"/>
    <mergeCell ref="J3:J4"/>
    <mergeCell ref="I3:I4"/>
    <mergeCell ref="C1:J1"/>
  </mergeCells>
  <pageMargins left="0.25" right="0.25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2025-01-31T07:20:00Z</dcterms:modified>
</cp:coreProperties>
</file>