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Автоматические выключатели" sheetId="23" r:id="rId1"/>
  </sheets>
  <definedNames>
    <definedName name="_xlnm._FilterDatabase" localSheetId="0" hidden="1">'Автоматические выключатели'!$A$9:$P$89</definedName>
    <definedName name="_xlnm.Print_Area" localSheetId="0">'Автоматические выключатели'!$A$1:$O$95</definedName>
  </definedNames>
  <calcPr calcId="125725"/>
</workbook>
</file>

<file path=xl/calcChain.xml><?xml version="1.0" encoding="utf-8"?>
<calcChain xmlns="http://schemas.openxmlformats.org/spreadsheetml/2006/main">
  <c r="I77" i="23"/>
  <c r="J77" s="1"/>
  <c r="K77" s="1"/>
  <c r="L77"/>
  <c r="M77" s="1"/>
  <c r="N77" s="1"/>
  <c r="O77" s="1"/>
  <c r="I78"/>
  <c r="J78" s="1"/>
  <c r="K78" s="1"/>
  <c r="L78"/>
  <c r="M78" s="1"/>
  <c r="N78" s="1"/>
  <c r="O78" s="1"/>
  <c r="I79"/>
  <c r="J79" s="1"/>
  <c r="K79" s="1"/>
  <c r="L79"/>
  <c r="M79" s="1"/>
  <c r="N79" s="1"/>
  <c r="O79" s="1"/>
  <c r="I80"/>
  <c r="J80" s="1"/>
  <c r="K80" s="1"/>
  <c r="L80"/>
  <c r="M80" s="1"/>
  <c r="N80" s="1"/>
  <c r="O80" s="1"/>
  <c r="I81"/>
  <c r="J81" s="1"/>
  <c r="K81" s="1"/>
  <c r="L81"/>
  <c r="M81" s="1"/>
  <c r="N81" s="1"/>
  <c r="O81" s="1"/>
  <c r="I82"/>
  <c r="J82" s="1"/>
  <c r="K82" s="1"/>
  <c r="L82"/>
  <c r="M82" s="1"/>
  <c r="N82" s="1"/>
  <c r="O82" s="1"/>
  <c r="I83"/>
  <c r="J83" s="1"/>
  <c r="K83" s="1"/>
  <c r="L83"/>
  <c r="M83" s="1"/>
  <c r="N83" s="1"/>
  <c r="O83" s="1"/>
  <c r="I84"/>
  <c r="J84" s="1"/>
  <c r="K84" s="1"/>
  <c r="L84"/>
  <c r="M84" s="1"/>
  <c r="N84" s="1"/>
  <c r="O84" s="1"/>
  <c r="I85"/>
  <c r="J85" s="1"/>
  <c r="K85" s="1"/>
  <c r="L85"/>
  <c r="M85" s="1"/>
  <c r="N85" s="1"/>
  <c r="O85" s="1"/>
  <c r="I86"/>
  <c r="J86" s="1"/>
  <c r="K86" s="1"/>
  <c r="L86"/>
  <c r="M86" s="1"/>
  <c r="N86" s="1"/>
  <c r="O86" s="1"/>
  <c r="I87"/>
  <c r="J87" s="1"/>
  <c r="K87" s="1"/>
  <c r="L87"/>
  <c r="M87" s="1"/>
  <c r="N87" s="1"/>
  <c r="O87" s="1"/>
  <c r="I88"/>
  <c r="J88" s="1"/>
  <c r="K88" s="1"/>
  <c r="L88"/>
  <c r="M88" s="1"/>
  <c r="N88" s="1"/>
  <c r="O88" s="1"/>
  <c r="I70"/>
  <c r="J70" s="1"/>
  <c r="K70" s="1"/>
  <c r="L70"/>
  <c r="M70" s="1"/>
  <c r="N70" s="1"/>
  <c r="O70" s="1"/>
  <c r="I71"/>
  <c r="J71" s="1"/>
  <c r="K71" s="1"/>
  <c r="L71"/>
  <c r="M71" s="1"/>
  <c r="N71" s="1"/>
  <c r="O71" s="1"/>
  <c r="I72"/>
  <c r="J72" s="1"/>
  <c r="K72" s="1"/>
  <c r="L72"/>
  <c r="M72" s="1"/>
  <c r="N72" s="1"/>
  <c r="O72" s="1"/>
  <c r="I73"/>
  <c r="J73" s="1"/>
  <c r="K73" s="1"/>
  <c r="L73"/>
  <c r="M73" s="1"/>
  <c r="N73" s="1"/>
  <c r="O73" s="1"/>
  <c r="I74"/>
  <c r="J74" s="1"/>
  <c r="K74" s="1"/>
  <c r="L74"/>
  <c r="M74" s="1"/>
  <c r="N74" s="1"/>
  <c r="O74" s="1"/>
  <c r="I75"/>
  <c r="J75" s="1"/>
  <c r="K75" s="1"/>
  <c r="L75"/>
  <c r="M75" s="1"/>
  <c r="N75" s="1"/>
  <c r="O75" s="1"/>
  <c r="I76"/>
  <c r="J76" s="1"/>
  <c r="K76" s="1"/>
  <c r="L76"/>
  <c r="M76" s="1"/>
  <c r="N76" s="1"/>
  <c r="O76" s="1"/>
  <c r="I69"/>
  <c r="J69" s="1"/>
  <c r="K69" s="1"/>
  <c r="L69"/>
  <c r="M69" s="1"/>
  <c r="I68"/>
  <c r="J68" s="1"/>
  <c r="K68" s="1"/>
  <c r="L68"/>
  <c r="M68" s="1"/>
  <c r="I64"/>
  <c r="J64" s="1"/>
  <c r="K64" s="1"/>
  <c r="L64"/>
  <c r="M64" s="1"/>
  <c r="N64" s="1"/>
  <c r="O64" s="1"/>
  <c r="I65"/>
  <c r="J65" s="1"/>
  <c r="K65" s="1"/>
  <c r="L65"/>
  <c r="M65" s="1"/>
  <c r="N65" s="1"/>
  <c r="O65" s="1"/>
  <c r="I66"/>
  <c r="J66" s="1"/>
  <c r="K66" s="1"/>
  <c r="L66"/>
  <c r="M66" s="1"/>
  <c r="N66" s="1"/>
  <c r="O66" s="1"/>
  <c r="N69" l="1"/>
  <c r="N68"/>
  <c r="I15"/>
  <c r="J15" s="1"/>
  <c r="K15" s="1"/>
  <c r="L15"/>
  <c r="M15" s="1"/>
  <c r="N15" s="1"/>
  <c r="O15" s="1"/>
  <c r="I16"/>
  <c r="J16" s="1"/>
  <c r="K16" s="1"/>
  <c r="L16"/>
  <c r="M16" s="1"/>
  <c r="N16" s="1"/>
  <c r="O16" s="1"/>
  <c r="I17"/>
  <c r="J17" s="1"/>
  <c r="K17" s="1"/>
  <c r="L17"/>
  <c r="M17" s="1"/>
  <c r="N17" s="1"/>
  <c r="O17" s="1"/>
  <c r="I18"/>
  <c r="J18" s="1"/>
  <c r="K18" s="1"/>
  <c r="L18"/>
  <c r="M18" s="1"/>
  <c r="N18" s="1"/>
  <c r="O18" s="1"/>
  <c r="I19"/>
  <c r="J19" s="1"/>
  <c r="K19" s="1"/>
  <c r="L19"/>
  <c r="M19" s="1"/>
  <c r="N19" s="1"/>
  <c r="O19" s="1"/>
  <c r="I20"/>
  <c r="J20" s="1"/>
  <c r="K20" s="1"/>
  <c r="L20"/>
  <c r="M20" s="1"/>
  <c r="N20" s="1"/>
  <c r="O20" s="1"/>
  <c r="I21"/>
  <c r="J21" s="1"/>
  <c r="K21" s="1"/>
  <c r="L21"/>
  <c r="M21" s="1"/>
  <c r="N21" s="1"/>
  <c r="O21" s="1"/>
  <c r="I22"/>
  <c r="J22" s="1"/>
  <c r="K22" s="1"/>
  <c r="L22"/>
  <c r="M22" s="1"/>
  <c r="N22" s="1"/>
  <c r="O22" s="1"/>
  <c r="I23"/>
  <c r="J23" s="1"/>
  <c r="K23" s="1"/>
  <c r="L23"/>
  <c r="M23" s="1"/>
  <c r="N23" s="1"/>
  <c r="O23" s="1"/>
  <c r="I24"/>
  <c r="J24" s="1"/>
  <c r="K24" s="1"/>
  <c r="L24"/>
  <c r="M24" s="1"/>
  <c r="N24" s="1"/>
  <c r="O24" s="1"/>
  <c r="I25"/>
  <c r="J25" s="1"/>
  <c r="K25" s="1"/>
  <c r="L25"/>
  <c r="M25" s="1"/>
  <c r="N25" s="1"/>
  <c r="O25" s="1"/>
  <c r="I26"/>
  <c r="J26" s="1"/>
  <c r="K26" s="1"/>
  <c r="L26"/>
  <c r="M26" s="1"/>
  <c r="N26" s="1"/>
  <c r="O26" s="1"/>
  <c r="I27"/>
  <c r="J27" s="1"/>
  <c r="K27" s="1"/>
  <c r="L27"/>
  <c r="M27" s="1"/>
  <c r="N27" s="1"/>
  <c r="O27" s="1"/>
  <c r="I28"/>
  <c r="J28" s="1"/>
  <c r="K28" s="1"/>
  <c r="L28"/>
  <c r="M28" s="1"/>
  <c r="N28" s="1"/>
  <c r="O28" s="1"/>
  <c r="I29"/>
  <c r="J29" s="1"/>
  <c r="K29" s="1"/>
  <c r="L29"/>
  <c r="M29" s="1"/>
  <c r="N29" s="1"/>
  <c r="O29" s="1"/>
  <c r="I30"/>
  <c r="J30" s="1"/>
  <c r="K30" s="1"/>
  <c r="L30"/>
  <c r="M30" s="1"/>
  <c r="N30" s="1"/>
  <c r="O30" s="1"/>
  <c r="I31"/>
  <c r="J31" s="1"/>
  <c r="K31" s="1"/>
  <c r="L31"/>
  <c r="M31" s="1"/>
  <c r="N31" s="1"/>
  <c r="O31" s="1"/>
  <c r="I32"/>
  <c r="J32" s="1"/>
  <c r="K32" s="1"/>
  <c r="L32"/>
  <c r="M32" s="1"/>
  <c r="N32" s="1"/>
  <c r="O32" s="1"/>
  <c r="I33"/>
  <c r="J33" s="1"/>
  <c r="K33" s="1"/>
  <c r="L33"/>
  <c r="M33" s="1"/>
  <c r="N33" s="1"/>
  <c r="O33" s="1"/>
  <c r="I34"/>
  <c r="J34" s="1"/>
  <c r="K34" s="1"/>
  <c r="L34"/>
  <c r="M34" s="1"/>
  <c r="N34" s="1"/>
  <c r="O34" s="1"/>
  <c r="I35"/>
  <c r="J35" s="1"/>
  <c r="K35" s="1"/>
  <c r="L35"/>
  <c r="M35" s="1"/>
  <c r="N35" s="1"/>
  <c r="O35" s="1"/>
  <c r="I36"/>
  <c r="J36" s="1"/>
  <c r="K36" s="1"/>
  <c r="L36"/>
  <c r="M36" s="1"/>
  <c r="N36" s="1"/>
  <c r="O36" s="1"/>
  <c r="I37"/>
  <c r="J37" s="1"/>
  <c r="K37" s="1"/>
  <c r="L37"/>
  <c r="M37" s="1"/>
  <c r="N37" s="1"/>
  <c r="O37" s="1"/>
  <c r="I38"/>
  <c r="J38" s="1"/>
  <c r="K38" s="1"/>
  <c r="L38"/>
  <c r="M38" s="1"/>
  <c r="N38" s="1"/>
  <c r="O38" s="1"/>
  <c r="I39"/>
  <c r="J39" s="1"/>
  <c r="K39" s="1"/>
  <c r="L39"/>
  <c r="M39" s="1"/>
  <c r="N39" s="1"/>
  <c r="O39" s="1"/>
  <c r="I40"/>
  <c r="J40" s="1"/>
  <c r="K40" s="1"/>
  <c r="L40"/>
  <c r="M40" s="1"/>
  <c r="N40" s="1"/>
  <c r="O40" s="1"/>
  <c r="I41"/>
  <c r="J41" s="1"/>
  <c r="K41" s="1"/>
  <c r="L41"/>
  <c r="M41" s="1"/>
  <c r="N41" s="1"/>
  <c r="O41" s="1"/>
  <c r="I42"/>
  <c r="J42" s="1"/>
  <c r="K42" s="1"/>
  <c r="L42"/>
  <c r="M42" s="1"/>
  <c r="N42" s="1"/>
  <c r="O42" s="1"/>
  <c r="I43"/>
  <c r="J43" s="1"/>
  <c r="K43" s="1"/>
  <c r="L43"/>
  <c r="M43" s="1"/>
  <c r="N43" s="1"/>
  <c r="O43" s="1"/>
  <c r="I44"/>
  <c r="J44" s="1"/>
  <c r="K44" s="1"/>
  <c r="L44"/>
  <c r="M44" s="1"/>
  <c r="N44" s="1"/>
  <c r="O44" s="1"/>
  <c r="I45"/>
  <c r="J45" s="1"/>
  <c r="K45" s="1"/>
  <c r="L45"/>
  <c r="M45" s="1"/>
  <c r="N45" s="1"/>
  <c r="O45" s="1"/>
  <c r="I46"/>
  <c r="J46" s="1"/>
  <c r="K46" s="1"/>
  <c r="L46"/>
  <c r="M46" s="1"/>
  <c r="N46" s="1"/>
  <c r="O46" s="1"/>
  <c r="I47"/>
  <c r="J47" s="1"/>
  <c r="K47" s="1"/>
  <c r="L47"/>
  <c r="M47" s="1"/>
  <c r="N47" s="1"/>
  <c r="O47" s="1"/>
  <c r="I48"/>
  <c r="J48" s="1"/>
  <c r="K48" s="1"/>
  <c r="L48"/>
  <c r="M48" s="1"/>
  <c r="N48" s="1"/>
  <c r="O48" s="1"/>
  <c r="I49"/>
  <c r="J49" s="1"/>
  <c r="K49" s="1"/>
  <c r="L49"/>
  <c r="M49" s="1"/>
  <c r="N49" s="1"/>
  <c r="O49" s="1"/>
  <c r="I50"/>
  <c r="J50" s="1"/>
  <c r="K50" s="1"/>
  <c r="L50"/>
  <c r="M50" s="1"/>
  <c r="N50" s="1"/>
  <c r="O50" s="1"/>
  <c r="I51"/>
  <c r="J51" s="1"/>
  <c r="K51" s="1"/>
  <c r="L51"/>
  <c r="M51" s="1"/>
  <c r="N51" s="1"/>
  <c r="O51" s="1"/>
  <c r="I52"/>
  <c r="J52" s="1"/>
  <c r="K52" s="1"/>
  <c r="L52"/>
  <c r="M52" s="1"/>
  <c r="N52" s="1"/>
  <c r="O52" s="1"/>
  <c r="I53"/>
  <c r="J53" s="1"/>
  <c r="K53" s="1"/>
  <c r="L53"/>
  <c r="M53" s="1"/>
  <c r="N53" s="1"/>
  <c r="O53" s="1"/>
  <c r="I54"/>
  <c r="J54" s="1"/>
  <c r="K54" s="1"/>
  <c r="L54"/>
  <c r="M54" s="1"/>
  <c r="N54" s="1"/>
  <c r="O54" s="1"/>
  <c r="I55"/>
  <c r="J55" s="1"/>
  <c r="K55" s="1"/>
  <c r="L55"/>
  <c r="M55" s="1"/>
  <c r="N55" s="1"/>
  <c r="O55" s="1"/>
  <c r="I56"/>
  <c r="J56" s="1"/>
  <c r="K56" s="1"/>
  <c r="L56"/>
  <c r="M56" s="1"/>
  <c r="N56" s="1"/>
  <c r="O56" s="1"/>
  <c r="I57"/>
  <c r="J57" s="1"/>
  <c r="K57" s="1"/>
  <c r="L57"/>
  <c r="M57" s="1"/>
  <c r="N57" s="1"/>
  <c r="O57" s="1"/>
  <c r="I58"/>
  <c r="J58" s="1"/>
  <c r="K58" s="1"/>
  <c r="L58"/>
  <c r="M58" s="1"/>
  <c r="N58" s="1"/>
  <c r="O58" s="1"/>
  <c r="I59"/>
  <c r="J59" s="1"/>
  <c r="K59" s="1"/>
  <c r="L59"/>
  <c r="M59" s="1"/>
  <c r="N59" s="1"/>
  <c r="O59" s="1"/>
  <c r="I60"/>
  <c r="J60" s="1"/>
  <c r="K60" s="1"/>
  <c r="L60"/>
  <c r="M60" s="1"/>
  <c r="N60" s="1"/>
  <c r="O60" s="1"/>
  <c r="I61"/>
  <c r="J61" s="1"/>
  <c r="K61" s="1"/>
  <c r="L61"/>
  <c r="M61" s="1"/>
  <c r="N61" s="1"/>
  <c r="O61" s="1"/>
  <c r="I62"/>
  <c r="J62" s="1"/>
  <c r="K62" s="1"/>
  <c r="L62"/>
  <c r="M62" s="1"/>
  <c r="N62" s="1"/>
  <c r="O62" s="1"/>
  <c r="I63"/>
  <c r="J63" s="1"/>
  <c r="K63" s="1"/>
  <c r="L63"/>
  <c r="M63" s="1"/>
  <c r="N63" s="1"/>
  <c r="O63" s="1"/>
  <c r="I67"/>
  <c r="J67" s="1"/>
  <c r="K67" s="1"/>
  <c r="L67"/>
  <c r="M67" s="1"/>
  <c r="N67" s="1"/>
  <c r="O67" s="1"/>
  <c r="I10"/>
  <c r="J10" s="1"/>
  <c r="K10" s="1"/>
  <c r="I11"/>
  <c r="J11" s="1"/>
  <c r="K11" s="1"/>
  <c r="I12"/>
  <c r="J12" s="1"/>
  <c r="K12" s="1"/>
  <c r="I13"/>
  <c r="J13" s="1"/>
  <c r="K13" s="1"/>
  <c r="I14"/>
  <c r="J14" s="1"/>
  <c r="K14" s="1"/>
  <c r="O69" l="1"/>
  <c r="O68"/>
  <c r="L11"/>
  <c r="M11" s="1"/>
  <c r="N11" s="1"/>
  <c r="O11" s="1"/>
  <c r="L12"/>
  <c r="M12" s="1"/>
  <c r="N12" s="1"/>
  <c r="O12" s="1"/>
  <c r="L13"/>
  <c r="M13" s="1"/>
  <c r="N13" s="1"/>
  <c r="O13" s="1"/>
  <c r="L14"/>
  <c r="M14" s="1"/>
  <c r="N14" s="1"/>
  <c r="O14" s="1"/>
  <c r="L10" l="1"/>
  <c r="M10" s="1"/>
  <c r="N10" s="1"/>
  <c r="O10" s="1"/>
  <c r="L9" l="1"/>
  <c r="M9" s="1"/>
  <c r="M89" s="1"/>
  <c r="I9"/>
  <c r="J9" s="1"/>
  <c r="K9" s="1"/>
  <c r="N9" l="1"/>
  <c r="N89" s="1"/>
  <c r="O9" l="1"/>
  <c r="O89" s="1"/>
</calcChain>
</file>

<file path=xl/sharedStrings.xml><?xml version="1.0" encoding="utf-8"?>
<sst xmlns="http://schemas.openxmlformats.org/spreadsheetml/2006/main" count="275" uniqueCount="117">
  <si>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</si>
  <si>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</si>
  <si>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</si>
  <si>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</si>
  <si>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</si>
  <si>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</si>
  <si>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</si>
  <si>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</si>
  <si>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</si>
  <si>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</si>
  <si>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</si>
  <si>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</si>
  <si>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</si>
  <si>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</si>
  <si>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</si>
  <si>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</si>
  <si>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</si>
  <si>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</si>
  <si>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</si>
  <si>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</si>
  <si>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</si>
  <si>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</si>
  <si>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</si>
  <si>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</si>
  <si>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</si>
  <si>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</si>
  <si>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</si>
  <si>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</si>
  <si>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</si>
  <si>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</t>
  </si>
  <si>
    <t>27.12.22.000</t>
  </si>
  <si>
    <t>Кузнецов Д.И. /_____________/</t>
  </si>
  <si>
    <t>Специалист ОМТС Филиала ООО «МСК» в г.Севастополе</t>
  </si>
  <si>
    <t>Выключатель автоматический ВА47-29 3Р 63А 4,5кА х-ка С</t>
  </si>
  <si>
    <t>Выключатель автоматический ВА88-33 3Р 160А 35кА</t>
  </si>
  <si>
    <t>Выключатель автоматический ВА88-32 3Р 100А 25кА</t>
  </si>
  <si>
    <t>Выключатель автоматический ВА88-35 3Р 100А 35кА</t>
  </si>
  <si>
    <t>Выключатель автоматический ВА47-29 1Р 32А 4,5кА х-ка С</t>
  </si>
  <si>
    <t>Выключатель автоматический ВА47-29 3Р 32А 4,5кА х-ка С</t>
  </si>
  <si>
    <t>Выключатель автоматический ВА47-29 3Р 40А 4,5кА х-ка С</t>
  </si>
  <si>
    <t>Выключатель автоматический ВА88-33 3Р 100А 35кА</t>
  </si>
  <si>
    <t>Выключатель автоматический ВА88-35 3Р 160А 35кА</t>
  </si>
  <si>
    <t>Выключатель автоматический ВА88-35 3Р 200А 35кА</t>
  </si>
  <si>
    <t>Выключатель автоматический ВА88-37 3Р 315А 35кА</t>
  </si>
  <si>
    <t>Выключатель автоматический ВА88-37 3Р 400А 35кА</t>
  </si>
  <si>
    <t>Выключатель автоматический ВА88-43 3Р 1000А 50кА</t>
  </si>
  <si>
    <t>Выключатель автоматический ВА47-29 1Р 40А 4,5кА х-ка С</t>
  </si>
  <si>
    <t>Выключатель автоматический ВА47-29 3Р 25А 4,5кА х-ка С</t>
  </si>
  <si>
    <t>Выключатель автоматический ВА47-29 1Р 10А 4,5кА х-ка С</t>
  </si>
  <si>
    <t>Выключатель автоматический ВА47-29 1Р 16А 4,5кА х-ка С</t>
  </si>
  <si>
    <t>Выключатель автоматический ВА47-29 1Р 20А 4,5кА х-ка С</t>
  </si>
  <si>
    <t>Выключатель автоматический ВА47-29 1Р 25А 4,5кА х-ка С</t>
  </si>
  <si>
    <t>Выключатель автоматический ВА47-29 1Р 50А 4,5кА х-ка С</t>
  </si>
  <si>
    <t>Выключатель автоматический ВА47-29 1Р 63А 4,5кА х-ка С</t>
  </si>
  <si>
    <t>Выключатель автоматический ВА47-29 3Р 10А 4,5кА х-ка С</t>
  </si>
  <si>
    <t>Выключатель автоматический ВА47-29 3Р 16А 4,5кА х-ка С</t>
  </si>
  <si>
    <t>Выключатель автоматический ВА47-29 3Р 20А 4,5кА х-ка С</t>
  </si>
  <si>
    <t>Выключатель автоматический ВА47-29 3Р 50А 4,5кА х-ка С</t>
  </si>
  <si>
    <t>Выключатель автоматический ВА88-32 3Р 80А 25кА</t>
  </si>
  <si>
    <t>Выключатель автоматический ВА88-33 3Р 125А 35кА</t>
  </si>
  <si>
    <t>Выключатель автоматический ВА88-33 3Р 50А 35кА</t>
  </si>
  <si>
    <t>Выключатель автоматический ВА88-35 3Р 250А 35кА</t>
  </si>
  <si>
    <t>Выключатель автоматический ВА88-40 3Р 630А 35кА</t>
  </si>
  <si>
    <t>Выключатель автоматический ВА88-40 3Р 800А 35кА</t>
  </si>
  <si>
    <t xml:space="preserve">Выключатель автоматический ВА47-29 3Р 25А 4,5кА х-ка D </t>
  </si>
  <si>
    <t xml:space="preserve">Выключатель автоматический ВА47-29 2Р 6А 4,5кА х-ка С </t>
  </si>
  <si>
    <t xml:space="preserve">Выключатель автоматический ВА47-29 2Р 2А 4,5кА х-ка С </t>
  </si>
  <si>
    <t>Выключатель автоматический ВА47-100 3Р 100А 10кА х-ка С</t>
  </si>
  <si>
    <t>Выключатель автоматический ВА55-43 344730 2000А УХЛ3</t>
  </si>
  <si>
    <t>Выключатель автоматический ВА55-43 344710 2000А УХЛ3</t>
  </si>
  <si>
    <t>Выключатель автоматический ВА55-41 344730 1000А УХЛ3</t>
  </si>
  <si>
    <t>Выключатель автоматический ВА55-43 344730-00 1600А УХЛ3</t>
  </si>
  <si>
    <t>Автоматический выключатель ВА88-37 3Р 400А 35кА с электронным расцепителем MP 211</t>
  </si>
  <si>
    <t>Автоматический выключатель ВА88-40 3Р 800А 35кА с электронным расцепителем MP 211</t>
  </si>
  <si>
    <t>Автоматический выключатель ВА88-43 3Р 1250А 50кА с электронным расцепителем МР 211</t>
  </si>
  <si>
    <t>Автоматический выключатель ВА88-43 3Р 1600А 50кА с электронным расцепителем МР 211</t>
  </si>
  <si>
    <t>Выключатель автоматический ВА47-29 2Р 10А 4,5кА В</t>
  </si>
  <si>
    <t>Выключатель автоматический ВА47-29 2Р 16А 4,5кА С</t>
  </si>
  <si>
    <t>Выключатель автоматический ВА88-32 3Р 125А 25кА</t>
  </si>
  <si>
    <t>Выключатель автоматический ВА88-35 3Р 125А 35кА</t>
  </si>
  <si>
    <t>Выключатель автоматический ВА44-39 3Р 630А 35кА</t>
  </si>
  <si>
    <t>Автоматический выключатель ВА-450 1600/ 200А 3P 55кА стационарный</t>
  </si>
  <si>
    <t>Автоматический выключатель ВА-450 1600/ 630А 3P 55кА выкатной</t>
  </si>
  <si>
    <t>Автоматический выключатель ВА-450 1600/1000А 3P 55кА выкатной</t>
  </si>
  <si>
    <t>Автоматический выключатель ВА-450 1600/1600А 3P 55кА выкатной</t>
  </si>
  <si>
    <t>Выключатель автоматический ВА44-37 3Р 400А 35кА</t>
  </si>
  <si>
    <t>Выключатель автоматический ВА88-32 3Р 125А 35кА с электронным расцепителем</t>
  </si>
  <si>
    <t>Выключатель автоматический ВА88-32 3Р 40А 25кА</t>
  </si>
  <si>
    <t>Выключатель автоматический  ВА44-39 3Р 400А 35кА</t>
  </si>
  <si>
    <t>Выключатель автоматический ВА44-39 3Р 500А 35кА</t>
  </si>
  <si>
    <t>Выключатель автоматический ВА88-39 3Р 630А 35кА  с электронным расцепителем</t>
  </si>
  <si>
    <t>Выключатель автоматический ВА88-39 3Р 400А 35кА  с электронным расцепителем</t>
  </si>
  <si>
    <t>Выключатель автоматический ВА88-35 3Р 250А 35кА  с электронным расцепителем</t>
  </si>
  <si>
    <t>Контакт состояния КС47 новая серия на DIN-рейку</t>
  </si>
  <si>
    <t>Выключатель автоматический ВА47-29 2Р 10А 4,5кА С</t>
  </si>
  <si>
    <t>Выключатель автоматический ВА88-35 3Р 80А 35кА</t>
  </si>
  <si>
    <t>Выключатель автоматический ВА88-33 3Р 63А 35кА</t>
  </si>
  <si>
    <t>Контактор ABB ESB 100-40N-01 модульный</t>
  </si>
  <si>
    <t>Выключатель автоматический ВА47-100 3Р 80А 10кА х-ка С</t>
  </si>
  <si>
    <t>Выключатель автоматический ВА88-32 3Р 50А 25кА</t>
  </si>
  <si>
    <t xml:space="preserve">Выключатель автоматический ВА88-33 3Р 40А 35кА </t>
  </si>
  <si>
    <t>Выключатель автоматический ВА88-33 3Р 80А 35кА</t>
  </si>
  <si>
    <t>Выключатель автоматический ВА88-37 3Р 250А 35кА</t>
  </si>
  <si>
    <t>Выключатель автоматический ВА88-40 3Р 400А 35кА</t>
  </si>
  <si>
    <t>Выключатель автоматический ВА 88-37 3Р 320А 35кА</t>
  </si>
  <si>
    <t>Выключатель автоматический ВА88-32 3Р 63А 25кА</t>
  </si>
  <si>
    <t>Выключатель автоматический ВА88-40 3Р 500А 35кА</t>
  </si>
  <si>
    <t>Выключатель автоматический ВА88-32 3Р 32А 25кА</t>
  </si>
  <si>
    <t>Автоматический выключатель ВА47-150 1P C80А 15кА</t>
  </si>
  <si>
    <t>Поставка автоматических выключателей</t>
  </si>
  <si>
    <t>до 30 сентября 2025г.</t>
  </si>
  <si>
    <t xml:space="preserve">Дата подготовки обоснования НМЦ  12.03.2025г. </t>
  </si>
  <si>
    <t xml:space="preserve">Выключатель автоматический 
ВА47-29 1Р 6А 4,5кА х-ка С </t>
  </si>
  <si>
    <t>Выключатель автоматический 
ВА47-29 3Р 6А 4,5кА х-ка С</t>
  </si>
  <si>
    <t>Выключатель автоматический 
ВА55-41-344730-630А-690АС-НР230АС/220DC-ПЭ230АС-УХЛ3-КЭАЗ</t>
  </si>
  <si>
    <t xml:space="preserve">Выключатель автоматический
ВА47-100 1P C 100А 10кА </t>
  </si>
  <si>
    <t xml:space="preserve">Итого НМЦ суммы цен за единицу ТРУ устанавливается в размере: 3 848 854,64
</t>
  </si>
</sst>
</file>

<file path=xl/styles.xml><?xml version="1.0" encoding="utf-8"?>
<styleSheet xmlns="http://schemas.openxmlformats.org/spreadsheetml/2006/main">
  <numFmts count="1">
    <numFmt numFmtId="164" formatCode="0.00000"/>
  </numFmts>
  <fonts count="1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6" fillId="3" borderId="0" xfId="0" applyNumberFormat="1" applyFont="1" applyFill="1"/>
    <xf numFmtId="0" fontId="6" fillId="3" borderId="0" xfId="0" applyFont="1" applyFill="1"/>
    <xf numFmtId="0" fontId="9" fillId="0" borderId="1" xfId="0" applyFont="1" applyFill="1" applyBorder="1" applyAlignment="1">
      <alignment horizontal="left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5"/>
  <sheetViews>
    <sheetView tabSelected="1" view="pageBreakPreview" zoomScale="110" zoomScaleNormal="112" zoomScaleSheetLayoutView="110" workbookViewId="0">
      <selection activeCell="G9" sqref="G9"/>
    </sheetView>
  </sheetViews>
  <sheetFormatPr defaultRowHeight="15"/>
  <cols>
    <col min="1" max="1" width="7.5703125" style="1" customWidth="1"/>
    <col min="2" max="2" width="42.85546875" style="36" customWidth="1"/>
    <col min="3" max="3" width="13.7109375" style="1" customWidth="1"/>
    <col min="4" max="4" width="9" style="1" customWidth="1"/>
    <col min="5" max="5" width="9.7109375" style="1" customWidth="1"/>
    <col min="6" max="6" width="14.28515625" style="3" customWidth="1"/>
    <col min="7" max="7" width="13.5703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0.85546875" style="3" customWidth="1"/>
    <col min="17" max="16384" width="9.140625" style="1"/>
  </cols>
  <sheetData>
    <row r="1" spans="1:16" ht="16.5" customHeight="1">
      <c r="A1" s="10"/>
      <c r="B1" s="35"/>
      <c r="C1" s="10"/>
      <c r="D1" s="10"/>
      <c r="E1" s="10"/>
      <c r="F1" s="11" t="s">
        <v>20</v>
      </c>
      <c r="G1" s="12"/>
      <c r="H1" s="12"/>
      <c r="I1" s="10"/>
      <c r="J1" s="10"/>
      <c r="K1" s="10"/>
      <c r="L1" s="60" t="s">
        <v>7</v>
      </c>
      <c r="M1" s="61"/>
      <c r="N1" s="61"/>
      <c r="O1" s="61"/>
    </row>
    <row r="2" spans="1:16" ht="20.25" customHeight="1">
      <c r="A2" s="4"/>
      <c r="B2" s="70" t="s">
        <v>11</v>
      </c>
      <c r="C2" s="70"/>
      <c r="D2" s="4"/>
      <c r="E2" s="70" t="s">
        <v>109</v>
      </c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6" ht="36.75" customHeight="1">
      <c r="A3" s="4"/>
      <c r="B3" s="70" t="s">
        <v>12</v>
      </c>
      <c r="C3" s="70"/>
      <c r="D3" s="4"/>
      <c r="E3" s="70" t="s">
        <v>13</v>
      </c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6" ht="33" customHeight="1">
      <c r="A4" s="4"/>
      <c r="B4" s="70" t="s">
        <v>14</v>
      </c>
      <c r="C4" s="70"/>
      <c r="D4" s="4"/>
      <c r="E4" s="70" t="s">
        <v>110</v>
      </c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6" ht="22.5" customHeight="1">
      <c r="A5" s="70" t="s">
        <v>15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</row>
    <row r="6" spans="1:16" ht="53.25" customHeight="1">
      <c r="A6" s="4"/>
      <c r="B6" s="70" t="s">
        <v>16</v>
      </c>
      <c r="C6" s="70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16" ht="39" customHeight="1">
      <c r="A7" s="62" t="s">
        <v>0</v>
      </c>
      <c r="B7" s="64" t="s">
        <v>25</v>
      </c>
      <c r="C7" s="66" t="s">
        <v>24</v>
      </c>
      <c r="D7" s="62" t="s">
        <v>1</v>
      </c>
      <c r="E7" s="62" t="s">
        <v>2</v>
      </c>
      <c r="F7" s="67" t="s">
        <v>27</v>
      </c>
      <c r="G7" s="68"/>
      <c r="H7" s="69"/>
      <c r="I7" s="77" t="s">
        <v>21</v>
      </c>
      <c r="J7" s="78"/>
      <c r="K7" s="79"/>
      <c r="L7" s="71" t="s">
        <v>22</v>
      </c>
      <c r="M7" s="72"/>
      <c r="N7" s="72"/>
      <c r="O7" s="72"/>
    </row>
    <row r="8" spans="1:16" ht="159" customHeight="1">
      <c r="A8" s="63"/>
      <c r="B8" s="65"/>
      <c r="C8" s="66"/>
      <c r="D8" s="62"/>
      <c r="E8" s="62"/>
      <c r="F8" s="13" t="s">
        <v>8</v>
      </c>
      <c r="G8" s="13" t="s">
        <v>9</v>
      </c>
      <c r="H8" s="13" t="s">
        <v>10</v>
      </c>
      <c r="I8" s="14" t="s">
        <v>3</v>
      </c>
      <c r="J8" s="14" t="s">
        <v>4</v>
      </c>
      <c r="K8" s="14" t="s">
        <v>28</v>
      </c>
      <c r="L8" s="15" t="s">
        <v>23</v>
      </c>
      <c r="M8" s="16" t="s">
        <v>5</v>
      </c>
      <c r="N8" s="16" t="s">
        <v>6</v>
      </c>
      <c r="O8" s="17" t="s">
        <v>26</v>
      </c>
      <c r="P8" s="8"/>
    </row>
    <row r="9" spans="1:16" ht="34.5" customHeight="1">
      <c r="A9" s="18">
        <v>1</v>
      </c>
      <c r="B9" s="46" t="s">
        <v>48</v>
      </c>
      <c r="C9" s="34" t="s">
        <v>30</v>
      </c>
      <c r="D9" s="19" t="s">
        <v>29</v>
      </c>
      <c r="E9" s="20">
        <v>1</v>
      </c>
      <c r="F9" s="49">
        <v>224.4</v>
      </c>
      <c r="G9" s="49">
        <v>190.19</v>
      </c>
      <c r="H9" s="50">
        <v>204</v>
      </c>
      <c r="I9" s="40">
        <f>AVERAGE(F9:H9)</f>
        <v>206.19666666666669</v>
      </c>
      <c r="J9" s="21">
        <f>SQRT(((SUM((POWER(H9-I9,2)),(POWER(G9-I9,2)),(POWER(F9-I9,2)))/(COLUMNS(F9:H9)-1))))</f>
        <v>17.21046290293592</v>
      </c>
      <c r="K9" s="39">
        <f>J9/I9*100</f>
        <v>8.3466251812683279</v>
      </c>
      <c r="L9" s="22">
        <f>((E9/3)*(SUM(F9:H9)))</f>
        <v>206.19666666666666</v>
      </c>
      <c r="M9" s="23">
        <f>L9/E9</f>
        <v>206.19666666666666</v>
      </c>
      <c r="N9" s="23">
        <f t="shared" ref="N9:N10" si="0">ROUNDDOWN(M9,2)</f>
        <v>206.19</v>
      </c>
      <c r="O9" s="23">
        <f>N9*E9</f>
        <v>206.19</v>
      </c>
      <c r="P9" s="8">
        <v>1.2</v>
      </c>
    </row>
    <row r="10" spans="1:16" ht="33.75" customHeight="1">
      <c r="A10" s="47">
        <v>2</v>
      </c>
      <c r="B10" s="46" t="s">
        <v>49</v>
      </c>
      <c r="C10" s="34" t="s">
        <v>30</v>
      </c>
      <c r="D10" s="19" t="s">
        <v>29</v>
      </c>
      <c r="E10" s="20">
        <v>1</v>
      </c>
      <c r="F10" s="49">
        <v>196.2</v>
      </c>
      <c r="G10" s="49">
        <v>166.24</v>
      </c>
      <c r="H10" s="50">
        <v>180</v>
      </c>
      <c r="I10" s="40">
        <f t="shared" ref="I10:I14" si="1">AVERAGE(F10:H10)</f>
        <v>180.81333333333336</v>
      </c>
      <c r="J10" s="21">
        <f>SQRT(((SUM((POWER(H10-I10,2)),(POWER(G10-I10,2)),(POWER(F10-I10,2)))/(COLUMNS(F10:H10)-1))))</f>
        <v>14.996550714525425</v>
      </c>
      <c r="K10" s="39">
        <f t="shared" ref="K10:K14" si="2">J10/I10*100</f>
        <v>8.2939407388054462</v>
      </c>
      <c r="L10" s="22">
        <f>((E10/3)*(SUM(F10:H10)))</f>
        <v>180.81333333333333</v>
      </c>
      <c r="M10" s="23">
        <f>L10/E10</f>
        <v>180.81333333333333</v>
      </c>
      <c r="N10" s="23">
        <f t="shared" si="0"/>
        <v>180.81</v>
      </c>
      <c r="O10" s="23">
        <f>N10*E10</f>
        <v>180.81</v>
      </c>
      <c r="P10" s="8">
        <v>1.2</v>
      </c>
    </row>
    <row r="11" spans="1:16" ht="33.75" customHeight="1">
      <c r="A11" s="47">
        <v>3</v>
      </c>
      <c r="B11" s="46" t="s">
        <v>50</v>
      </c>
      <c r="C11" s="34" t="s">
        <v>30</v>
      </c>
      <c r="D11" s="19" t="s">
        <v>29</v>
      </c>
      <c r="E11" s="20">
        <v>1</v>
      </c>
      <c r="F11" s="49">
        <v>237.6</v>
      </c>
      <c r="G11" s="49">
        <v>201.28</v>
      </c>
      <c r="H11" s="50">
        <v>224</v>
      </c>
      <c r="I11" s="40">
        <f t="shared" si="1"/>
        <v>220.96</v>
      </c>
      <c r="J11" s="21">
        <f>SQRT(((SUM((POWER(H11-I11,2)),(POWER(G11-I11,2)),(POWER(F11-I11,2)))/(COLUMNS(F11:H11)-1))))</f>
        <v>18.349844685991211</v>
      </c>
      <c r="K11" s="39">
        <f t="shared" si="2"/>
        <v>8.3046002380481578</v>
      </c>
      <c r="L11" s="22">
        <f>((E11/3)*(SUM(F11:H11)))</f>
        <v>220.95999999999998</v>
      </c>
      <c r="M11" s="23">
        <f>L11/E11</f>
        <v>220.95999999999998</v>
      </c>
      <c r="N11" s="23">
        <f t="shared" ref="N11:N14" si="3">ROUNDDOWN(M11,2)</f>
        <v>220.96</v>
      </c>
      <c r="O11" s="23">
        <f>N11*E11</f>
        <v>220.96</v>
      </c>
      <c r="P11" s="8"/>
    </row>
    <row r="12" spans="1:16" ht="33.75" customHeight="1">
      <c r="A12" s="47">
        <v>4</v>
      </c>
      <c r="B12" s="46" t="s">
        <v>51</v>
      </c>
      <c r="C12" s="34" t="s">
        <v>30</v>
      </c>
      <c r="D12" s="19" t="s">
        <v>29</v>
      </c>
      <c r="E12" s="20">
        <v>1</v>
      </c>
      <c r="F12" s="49">
        <v>204</v>
      </c>
      <c r="G12" s="49">
        <v>172.56</v>
      </c>
      <c r="H12" s="50">
        <v>194</v>
      </c>
      <c r="I12" s="40">
        <f t="shared" si="1"/>
        <v>190.18666666666664</v>
      </c>
      <c r="J12" s="21">
        <f>SQRT(((SUM((POWER(H12-I12,2)),(POWER(G12-I12,2)),(POWER(F12-I12,2)))/(COLUMNS(F12:H12)-1))))</f>
        <v>16.063142075364127</v>
      </c>
      <c r="K12" s="39">
        <f t="shared" si="2"/>
        <v>8.445987490551806</v>
      </c>
      <c r="L12" s="22">
        <f>((E12/3)*(SUM(F12:H12)))</f>
        <v>190.18666666666664</v>
      </c>
      <c r="M12" s="23">
        <f>L12/E12</f>
        <v>190.18666666666664</v>
      </c>
      <c r="N12" s="23">
        <f t="shared" si="3"/>
        <v>190.18</v>
      </c>
      <c r="O12" s="23">
        <f>N12*E12</f>
        <v>190.18</v>
      </c>
      <c r="P12" s="8"/>
    </row>
    <row r="13" spans="1:16" ht="32.25" customHeight="1">
      <c r="A13" s="47">
        <v>5</v>
      </c>
      <c r="B13" s="46" t="s">
        <v>37</v>
      </c>
      <c r="C13" s="34" t="s">
        <v>30</v>
      </c>
      <c r="D13" s="19" t="s">
        <v>29</v>
      </c>
      <c r="E13" s="20">
        <v>1</v>
      </c>
      <c r="F13" s="49">
        <v>236.4</v>
      </c>
      <c r="G13" s="49">
        <v>200.19</v>
      </c>
      <c r="H13" s="50">
        <v>210</v>
      </c>
      <c r="I13" s="40">
        <f t="shared" si="1"/>
        <v>215.53</v>
      </c>
      <c r="J13" s="21">
        <f>SQRT(((SUM((POWER(H13-I13,2)),(POWER(G13-I13,2)),(POWER(F13-I13,2)))/(COLUMNS(F13:H13)-1))))</f>
        <v>18.72769873743168</v>
      </c>
      <c r="K13" s="39">
        <f t="shared" si="2"/>
        <v>8.6891378172095202</v>
      </c>
      <c r="L13" s="22">
        <f>((E13/3)*(SUM(F13:H13)))</f>
        <v>215.53</v>
      </c>
      <c r="M13" s="23">
        <f>L13/E13</f>
        <v>215.53</v>
      </c>
      <c r="N13" s="23">
        <f t="shared" si="3"/>
        <v>215.53</v>
      </c>
      <c r="O13" s="23">
        <f>N13*E13</f>
        <v>215.53</v>
      </c>
      <c r="P13" s="8"/>
    </row>
    <row r="14" spans="1:16" ht="33.75" customHeight="1">
      <c r="A14" s="47">
        <v>6</v>
      </c>
      <c r="B14" s="46" t="s">
        <v>46</v>
      </c>
      <c r="C14" s="34" t="s">
        <v>30</v>
      </c>
      <c r="D14" s="19" t="s">
        <v>29</v>
      </c>
      <c r="E14" s="20">
        <v>1</v>
      </c>
      <c r="F14" s="49">
        <v>244.03</v>
      </c>
      <c r="G14" s="49">
        <v>208.36</v>
      </c>
      <c r="H14" s="50">
        <v>216</v>
      </c>
      <c r="I14" s="40">
        <f t="shared" si="1"/>
        <v>222.79666666666665</v>
      </c>
      <c r="J14" s="21">
        <f>SQRT(((SUM((POWER(H14-I14,2)),(POWER(G14-I14,2)),(POWER(F14-I14,2)))/(COLUMNS(F14:H14)-1))))</f>
        <v>18.781193607791096</v>
      </c>
      <c r="K14" s="39">
        <f t="shared" si="2"/>
        <v>8.4297462295027277</v>
      </c>
      <c r="L14" s="22">
        <f>((E14/3)*(SUM(F14:H14)))</f>
        <v>222.79666666666665</v>
      </c>
      <c r="M14" s="23">
        <f>L14/E14</f>
        <v>222.79666666666665</v>
      </c>
      <c r="N14" s="23">
        <f t="shared" si="3"/>
        <v>222.79</v>
      </c>
      <c r="O14" s="23">
        <f>N14*E14</f>
        <v>222.79</v>
      </c>
      <c r="P14" s="8"/>
    </row>
    <row r="15" spans="1:16" ht="34.5" customHeight="1">
      <c r="A15" s="47">
        <v>7</v>
      </c>
      <c r="B15" s="46" t="s">
        <v>52</v>
      </c>
      <c r="C15" s="34" t="s">
        <v>30</v>
      </c>
      <c r="D15" s="19" t="s">
        <v>29</v>
      </c>
      <c r="E15" s="20">
        <v>1</v>
      </c>
      <c r="F15" s="49">
        <v>283.8</v>
      </c>
      <c r="G15" s="49">
        <v>242.95</v>
      </c>
      <c r="H15" s="50">
        <v>260</v>
      </c>
      <c r="I15" s="40">
        <f t="shared" ref="I15:I69" si="4">AVERAGE(F15:H15)</f>
        <v>262.25</v>
      </c>
      <c r="J15" s="21">
        <f>SQRT(((SUM((POWER(H15-I15,2)),(POWER(G15-I15,2)),(POWER(F15-I15,2)))/(COLUMNS(F15:H15)-1))))</f>
        <v>20.517736229906077</v>
      </c>
      <c r="K15" s="39">
        <f t="shared" ref="K15:K69" si="5">J15/I15*100</f>
        <v>7.8237316415275799</v>
      </c>
      <c r="L15" s="22">
        <f>((E15/3)*(SUM(F15:H15)))</f>
        <v>262.25</v>
      </c>
      <c r="M15" s="23">
        <f>L15/E15</f>
        <v>262.25</v>
      </c>
      <c r="N15" s="23">
        <f t="shared" ref="N15:N69" si="6">ROUNDDOWN(M15,2)</f>
        <v>262.25</v>
      </c>
      <c r="O15" s="23">
        <f>N15*E15</f>
        <v>262.25</v>
      </c>
      <c r="P15" s="8"/>
    </row>
    <row r="16" spans="1:16" ht="33.75" customHeight="1">
      <c r="A16" s="47">
        <v>8</v>
      </c>
      <c r="B16" s="46" t="s">
        <v>53</v>
      </c>
      <c r="C16" s="34" t="s">
        <v>30</v>
      </c>
      <c r="D16" s="19" t="s">
        <v>29</v>
      </c>
      <c r="E16" s="20">
        <v>1</v>
      </c>
      <c r="F16" s="58">
        <v>283.8</v>
      </c>
      <c r="G16" s="49">
        <v>240.59</v>
      </c>
      <c r="H16" s="50">
        <v>291</v>
      </c>
      <c r="I16" s="40">
        <f t="shared" si="4"/>
        <v>271.79666666666668</v>
      </c>
      <c r="J16" s="21">
        <f>SQRT(((SUM((POWER(H16-I16,2)),(POWER(G16-I16,2)),(POWER(F16-I16,2)))/(COLUMNS(F16:H16)-1))))</f>
        <v>27.264483001394566</v>
      </c>
      <c r="K16" s="39">
        <f t="shared" si="5"/>
        <v>10.031205803870993</v>
      </c>
      <c r="L16" s="22">
        <f>((E16/3)*(SUM(F16:H16)))</f>
        <v>271.79666666666662</v>
      </c>
      <c r="M16" s="23">
        <f>L16/E16</f>
        <v>271.79666666666662</v>
      </c>
      <c r="N16" s="23">
        <f t="shared" si="6"/>
        <v>271.79000000000002</v>
      </c>
      <c r="O16" s="23">
        <f>N16*E16</f>
        <v>271.79000000000002</v>
      </c>
      <c r="P16" s="8"/>
    </row>
    <row r="17" spans="1:16" ht="32.25" customHeight="1">
      <c r="A17" s="47">
        <v>9</v>
      </c>
      <c r="B17" s="46" t="s">
        <v>54</v>
      </c>
      <c r="C17" s="34" t="s">
        <v>30</v>
      </c>
      <c r="D17" s="19" t="s">
        <v>29</v>
      </c>
      <c r="E17" s="20">
        <v>1</v>
      </c>
      <c r="F17" s="49">
        <v>760.2</v>
      </c>
      <c r="G17" s="49">
        <v>644.49</v>
      </c>
      <c r="H17" s="50">
        <v>766</v>
      </c>
      <c r="I17" s="40">
        <f t="shared" si="4"/>
        <v>723.56333333333339</v>
      </c>
      <c r="J17" s="21">
        <f>SQRT(((SUM((POWER(H17-I17,2)),(POWER(G17-I17,2)),(POWER(F17-I17,2)))/(COLUMNS(F17:H17)-1))))</f>
        <v>68.540893146597782</v>
      </c>
      <c r="K17" s="39">
        <f t="shared" si="5"/>
        <v>9.4726874606596674</v>
      </c>
      <c r="L17" s="22">
        <f>((E17/3)*(SUM(F17:H17)))</f>
        <v>723.56333333333328</v>
      </c>
      <c r="M17" s="23">
        <f>L17/E17</f>
        <v>723.56333333333328</v>
      </c>
      <c r="N17" s="23">
        <f t="shared" si="6"/>
        <v>723.56</v>
      </c>
      <c r="O17" s="23">
        <f>N17*E17</f>
        <v>723.56</v>
      </c>
      <c r="P17" s="8"/>
    </row>
    <row r="18" spans="1:16" ht="34.5" customHeight="1">
      <c r="A18" s="47">
        <v>10</v>
      </c>
      <c r="B18" s="46" t="s">
        <v>55</v>
      </c>
      <c r="C18" s="34" t="s">
        <v>30</v>
      </c>
      <c r="D18" s="19" t="s">
        <v>29</v>
      </c>
      <c r="E18" s="20">
        <v>1</v>
      </c>
      <c r="F18" s="49">
        <v>715.8</v>
      </c>
      <c r="G18" s="49">
        <v>606.82000000000005</v>
      </c>
      <c r="H18" s="50">
        <v>612</v>
      </c>
      <c r="I18" s="40">
        <f t="shared" si="4"/>
        <v>644.87333333333333</v>
      </c>
      <c r="J18" s="21">
        <f>SQRT(((SUM((POWER(H18-I18,2)),(POWER(G18-I18,2)),(POWER(F18-I18,2)))/(COLUMNS(F18:H18)-1))))</f>
        <v>61.478875504788867</v>
      </c>
      <c r="K18" s="39">
        <f t="shared" si="5"/>
        <v>9.5334808135120372</v>
      </c>
      <c r="L18" s="22">
        <f>((E18/3)*(SUM(F18:H18)))</f>
        <v>644.87333333333322</v>
      </c>
      <c r="M18" s="23">
        <f>L18/E18</f>
        <v>644.87333333333322</v>
      </c>
      <c r="N18" s="23">
        <f t="shared" si="6"/>
        <v>644.87</v>
      </c>
      <c r="O18" s="23">
        <f>N18*E18</f>
        <v>644.87</v>
      </c>
      <c r="P18" s="8"/>
    </row>
    <row r="19" spans="1:16" ht="31.5" customHeight="1">
      <c r="A19" s="47">
        <v>11</v>
      </c>
      <c r="B19" s="46" t="s">
        <v>56</v>
      </c>
      <c r="C19" s="34" t="s">
        <v>30</v>
      </c>
      <c r="D19" s="19" t="s">
        <v>29</v>
      </c>
      <c r="E19" s="20">
        <v>1</v>
      </c>
      <c r="F19" s="49">
        <v>857.4</v>
      </c>
      <c r="G19" s="49">
        <v>726.75</v>
      </c>
      <c r="H19" s="50">
        <v>843</v>
      </c>
      <c r="I19" s="40">
        <f t="shared" si="4"/>
        <v>809.05000000000007</v>
      </c>
      <c r="J19" s="21">
        <f>SQRT(((SUM((POWER(H19-I19,2)),(POWER(G19-I19,2)),(POWER(F19-I19,2)))/(COLUMNS(F19:H19)-1))))</f>
        <v>71.636635180611322</v>
      </c>
      <c r="K19" s="39">
        <f t="shared" si="5"/>
        <v>8.8544138410001008</v>
      </c>
      <c r="L19" s="22">
        <f>((E19/3)*(SUM(F19:H19)))</f>
        <v>809.05</v>
      </c>
      <c r="M19" s="23">
        <f>L19/E19</f>
        <v>809.05</v>
      </c>
      <c r="N19" s="23">
        <f t="shared" si="6"/>
        <v>809.05</v>
      </c>
      <c r="O19" s="23">
        <f>N19*E19</f>
        <v>809.05</v>
      </c>
      <c r="P19" s="8"/>
    </row>
    <row r="20" spans="1:16" ht="33.75" customHeight="1">
      <c r="A20" s="47">
        <v>12</v>
      </c>
      <c r="B20" s="46" t="s">
        <v>47</v>
      </c>
      <c r="C20" s="34" t="s">
        <v>30</v>
      </c>
      <c r="D20" s="19" t="s">
        <v>29</v>
      </c>
      <c r="E20" s="20">
        <v>1</v>
      </c>
      <c r="F20" s="49">
        <v>646.79999999999995</v>
      </c>
      <c r="G20" s="49">
        <v>548.19000000000005</v>
      </c>
      <c r="H20" s="50">
        <v>570</v>
      </c>
      <c r="I20" s="40">
        <f t="shared" si="4"/>
        <v>588.33000000000004</v>
      </c>
      <c r="J20" s="21">
        <f>SQRT(((SUM((POWER(H20-I20,2)),(POWER(G20-I20,2)),(POWER(F20-I20,2)))/(COLUMNS(F20:H20)-1))))</f>
        <v>51.797439125887252</v>
      </c>
      <c r="K20" s="39">
        <f t="shared" si="5"/>
        <v>8.8041471837042558</v>
      </c>
      <c r="L20" s="22">
        <f>((E20/3)*(SUM(F20:H20)))</f>
        <v>588.32999999999993</v>
      </c>
      <c r="M20" s="23">
        <f>L20/E20</f>
        <v>588.32999999999993</v>
      </c>
      <c r="N20" s="23">
        <f t="shared" si="6"/>
        <v>588.33000000000004</v>
      </c>
      <c r="O20" s="23">
        <f>N20*E20</f>
        <v>588.33000000000004</v>
      </c>
      <c r="P20" s="8"/>
    </row>
    <row r="21" spans="1:16" ht="33.75" customHeight="1">
      <c r="A21" s="47">
        <v>13</v>
      </c>
      <c r="B21" s="46" t="s">
        <v>38</v>
      </c>
      <c r="C21" s="34" t="s">
        <v>30</v>
      </c>
      <c r="D21" s="19" t="s">
        <v>29</v>
      </c>
      <c r="E21" s="20">
        <v>1</v>
      </c>
      <c r="F21" s="49">
        <v>698.4</v>
      </c>
      <c r="G21" s="49">
        <v>603.44000000000005</v>
      </c>
      <c r="H21" s="50">
        <v>591</v>
      </c>
      <c r="I21" s="40">
        <f t="shared" si="4"/>
        <v>630.94666666666672</v>
      </c>
      <c r="J21" s="21">
        <f>SQRT(((SUM((POWER(H21-I21,2)),(POWER(G21-I21,2)),(POWER(F21-I21,2)))/(COLUMNS(F21:H21)-1))))</f>
        <v>58.74651081837397</v>
      </c>
      <c r="K21" s="39">
        <f t="shared" si="5"/>
        <v>9.3108520770441174</v>
      </c>
      <c r="L21" s="22">
        <f>((E21/3)*(SUM(F21:H21)))</f>
        <v>630.94666666666672</v>
      </c>
      <c r="M21" s="23">
        <f>L21/E21</f>
        <v>630.94666666666672</v>
      </c>
      <c r="N21" s="23">
        <f t="shared" si="6"/>
        <v>630.94000000000005</v>
      </c>
      <c r="O21" s="23">
        <f>N21*E21</f>
        <v>630.94000000000005</v>
      </c>
      <c r="P21" s="8"/>
    </row>
    <row r="22" spans="1:16" ht="33.75" customHeight="1">
      <c r="A22" s="47">
        <v>14</v>
      </c>
      <c r="B22" s="46" t="s">
        <v>39</v>
      </c>
      <c r="C22" s="34" t="s">
        <v>30</v>
      </c>
      <c r="D22" s="19" t="s">
        <v>29</v>
      </c>
      <c r="E22" s="20">
        <v>1</v>
      </c>
      <c r="F22" s="49">
        <v>725.4</v>
      </c>
      <c r="G22" s="49">
        <v>615.05999999999995</v>
      </c>
      <c r="H22" s="50">
        <v>602</v>
      </c>
      <c r="I22" s="40">
        <f t="shared" si="4"/>
        <v>647.48666666666668</v>
      </c>
      <c r="J22" s="21">
        <f>SQRT(((SUM((POWER(H22-I22,2)),(POWER(G22-I22,2)),(POWER(F22-I22,2)))/(COLUMNS(F22:H22)-1))))</f>
        <v>67.790165461763948</v>
      </c>
      <c r="K22" s="39">
        <f t="shared" si="5"/>
        <v>10.469739216523987</v>
      </c>
      <c r="L22" s="22">
        <f>((E22/3)*(SUM(F22:H22)))</f>
        <v>647.48666666666668</v>
      </c>
      <c r="M22" s="23">
        <f>L22/E22</f>
        <v>647.48666666666668</v>
      </c>
      <c r="N22" s="23">
        <f t="shared" si="6"/>
        <v>647.48</v>
      </c>
      <c r="O22" s="23">
        <f>N22*E22</f>
        <v>647.48</v>
      </c>
      <c r="P22" s="8"/>
    </row>
    <row r="23" spans="1:16" ht="30.75" customHeight="1">
      <c r="A23" s="47">
        <v>15</v>
      </c>
      <c r="B23" s="46" t="s">
        <v>57</v>
      </c>
      <c r="C23" s="34" t="s">
        <v>30</v>
      </c>
      <c r="D23" s="19" t="s">
        <v>29</v>
      </c>
      <c r="E23" s="20">
        <v>1</v>
      </c>
      <c r="F23" s="49">
        <v>873.9</v>
      </c>
      <c r="G23" s="49">
        <v>746.16</v>
      </c>
      <c r="H23" s="50">
        <v>731</v>
      </c>
      <c r="I23" s="40">
        <f t="shared" si="4"/>
        <v>783.68666666666661</v>
      </c>
      <c r="J23" s="21">
        <f>SQRT(((SUM((POWER(H23-I23,2)),(POWER(G23-I23,2)),(POWER(F23-I23,2)))/(COLUMNS(F23:H23)-1))))</f>
        <v>78.493888509445966</v>
      </c>
      <c r="K23" s="39">
        <f t="shared" si="5"/>
        <v>10.015978559812933</v>
      </c>
      <c r="L23" s="22">
        <f>((E23/3)*(SUM(F23:H23)))</f>
        <v>783.68666666666661</v>
      </c>
      <c r="M23" s="23">
        <f>L23/E23</f>
        <v>783.68666666666661</v>
      </c>
      <c r="N23" s="23">
        <f t="shared" si="6"/>
        <v>783.68</v>
      </c>
      <c r="O23" s="23">
        <f>N23*E23</f>
        <v>783.68</v>
      </c>
      <c r="P23" s="8"/>
    </row>
    <row r="24" spans="1:16" ht="32.25" customHeight="1">
      <c r="A24" s="47">
        <v>16</v>
      </c>
      <c r="B24" s="46" t="s">
        <v>33</v>
      </c>
      <c r="C24" s="34" t="s">
        <v>30</v>
      </c>
      <c r="D24" s="19" t="s">
        <v>29</v>
      </c>
      <c r="E24" s="20">
        <v>1</v>
      </c>
      <c r="F24" s="49">
        <v>863.4</v>
      </c>
      <c r="G24" s="49">
        <v>731.95</v>
      </c>
      <c r="H24" s="50">
        <v>717</v>
      </c>
      <c r="I24" s="40">
        <f t="shared" si="4"/>
        <v>770.7833333333333</v>
      </c>
      <c r="J24" s="21">
        <f>SQRT(((SUM((POWER(H24-I24,2)),(POWER(G24-I24,2)),(POWER(F24-I24,2)))/(COLUMNS(F24:H24)-1))))</f>
        <v>80.555948466474703</v>
      </c>
      <c r="K24" s="39">
        <f t="shared" si="5"/>
        <v>10.451179337013174</v>
      </c>
      <c r="L24" s="22">
        <f>((E24/3)*(SUM(F24:H24)))</f>
        <v>770.7833333333333</v>
      </c>
      <c r="M24" s="23">
        <f>L24/E24</f>
        <v>770.7833333333333</v>
      </c>
      <c r="N24" s="23">
        <f t="shared" si="6"/>
        <v>770.78</v>
      </c>
      <c r="O24" s="23">
        <f>N24*E24</f>
        <v>770.78</v>
      </c>
      <c r="P24" s="8"/>
    </row>
    <row r="25" spans="1:16" ht="35.25" customHeight="1">
      <c r="A25" s="47">
        <v>17</v>
      </c>
      <c r="B25" s="46" t="s">
        <v>58</v>
      </c>
      <c r="C25" s="34" t="s">
        <v>30</v>
      </c>
      <c r="D25" s="19" t="s">
        <v>29</v>
      </c>
      <c r="E25" s="20">
        <v>1</v>
      </c>
      <c r="F25" s="49">
        <v>6297.6</v>
      </c>
      <c r="G25" s="49">
        <v>4429.5</v>
      </c>
      <c r="H25" s="50">
        <v>4562</v>
      </c>
      <c r="I25" s="40">
        <f t="shared" si="4"/>
        <v>5096.3666666666668</v>
      </c>
      <c r="J25" s="21">
        <f>SQRT(((SUM((POWER(H25-I25,2)),(POWER(G25-I25,2)),(POWER(F25-I25,2)))/(COLUMNS(F25:H25)-1))))</f>
        <v>1042.4059685810196</v>
      </c>
      <c r="K25" s="39">
        <f t="shared" si="5"/>
        <v>20.453904453127119</v>
      </c>
      <c r="L25" s="22">
        <f>((E25/3)*(SUM(F25:H25)))</f>
        <v>5096.3666666666668</v>
      </c>
      <c r="M25" s="23">
        <f>L25/E25</f>
        <v>5096.3666666666668</v>
      </c>
      <c r="N25" s="23">
        <f t="shared" si="6"/>
        <v>5096.3599999999997</v>
      </c>
      <c r="O25" s="23">
        <f>N25*E25</f>
        <v>5096.3599999999997</v>
      </c>
      <c r="P25" s="8"/>
    </row>
    <row r="26" spans="1:16" ht="32.25" customHeight="1">
      <c r="A26" s="47">
        <v>18</v>
      </c>
      <c r="B26" s="46" t="s">
        <v>40</v>
      </c>
      <c r="C26" s="34" t="s">
        <v>30</v>
      </c>
      <c r="D26" s="19" t="s">
        <v>29</v>
      </c>
      <c r="E26" s="20">
        <v>1</v>
      </c>
      <c r="F26" s="49">
        <v>7221.6</v>
      </c>
      <c r="G26" s="49">
        <v>5412.37</v>
      </c>
      <c r="H26" s="50">
        <v>5574</v>
      </c>
      <c r="I26" s="40">
        <f t="shared" si="4"/>
        <v>6069.3233333333337</v>
      </c>
      <c r="J26" s="21">
        <f>SQRT(((SUM((POWER(H26-I26,2)),(POWER(G26-I26,2)),(POWER(F26-I26,2)))/(COLUMNS(F26:H26)-1))))</f>
        <v>1001.1679187995059</v>
      </c>
      <c r="K26" s="39">
        <f t="shared" si="5"/>
        <v>16.49554429405649</v>
      </c>
      <c r="L26" s="22">
        <f>((E26/3)*(SUM(F26:H26)))</f>
        <v>6069.3233333333337</v>
      </c>
      <c r="M26" s="23">
        <f>L26/E26</f>
        <v>6069.3233333333337</v>
      </c>
      <c r="N26" s="23">
        <f t="shared" si="6"/>
        <v>6069.32</v>
      </c>
      <c r="O26" s="23">
        <f>N26*E26</f>
        <v>6069.32</v>
      </c>
      <c r="P26" s="8"/>
    </row>
    <row r="27" spans="1:16" ht="32.25" customHeight="1">
      <c r="A27" s="47">
        <v>19</v>
      </c>
      <c r="B27" s="46" t="s">
        <v>59</v>
      </c>
      <c r="C27" s="34" t="s">
        <v>30</v>
      </c>
      <c r="D27" s="19" t="s">
        <v>29</v>
      </c>
      <c r="E27" s="20">
        <v>1</v>
      </c>
      <c r="F27" s="49">
        <v>8010</v>
      </c>
      <c r="G27" s="49">
        <v>6003.04</v>
      </c>
      <c r="H27" s="50">
        <v>6183</v>
      </c>
      <c r="I27" s="40">
        <f t="shared" si="4"/>
        <v>6732.0133333333333</v>
      </c>
      <c r="J27" s="21">
        <f>SQRT(((SUM((POWER(H27-I27,2)),(POWER(G27-I27,2)),(POWER(F27-I27,2)))/(COLUMNS(F27:H27)-1))))</f>
        <v>1110.4205692139053</v>
      </c>
      <c r="K27" s="39">
        <f t="shared" si="5"/>
        <v>16.494628192664088</v>
      </c>
      <c r="L27" s="22">
        <f>((E27/3)*(SUM(F27:H27)))</f>
        <v>6732.0133333333333</v>
      </c>
      <c r="M27" s="23">
        <f>L27/E27</f>
        <v>6732.0133333333333</v>
      </c>
      <c r="N27" s="23">
        <f t="shared" si="6"/>
        <v>6732.01</v>
      </c>
      <c r="O27" s="23">
        <f>N27*E27</f>
        <v>6732.01</v>
      </c>
      <c r="P27" s="8"/>
    </row>
    <row r="28" spans="1:16" ht="31.5" customHeight="1">
      <c r="A28" s="47">
        <v>20</v>
      </c>
      <c r="B28" s="46" t="s">
        <v>60</v>
      </c>
      <c r="C28" s="34" t="s">
        <v>30</v>
      </c>
      <c r="D28" s="19" t="s">
        <v>29</v>
      </c>
      <c r="E28" s="20">
        <v>1</v>
      </c>
      <c r="F28" s="49">
        <v>8010</v>
      </c>
      <c r="G28" s="49">
        <v>6003.04</v>
      </c>
      <c r="H28" s="50">
        <v>6123</v>
      </c>
      <c r="I28" s="40">
        <f t="shared" si="4"/>
        <v>6712.0133333333333</v>
      </c>
      <c r="J28" s="21">
        <f>SQRT(((SUM((POWER(H28-I28,2)),(POWER(G28-I28,2)),(POWER(F28-I28,2)))/(COLUMNS(F28:H28)-1))))</f>
        <v>1125.6885184336445</v>
      </c>
      <c r="K28" s="39">
        <f t="shared" si="5"/>
        <v>16.771249735801742</v>
      </c>
      <c r="L28" s="22">
        <f>((E28/3)*(SUM(F28:H28)))</f>
        <v>6712.0133333333333</v>
      </c>
      <c r="M28" s="23">
        <f>L28/E28</f>
        <v>6712.0133333333333</v>
      </c>
      <c r="N28" s="23">
        <f t="shared" si="6"/>
        <v>6712.01</v>
      </c>
      <c r="O28" s="23">
        <f>N28*E28</f>
        <v>6712.01</v>
      </c>
      <c r="P28" s="8"/>
    </row>
    <row r="29" spans="1:16" ht="33.75" customHeight="1">
      <c r="A29" s="47">
        <v>21</v>
      </c>
      <c r="B29" s="46" t="s">
        <v>34</v>
      </c>
      <c r="C29" s="34" t="s">
        <v>30</v>
      </c>
      <c r="D29" s="19" t="s">
        <v>29</v>
      </c>
      <c r="E29" s="20">
        <v>1</v>
      </c>
      <c r="F29" s="49">
        <v>7474.2</v>
      </c>
      <c r="G29" s="49">
        <v>5601.57</v>
      </c>
      <c r="H29" s="50">
        <v>5713</v>
      </c>
      <c r="I29" s="40">
        <f t="shared" si="4"/>
        <v>6262.9233333333332</v>
      </c>
      <c r="J29" s="21">
        <f>SQRT(((SUM((POWER(H29-I29,2)),(POWER(G29-I29,2)),(POWER(F29-I29,2)))/(COLUMNS(F29:H29)-1))))</f>
        <v>1050.4749086167328</v>
      </c>
      <c r="K29" s="39">
        <f t="shared" si="5"/>
        <v>16.77291661907724</v>
      </c>
      <c r="L29" s="22">
        <f>((E29/3)*(SUM(F29:H29)))</f>
        <v>6262.9233333333332</v>
      </c>
      <c r="M29" s="23">
        <f>L29/E29</f>
        <v>6262.9233333333332</v>
      </c>
      <c r="N29" s="23">
        <f t="shared" si="6"/>
        <v>6262.92</v>
      </c>
      <c r="O29" s="23">
        <f>N29*E29</f>
        <v>6262.92</v>
      </c>
      <c r="P29" s="8"/>
    </row>
    <row r="30" spans="1:16" ht="31.5" customHeight="1">
      <c r="A30" s="47">
        <v>22</v>
      </c>
      <c r="B30" s="46" t="s">
        <v>61</v>
      </c>
      <c r="C30" s="34" t="s">
        <v>30</v>
      </c>
      <c r="D30" s="19" t="s">
        <v>29</v>
      </c>
      <c r="E30" s="20">
        <v>1</v>
      </c>
      <c r="F30" s="49">
        <v>10822.2</v>
      </c>
      <c r="G30" s="49">
        <v>7851.59</v>
      </c>
      <c r="H30" s="50">
        <v>8300</v>
      </c>
      <c r="I30" s="40">
        <f t="shared" si="4"/>
        <v>8991.2633333333342</v>
      </c>
      <c r="J30" s="21">
        <f>SQRT(((SUM((POWER(H30-I30,2)),(POWER(G30-I30,2)),(POWER(F30-I30,2)))/(COLUMNS(F30:H30)-1))))</f>
        <v>1601.4102191610164</v>
      </c>
      <c r="K30" s="39">
        <f t="shared" si="5"/>
        <v>17.810736487097468</v>
      </c>
      <c r="L30" s="22">
        <f>((E30/3)*(SUM(F30:H30)))</f>
        <v>8991.2633333333324</v>
      </c>
      <c r="M30" s="23">
        <f>L30/E30</f>
        <v>8991.2633333333324</v>
      </c>
      <c r="N30" s="23">
        <f t="shared" si="6"/>
        <v>8991.26</v>
      </c>
      <c r="O30" s="23">
        <f>N30*E30</f>
        <v>8991.26</v>
      </c>
      <c r="P30" s="8"/>
    </row>
    <row r="31" spans="1:16" ht="33" customHeight="1">
      <c r="A31" s="47">
        <v>23</v>
      </c>
      <c r="B31" s="46" t="s">
        <v>44</v>
      </c>
      <c r="C31" s="34" t="s">
        <v>30</v>
      </c>
      <c r="D31" s="19" t="s">
        <v>29</v>
      </c>
      <c r="E31" s="20">
        <v>1</v>
      </c>
      <c r="F31" s="49">
        <v>24259.8</v>
      </c>
      <c r="G31" s="49">
        <v>16002.18</v>
      </c>
      <c r="H31" s="50">
        <v>15522</v>
      </c>
      <c r="I31" s="40">
        <f t="shared" si="4"/>
        <v>18594.66</v>
      </c>
      <c r="J31" s="21">
        <f>SQRT(((SUM((POWER(H31-I31,2)),(POWER(G31-I31,2)),(POWER(F31-I31,2)))/(COLUMNS(F31:H31)-1))))</f>
        <v>4912.026223749217</v>
      </c>
      <c r="K31" s="39">
        <f t="shared" si="5"/>
        <v>26.416327180756287</v>
      </c>
      <c r="L31" s="22">
        <f>((E31/3)*(SUM(F31:H31)))</f>
        <v>18594.659999999996</v>
      </c>
      <c r="M31" s="23">
        <f>L31/E31</f>
        <v>18594.659999999996</v>
      </c>
      <c r="N31" s="23">
        <f t="shared" si="6"/>
        <v>18594.66</v>
      </c>
      <c r="O31" s="23">
        <f>N31*E31</f>
        <v>18594.66</v>
      </c>
      <c r="P31" s="8"/>
    </row>
    <row r="32" spans="1:16" ht="33" customHeight="1">
      <c r="A32" s="47">
        <v>24</v>
      </c>
      <c r="B32" s="46" t="s">
        <v>62</v>
      </c>
      <c r="C32" s="34" t="s">
        <v>30</v>
      </c>
      <c r="D32" s="19" t="s">
        <v>29</v>
      </c>
      <c r="E32" s="20">
        <v>1</v>
      </c>
      <c r="F32" s="49">
        <v>58302</v>
      </c>
      <c r="G32" s="49">
        <v>35606.01</v>
      </c>
      <c r="H32" s="50">
        <v>44237</v>
      </c>
      <c r="I32" s="40">
        <f t="shared" si="4"/>
        <v>46048.33666666667</v>
      </c>
      <c r="J32" s="21">
        <f>SQRT(((SUM((POWER(H32-I32,2)),(POWER(G32-I32,2)),(POWER(F32-I32,2)))/(COLUMNS(F32:H32)-1))))</f>
        <v>11455.902230293052</v>
      </c>
      <c r="K32" s="39">
        <f t="shared" si="5"/>
        <v>24.877993559723333</v>
      </c>
      <c r="L32" s="22">
        <f>((E32/3)*(SUM(F32:H32)))</f>
        <v>46048.33666666667</v>
      </c>
      <c r="M32" s="23">
        <f>L32/E32</f>
        <v>46048.33666666667</v>
      </c>
      <c r="N32" s="23">
        <f t="shared" si="6"/>
        <v>46048.33</v>
      </c>
      <c r="O32" s="23">
        <f>N32*E32</f>
        <v>46048.33</v>
      </c>
      <c r="P32" s="8"/>
    </row>
    <row r="33" spans="1:16" ht="33" customHeight="1">
      <c r="A33" s="47">
        <v>25</v>
      </c>
      <c r="B33" s="46" t="s">
        <v>63</v>
      </c>
      <c r="C33" s="34" t="s">
        <v>30</v>
      </c>
      <c r="D33" s="19" t="s">
        <v>29</v>
      </c>
      <c r="E33" s="20">
        <v>1</v>
      </c>
      <c r="F33" s="49">
        <v>59745.599999999999</v>
      </c>
      <c r="G33" s="49">
        <v>38259.43</v>
      </c>
      <c r="H33" s="50">
        <v>48111</v>
      </c>
      <c r="I33" s="40">
        <f t="shared" si="4"/>
        <v>48705.343333333331</v>
      </c>
      <c r="J33" s="21">
        <f>SQRT(((SUM((POWER(H33-I33,2)),(POWER(G33-I33,2)),(POWER(F33-I33,2)))/(COLUMNS(F33:H33)-1))))</f>
        <v>10755.408328633242</v>
      </c>
      <c r="K33" s="39">
        <f t="shared" si="5"/>
        <v>22.082604479398825</v>
      </c>
      <c r="L33" s="22">
        <f>((E33/3)*(SUM(F33:H33)))</f>
        <v>48705.343333333331</v>
      </c>
      <c r="M33" s="23">
        <f>L33/E33</f>
        <v>48705.343333333331</v>
      </c>
      <c r="N33" s="23">
        <f t="shared" si="6"/>
        <v>48705.34</v>
      </c>
      <c r="O33" s="23">
        <f>N33*E33</f>
        <v>48705.34</v>
      </c>
      <c r="P33" s="8"/>
    </row>
    <row r="34" spans="1:16" ht="30.75" customHeight="1">
      <c r="A34" s="47">
        <v>26</v>
      </c>
      <c r="B34" s="46" t="s">
        <v>45</v>
      </c>
      <c r="C34" s="34" t="s">
        <v>30</v>
      </c>
      <c r="D34" s="19" t="s">
        <v>29</v>
      </c>
      <c r="E34" s="20">
        <v>1</v>
      </c>
      <c r="F34" s="49">
        <v>264887.40000000002</v>
      </c>
      <c r="G34" s="49">
        <v>174707.89</v>
      </c>
      <c r="H34" s="50">
        <v>238202</v>
      </c>
      <c r="I34" s="40">
        <f t="shared" si="4"/>
        <v>225932.43000000002</v>
      </c>
      <c r="J34" s="21">
        <f>SQRT(((SUM((POWER(H34-I34,2)),(POWER(G34-I34,2)),(POWER(F34-I34,2)))/(COLUMNS(F34:H34)-1))))</f>
        <v>46324.861218882244</v>
      </c>
      <c r="K34" s="39">
        <f t="shared" si="5"/>
        <v>20.503856493236601</v>
      </c>
      <c r="L34" s="22">
        <f>((E34/3)*(SUM(F34:H34)))</f>
        <v>225932.43</v>
      </c>
      <c r="M34" s="23">
        <f>L34/E34</f>
        <v>225932.43</v>
      </c>
      <c r="N34" s="23">
        <f t="shared" si="6"/>
        <v>225932.43</v>
      </c>
      <c r="O34" s="23">
        <f>N34*E34</f>
        <v>225932.43</v>
      </c>
      <c r="P34" s="8"/>
    </row>
    <row r="35" spans="1:16" ht="35.25" customHeight="1">
      <c r="A35" s="47">
        <v>27</v>
      </c>
      <c r="B35" s="46" t="s">
        <v>64</v>
      </c>
      <c r="C35" s="34" t="s">
        <v>30</v>
      </c>
      <c r="D35" s="19" t="s">
        <v>29</v>
      </c>
      <c r="E35" s="20">
        <v>1</v>
      </c>
      <c r="F35" s="49">
        <v>1012.8</v>
      </c>
      <c r="G35" s="49">
        <v>548.19000000000005</v>
      </c>
      <c r="H35" s="50">
        <v>873</v>
      </c>
      <c r="I35" s="40">
        <f t="shared" si="4"/>
        <v>811.32999999999993</v>
      </c>
      <c r="J35" s="21">
        <f>SQRT(((SUM((POWER(H35-I35,2)),(POWER(G35-I35,2)),(POWER(F35-I35,2)))/(COLUMNS(F35:H35)-1))))</f>
        <v>238.36527578487596</v>
      </c>
      <c r="K35" s="39">
        <f t="shared" si="5"/>
        <v>29.379571294649033</v>
      </c>
      <c r="L35" s="22">
        <f>((E35/3)*(SUM(F35:H35)))</f>
        <v>811.32999999999993</v>
      </c>
      <c r="M35" s="23">
        <f>L35/E35</f>
        <v>811.32999999999993</v>
      </c>
      <c r="N35" s="23">
        <f t="shared" si="6"/>
        <v>811.33</v>
      </c>
      <c r="O35" s="23">
        <f>N35*E35</f>
        <v>811.33</v>
      </c>
      <c r="P35" s="8"/>
    </row>
    <row r="36" spans="1:16" ht="36" customHeight="1">
      <c r="A36" s="47">
        <v>28</v>
      </c>
      <c r="B36" s="46" t="s">
        <v>65</v>
      </c>
      <c r="C36" s="34" t="s">
        <v>30</v>
      </c>
      <c r="D36" s="19" t="s">
        <v>29</v>
      </c>
      <c r="E36" s="20">
        <v>1</v>
      </c>
      <c r="F36" s="49">
        <v>532.20000000000005</v>
      </c>
      <c r="G36" s="49">
        <v>451.09</v>
      </c>
      <c r="H36" s="50">
        <v>464</v>
      </c>
      <c r="I36" s="40">
        <f t="shared" si="4"/>
        <v>482.43</v>
      </c>
      <c r="J36" s="21">
        <f>SQRT(((SUM((POWER(H36-I36,2)),(POWER(G36-I36,2)),(POWER(F36-I36,2)))/(COLUMNS(F36:H36)-1))))</f>
        <v>43.582756911420859</v>
      </c>
      <c r="K36" s="39">
        <f t="shared" si="5"/>
        <v>9.0340063659848795</v>
      </c>
      <c r="L36" s="22">
        <f>((E36/3)*(SUM(F36:H36)))</f>
        <v>482.42999999999995</v>
      </c>
      <c r="M36" s="23">
        <f>L36/E36</f>
        <v>482.42999999999995</v>
      </c>
      <c r="N36" s="23">
        <f t="shared" si="6"/>
        <v>482.43</v>
      </c>
      <c r="O36" s="23">
        <f>N36*E36</f>
        <v>482.43</v>
      </c>
      <c r="P36" s="8"/>
    </row>
    <row r="37" spans="1:16" ht="32.25" customHeight="1">
      <c r="A37" s="47">
        <v>29</v>
      </c>
      <c r="B37" s="46" t="s">
        <v>66</v>
      </c>
      <c r="C37" s="34" t="s">
        <v>30</v>
      </c>
      <c r="D37" s="19" t="s">
        <v>29</v>
      </c>
      <c r="E37" s="20">
        <v>1</v>
      </c>
      <c r="F37" s="49">
        <v>612</v>
      </c>
      <c r="G37" s="49">
        <v>518.64</v>
      </c>
      <c r="H37" s="50">
        <v>539</v>
      </c>
      <c r="I37" s="40">
        <f t="shared" si="4"/>
        <v>556.54666666666662</v>
      </c>
      <c r="J37" s="21">
        <f>SQRT(((SUM((POWER(H37-I37,2)),(POWER(G37-I37,2)),(POWER(F37-I37,2)))/(COLUMNS(F37:H37)-1))))</f>
        <v>49.091104421609153</v>
      </c>
      <c r="K37" s="39">
        <f t="shared" si="5"/>
        <v>8.8206627335729539</v>
      </c>
      <c r="L37" s="22">
        <f>((E37/3)*(SUM(F37:H37)))</f>
        <v>556.54666666666662</v>
      </c>
      <c r="M37" s="23">
        <f>L37/E37</f>
        <v>556.54666666666662</v>
      </c>
      <c r="N37" s="23">
        <f t="shared" si="6"/>
        <v>556.54</v>
      </c>
      <c r="O37" s="23">
        <f>N37*E37</f>
        <v>556.54</v>
      </c>
      <c r="P37" s="8"/>
    </row>
    <row r="38" spans="1:16" ht="33" customHeight="1">
      <c r="A38" s="47">
        <v>30</v>
      </c>
      <c r="B38" s="46" t="s">
        <v>67</v>
      </c>
      <c r="C38" s="34" t="s">
        <v>30</v>
      </c>
      <c r="D38" s="19" t="s">
        <v>29</v>
      </c>
      <c r="E38" s="20">
        <v>1</v>
      </c>
      <c r="F38" s="49">
        <v>2965.8</v>
      </c>
      <c r="G38" s="49">
        <v>2466.61</v>
      </c>
      <c r="H38" s="50">
        <v>2565</v>
      </c>
      <c r="I38" s="40">
        <f t="shared" si="4"/>
        <v>2665.8033333333333</v>
      </c>
      <c r="J38" s="21">
        <f>SQRT(((SUM((POWER(H38-I38,2)),(POWER(G38-I38,2)),(POWER(F38-I38,2)))/(COLUMNS(F38:H38)-1))))</f>
        <v>264.4213456461739</v>
      </c>
      <c r="K38" s="39">
        <f t="shared" si="5"/>
        <v>9.9190117417829242</v>
      </c>
      <c r="L38" s="22">
        <f>((E38/3)*(SUM(F38:H38)))</f>
        <v>2665.8033333333333</v>
      </c>
      <c r="M38" s="23">
        <f>L38/E38</f>
        <v>2665.8033333333333</v>
      </c>
      <c r="N38" s="23">
        <f t="shared" si="6"/>
        <v>2665.8</v>
      </c>
      <c r="O38" s="23">
        <f>N38*E38</f>
        <v>2665.8</v>
      </c>
      <c r="P38" s="8"/>
    </row>
    <row r="39" spans="1:16" ht="35.25" customHeight="1">
      <c r="A39" s="47">
        <v>31</v>
      </c>
      <c r="B39" s="46" t="s">
        <v>68</v>
      </c>
      <c r="C39" s="34" t="s">
        <v>30</v>
      </c>
      <c r="D39" s="19" t="s">
        <v>29</v>
      </c>
      <c r="E39" s="20">
        <v>1</v>
      </c>
      <c r="F39" s="49">
        <v>279826.8</v>
      </c>
      <c r="G39" s="49">
        <v>258074.67</v>
      </c>
      <c r="H39" s="50">
        <v>268397</v>
      </c>
      <c r="I39" s="40">
        <f t="shared" si="4"/>
        <v>268766.15666666668</v>
      </c>
      <c r="J39" s="21">
        <f>SQRT(((SUM((POWER(H39-I39,2)),(POWER(G39-I39,2)),(POWER(F39-I39,2)))/(COLUMNS(F39:H39)-1))))</f>
        <v>10880.762719939861</v>
      </c>
      <c r="K39" s="39">
        <f t="shared" si="5"/>
        <v>4.0484125140184855</v>
      </c>
      <c r="L39" s="22">
        <f>((E39/3)*(SUM(F39:H39)))</f>
        <v>268766.15666666662</v>
      </c>
      <c r="M39" s="23">
        <f>L39/E39</f>
        <v>268766.15666666662</v>
      </c>
      <c r="N39" s="23">
        <f t="shared" si="6"/>
        <v>268766.15000000002</v>
      </c>
      <c r="O39" s="23">
        <f>N39*E39</f>
        <v>268766.15000000002</v>
      </c>
      <c r="P39" s="8"/>
    </row>
    <row r="40" spans="1:16" ht="31.5" customHeight="1">
      <c r="A40" s="47">
        <v>32</v>
      </c>
      <c r="B40" s="46" t="s">
        <v>69</v>
      </c>
      <c r="C40" s="34" t="s">
        <v>30</v>
      </c>
      <c r="D40" s="19" t="s">
        <v>29</v>
      </c>
      <c r="E40" s="20">
        <v>1</v>
      </c>
      <c r="F40" s="49">
        <v>264574.8</v>
      </c>
      <c r="G40" s="49">
        <v>244008.48</v>
      </c>
      <c r="H40" s="50">
        <v>253768</v>
      </c>
      <c r="I40" s="40">
        <f t="shared" si="4"/>
        <v>254117.09333333335</v>
      </c>
      <c r="J40" s="21">
        <f>SQRT(((SUM((POWER(H40-I40,2)),(POWER(G40-I40,2)),(POWER(F40-I40,2)))/(COLUMNS(F40:H40)-1))))</f>
        <v>10287.603180631197</v>
      </c>
      <c r="K40" s="39">
        <f t="shared" si="5"/>
        <v>4.0483711841991772</v>
      </c>
      <c r="L40" s="22">
        <f>((E40/3)*(SUM(F40:H40)))</f>
        <v>254117.09333333332</v>
      </c>
      <c r="M40" s="23">
        <f>L40/E40</f>
        <v>254117.09333333332</v>
      </c>
      <c r="N40" s="23">
        <f t="shared" si="6"/>
        <v>254117.09</v>
      </c>
      <c r="O40" s="23">
        <f>N40*E40</f>
        <v>254117.09</v>
      </c>
      <c r="P40" s="8"/>
    </row>
    <row r="41" spans="1:16" ht="30" customHeight="1">
      <c r="A41" s="47">
        <v>33</v>
      </c>
      <c r="B41" s="46" t="s">
        <v>70</v>
      </c>
      <c r="C41" s="34" t="s">
        <v>30</v>
      </c>
      <c r="D41" s="19" t="s">
        <v>29</v>
      </c>
      <c r="E41" s="20">
        <v>1</v>
      </c>
      <c r="F41" s="58">
        <v>119840.4</v>
      </c>
      <c r="G41" s="49">
        <v>110524.97</v>
      </c>
      <c r="H41" s="50">
        <v>113840</v>
      </c>
      <c r="I41" s="40">
        <f t="shared" si="4"/>
        <v>114735.12333333334</v>
      </c>
      <c r="J41" s="21">
        <f>SQRT(((SUM((POWER(H41-I41,2)),(POWER(G41-I41,2)),(POWER(F41-I41,2)))/(COLUMNS(F41:H41)-1))))</f>
        <v>4721.7839168722348</v>
      </c>
      <c r="K41" s="39">
        <f t="shared" si="5"/>
        <v>4.1153779066888774</v>
      </c>
      <c r="L41" s="22">
        <f>((E41/3)*(SUM(F41:H41)))</f>
        <v>114735.12333333332</v>
      </c>
      <c r="M41" s="23">
        <f>L41/E41</f>
        <v>114735.12333333332</v>
      </c>
      <c r="N41" s="23">
        <f t="shared" si="6"/>
        <v>114735.12</v>
      </c>
      <c r="O41" s="23">
        <f>N41*E41</f>
        <v>114735.12</v>
      </c>
      <c r="P41" s="8"/>
    </row>
    <row r="42" spans="1:16" ht="31.5" customHeight="1">
      <c r="A42" s="47">
        <v>34</v>
      </c>
      <c r="B42" s="46" t="s">
        <v>71</v>
      </c>
      <c r="C42" s="34" t="s">
        <v>30</v>
      </c>
      <c r="D42" s="19" t="s">
        <v>29</v>
      </c>
      <c r="E42" s="20">
        <v>1</v>
      </c>
      <c r="F42" s="49">
        <v>192067.20000000001</v>
      </c>
      <c r="G42" s="49">
        <v>169053.25</v>
      </c>
      <c r="H42" s="50">
        <v>174124</v>
      </c>
      <c r="I42" s="40">
        <f t="shared" si="4"/>
        <v>178414.81666666665</v>
      </c>
      <c r="J42" s="21">
        <f>SQRT(((SUM((POWER(H42-I42,2)),(POWER(G42-I42,2)),(POWER(F42-I42,2)))/(COLUMNS(F42:H42)-1))))</f>
        <v>12092.096774374306</v>
      </c>
      <c r="K42" s="39">
        <f t="shared" si="5"/>
        <v>6.7775182578956068</v>
      </c>
      <c r="L42" s="22">
        <f>((E42/3)*(SUM(F42:H42)))</f>
        <v>178414.81666666665</v>
      </c>
      <c r="M42" s="23">
        <f>L42/E42</f>
        <v>178414.81666666665</v>
      </c>
      <c r="N42" s="23">
        <f t="shared" si="6"/>
        <v>178414.81</v>
      </c>
      <c r="O42" s="23">
        <f>N42*E42</f>
        <v>178414.81</v>
      </c>
      <c r="P42" s="8"/>
    </row>
    <row r="43" spans="1:16" ht="48" customHeight="1">
      <c r="A43" s="47">
        <v>35</v>
      </c>
      <c r="B43" s="46" t="s">
        <v>72</v>
      </c>
      <c r="C43" s="34" t="s">
        <v>30</v>
      </c>
      <c r="D43" s="19" t="s">
        <v>29</v>
      </c>
      <c r="E43" s="20">
        <v>1</v>
      </c>
      <c r="F43" s="58">
        <v>88072.8</v>
      </c>
      <c r="G43" s="49">
        <v>58088.55</v>
      </c>
      <c r="H43" s="50">
        <v>60412</v>
      </c>
      <c r="I43" s="40">
        <f t="shared" si="4"/>
        <v>68857.78333333334</v>
      </c>
      <c r="J43" s="21">
        <f>SQRT(((SUM((POWER(H43-I43,2)),(POWER(G43-I43,2)),(POWER(F43-I43,2)))/(COLUMNS(F43:H43)-1))))</f>
        <v>16681.194624511561</v>
      </c>
      <c r="K43" s="39">
        <f t="shared" si="5"/>
        <v>24.22557598719035</v>
      </c>
      <c r="L43" s="22">
        <f>((E43/3)*(SUM(F43:H43)))</f>
        <v>68857.783333333326</v>
      </c>
      <c r="M43" s="23">
        <f>L43/E43</f>
        <v>68857.783333333326</v>
      </c>
      <c r="N43" s="23">
        <f t="shared" si="6"/>
        <v>68857.78</v>
      </c>
      <c r="O43" s="23">
        <f>N43*E43</f>
        <v>68857.78</v>
      </c>
      <c r="P43" s="8"/>
    </row>
    <row r="44" spans="1:16" ht="34.5" customHeight="1">
      <c r="A44" s="47">
        <v>36</v>
      </c>
      <c r="B44" s="46" t="s">
        <v>73</v>
      </c>
      <c r="C44" s="34" t="s">
        <v>30</v>
      </c>
      <c r="D44" s="19" t="s">
        <v>29</v>
      </c>
      <c r="E44" s="20">
        <v>1</v>
      </c>
      <c r="F44" s="49">
        <v>133906.79999999999</v>
      </c>
      <c r="G44" s="49">
        <v>88318.68</v>
      </c>
      <c r="H44" s="50">
        <v>90085</v>
      </c>
      <c r="I44" s="40">
        <f t="shared" si="4"/>
        <v>104103.49333333333</v>
      </c>
      <c r="J44" s="21">
        <f>SQRT(((SUM((POWER(H44-I44,2)),(POWER(G44-I44,2)),(POWER(F44-I44,2)))/(COLUMNS(F44:H44)-1))))</f>
        <v>25825.525895635368</v>
      </c>
      <c r="K44" s="39">
        <f t="shared" si="5"/>
        <v>24.807549745658903</v>
      </c>
      <c r="L44" s="22">
        <f>((E44/3)*(SUM(F44:H44)))</f>
        <v>104103.49333333332</v>
      </c>
      <c r="M44" s="23">
        <f>L44/E44</f>
        <v>104103.49333333332</v>
      </c>
      <c r="N44" s="23">
        <f t="shared" si="6"/>
        <v>104103.49</v>
      </c>
      <c r="O44" s="23">
        <f>N44*E44</f>
        <v>104103.49</v>
      </c>
      <c r="P44" s="8"/>
    </row>
    <row r="45" spans="1:16" ht="35.25" customHeight="1">
      <c r="A45" s="47">
        <v>37</v>
      </c>
      <c r="B45" s="46" t="s">
        <v>74</v>
      </c>
      <c r="C45" s="34" t="s">
        <v>30</v>
      </c>
      <c r="D45" s="19" t="s">
        <v>29</v>
      </c>
      <c r="E45" s="20">
        <v>1</v>
      </c>
      <c r="F45" s="49">
        <v>264887.40000000002</v>
      </c>
      <c r="G45" s="49">
        <v>174707.97</v>
      </c>
      <c r="H45" s="50">
        <v>171213</v>
      </c>
      <c r="I45" s="40">
        <f t="shared" si="4"/>
        <v>203602.79</v>
      </c>
      <c r="J45" s="21">
        <f>SQRT(((SUM((POWER(H45-I45,2)),(POWER(G45-I45,2)),(POWER(F45-I45,2)))/(COLUMNS(F45:H45)-1))))</f>
        <v>53102.789672147177</v>
      </c>
      <c r="K45" s="39">
        <f t="shared" si="5"/>
        <v>26.081562866671508</v>
      </c>
      <c r="L45" s="22">
        <f>((E45/3)*(SUM(F45:H45)))</f>
        <v>203602.78999999998</v>
      </c>
      <c r="M45" s="23">
        <f>L45/E45</f>
        <v>203602.78999999998</v>
      </c>
      <c r="N45" s="23">
        <f t="shared" si="6"/>
        <v>203602.79</v>
      </c>
      <c r="O45" s="23">
        <f>N45*E45</f>
        <v>203602.79</v>
      </c>
      <c r="P45" s="8"/>
    </row>
    <row r="46" spans="1:16" ht="46.5" customHeight="1">
      <c r="A46" s="47">
        <v>38</v>
      </c>
      <c r="B46" s="46" t="s">
        <v>75</v>
      </c>
      <c r="C46" s="34" t="s">
        <v>30</v>
      </c>
      <c r="D46" s="19" t="s">
        <v>29</v>
      </c>
      <c r="E46" s="20">
        <v>1</v>
      </c>
      <c r="F46" s="49">
        <v>275098.2</v>
      </c>
      <c r="G46" s="49">
        <v>181441.92000000001</v>
      </c>
      <c r="H46" s="50">
        <v>185070</v>
      </c>
      <c r="I46" s="40">
        <f t="shared" si="4"/>
        <v>213870.04</v>
      </c>
      <c r="J46" s="21">
        <f>SQRT(((SUM((POWER(H46-I46,2)),(POWER(G46-I46,2)),(POWER(F46-I46,2)))/(COLUMNS(F46:H46)-1))))</f>
        <v>53056.162920633455</v>
      </c>
      <c r="K46" s="39">
        <f t="shared" si="5"/>
        <v>24.80766493550637</v>
      </c>
      <c r="L46" s="22">
        <f>((E46/3)*(SUM(F46:H46)))</f>
        <v>213870.03999999998</v>
      </c>
      <c r="M46" s="23">
        <f>L46/E46</f>
        <v>213870.03999999998</v>
      </c>
      <c r="N46" s="23">
        <f t="shared" si="6"/>
        <v>213870.04</v>
      </c>
      <c r="O46" s="23">
        <f>N46*E46</f>
        <v>213870.04</v>
      </c>
      <c r="P46" s="8"/>
    </row>
    <row r="47" spans="1:16" ht="33.75" customHeight="1">
      <c r="A47" s="47">
        <v>39</v>
      </c>
      <c r="B47" s="46" t="s">
        <v>76</v>
      </c>
      <c r="C47" s="34" t="s">
        <v>30</v>
      </c>
      <c r="D47" s="19" t="s">
        <v>29</v>
      </c>
      <c r="E47" s="20">
        <v>1</v>
      </c>
      <c r="F47" s="49">
        <v>537.6</v>
      </c>
      <c r="G47" s="49">
        <v>430.37</v>
      </c>
      <c r="H47" s="50">
        <v>417</v>
      </c>
      <c r="I47" s="40">
        <f t="shared" si="4"/>
        <v>461.65666666666669</v>
      </c>
      <c r="J47" s="21">
        <f>SQRT(((SUM((POWER(H47-I47,2)),(POWER(G47-I47,2)),(POWER(F47-I47,2)))/(COLUMNS(F47:H47)-1))))</f>
        <v>66.107727485773822</v>
      </c>
      <c r="K47" s="39">
        <f t="shared" si="5"/>
        <v>14.319673527753052</v>
      </c>
      <c r="L47" s="22">
        <f>((E47/3)*(SUM(F47:H47)))</f>
        <v>461.65666666666664</v>
      </c>
      <c r="M47" s="23">
        <f>L47/E47</f>
        <v>461.65666666666664</v>
      </c>
      <c r="N47" s="23">
        <f t="shared" si="6"/>
        <v>461.65</v>
      </c>
      <c r="O47" s="23">
        <f>N47*E47</f>
        <v>461.65</v>
      </c>
      <c r="P47" s="8"/>
    </row>
    <row r="48" spans="1:16" ht="30.75" customHeight="1">
      <c r="A48" s="47">
        <v>40</v>
      </c>
      <c r="B48" s="46" t="s">
        <v>77</v>
      </c>
      <c r="C48" s="34" t="s">
        <v>30</v>
      </c>
      <c r="D48" s="19" t="s">
        <v>29</v>
      </c>
      <c r="E48" s="20">
        <v>1</v>
      </c>
      <c r="F48" s="49">
        <v>483</v>
      </c>
      <c r="G48" s="49">
        <v>409.26</v>
      </c>
      <c r="H48" s="50">
        <v>396</v>
      </c>
      <c r="I48" s="40">
        <f t="shared" si="4"/>
        <v>429.42</v>
      </c>
      <c r="J48" s="21">
        <f>SQRT(((SUM((POWER(H48-I48,2)),(POWER(G48-I48,2)),(POWER(F48-I48,2)))/(COLUMNS(F48:H48)-1))))</f>
        <v>46.872904753172698</v>
      </c>
      <c r="K48" s="39">
        <f t="shared" si="5"/>
        <v>10.915398619806412</v>
      </c>
      <c r="L48" s="22">
        <f>((E48/3)*(SUM(F48:H48)))</f>
        <v>429.41999999999996</v>
      </c>
      <c r="M48" s="23">
        <f>L48/E48</f>
        <v>429.41999999999996</v>
      </c>
      <c r="N48" s="23">
        <f t="shared" si="6"/>
        <v>429.42</v>
      </c>
      <c r="O48" s="23">
        <f>N48*E48</f>
        <v>429.42</v>
      </c>
      <c r="P48" s="8"/>
    </row>
    <row r="49" spans="1:16" ht="35.25" customHeight="1">
      <c r="A49" s="47">
        <v>41</v>
      </c>
      <c r="B49" s="46" t="s">
        <v>78</v>
      </c>
      <c r="C49" s="34" t="s">
        <v>30</v>
      </c>
      <c r="D49" s="19" t="s">
        <v>29</v>
      </c>
      <c r="E49" s="20">
        <v>1</v>
      </c>
      <c r="F49" s="49">
        <v>6501</v>
      </c>
      <c r="G49" s="49">
        <v>4716.6499999999996</v>
      </c>
      <c r="H49" s="50">
        <v>4575</v>
      </c>
      <c r="I49" s="40">
        <f t="shared" si="4"/>
        <v>5264.2166666666662</v>
      </c>
      <c r="J49" s="21">
        <f>SQRT(((SUM((POWER(H49-I49,2)),(POWER(G49-I49,2)),(POWER(F49-I49,2)))/(COLUMNS(F49:H49)-1))))</f>
        <v>1073.4248650154018</v>
      </c>
      <c r="K49" s="39">
        <f t="shared" si="5"/>
        <v>20.390970451736763</v>
      </c>
      <c r="L49" s="22">
        <f>((E49/3)*(SUM(F49:H49)))</f>
        <v>5264.2166666666662</v>
      </c>
      <c r="M49" s="23">
        <f>L49/E49</f>
        <v>5264.2166666666662</v>
      </c>
      <c r="N49" s="23">
        <f t="shared" si="6"/>
        <v>5264.21</v>
      </c>
      <c r="O49" s="23">
        <f>N49*E49</f>
        <v>5264.21</v>
      </c>
      <c r="P49" s="8"/>
    </row>
    <row r="50" spans="1:16" ht="31.5" customHeight="1">
      <c r="A50" s="47">
        <v>42</v>
      </c>
      <c r="B50" s="46" t="s">
        <v>42</v>
      </c>
      <c r="C50" s="34" t="s">
        <v>30</v>
      </c>
      <c r="D50" s="19" t="s">
        <v>29</v>
      </c>
      <c r="E50" s="20">
        <v>1</v>
      </c>
      <c r="F50" s="49">
        <v>12041.8</v>
      </c>
      <c r="G50" s="49">
        <v>7851.62</v>
      </c>
      <c r="H50" s="50">
        <v>8219</v>
      </c>
      <c r="I50" s="40">
        <f t="shared" si="4"/>
        <v>9370.8066666666655</v>
      </c>
      <c r="J50" s="21">
        <f>SQRT(((SUM((POWER(H50-I50,2)),(POWER(G50-I50,2)),(POWER(F50-I50,2)))/(COLUMNS(F50:H50)-1))))</f>
        <v>2320.4301446355439</v>
      </c>
      <c r="K50" s="39">
        <f t="shared" si="5"/>
        <v>24.762330791538517</v>
      </c>
      <c r="L50" s="22">
        <f>((E50/3)*(SUM(F50:H50)))</f>
        <v>9370.8066666666655</v>
      </c>
      <c r="M50" s="23">
        <f>L50/E50</f>
        <v>9370.8066666666655</v>
      </c>
      <c r="N50" s="23">
        <f t="shared" si="6"/>
        <v>9370.7999999999993</v>
      </c>
      <c r="O50" s="23">
        <f>N50*E50</f>
        <v>9370.7999999999993</v>
      </c>
      <c r="P50" s="8"/>
    </row>
    <row r="51" spans="1:16" ht="33" customHeight="1">
      <c r="A51" s="47">
        <v>43</v>
      </c>
      <c r="B51" s="46" t="s">
        <v>43</v>
      </c>
      <c r="C51" s="34" t="s">
        <v>30</v>
      </c>
      <c r="D51" s="19" t="s">
        <v>29</v>
      </c>
      <c r="E51" s="20">
        <v>1</v>
      </c>
      <c r="F51" s="49">
        <v>32533.8</v>
      </c>
      <c r="G51" s="49">
        <v>21855.45</v>
      </c>
      <c r="H51" s="50">
        <v>20067</v>
      </c>
      <c r="I51" s="40">
        <f t="shared" si="4"/>
        <v>24818.75</v>
      </c>
      <c r="J51" s="21">
        <f>SQRT(((SUM((POWER(H51-I51,2)),(POWER(G51-I51,2)),(POWER(F51-I51,2)))/(COLUMNS(F51:H51)-1))))</f>
        <v>6741.0040593000676</v>
      </c>
      <c r="K51" s="39">
        <f t="shared" si="5"/>
        <v>27.160933001460862</v>
      </c>
      <c r="L51" s="22">
        <f>((E51/3)*(SUM(F51:H51)))</f>
        <v>24818.75</v>
      </c>
      <c r="M51" s="23">
        <f>L51/E51</f>
        <v>24818.75</v>
      </c>
      <c r="N51" s="23">
        <f t="shared" si="6"/>
        <v>24818.75</v>
      </c>
      <c r="O51" s="23">
        <f>N51*E51</f>
        <v>24818.75</v>
      </c>
      <c r="P51" s="8"/>
    </row>
    <row r="52" spans="1:16" ht="31.5" customHeight="1">
      <c r="A52" s="47">
        <v>44</v>
      </c>
      <c r="B52" s="46" t="s">
        <v>79</v>
      </c>
      <c r="C52" s="34" t="s">
        <v>30</v>
      </c>
      <c r="D52" s="19" t="s">
        <v>29</v>
      </c>
      <c r="E52" s="20">
        <v>1</v>
      </c>
      <c r="F52" s="49">
        <v>10356.4</v>
      </c>
      <c r="G52" s="49">
        <v>7776.52</v>
      </c>
      <c r="H52" s="50">
        <v>7140</v>
      </c>
      <c r="I52" s="40">
        <f t="shared" si="4"/>
        <v>8424.3066666666655</v>
      </c>
      <c r="J52" s="21">
        <f>SQRT(((SUM((POWER(H52-I52,2)),(POWER(G52-I52,2)),(POWER(F52-I52,2)))/(COLUMNS(F52:H52)-1))))</f>
        <v>1703.2404158348675</v>
      </c>
      <c r="K52" s="39">
        <f t="shared" si="5"/>
        <v>20.218167301224405</v>
      </c>
      <c r="L52" s="22">
        <f>((E52/3)*(SUM(F52:H52)))</f>
        <v>8424.3066666666655</v>
      </c>
      <c r="M52" s="23">
        <f>L52/E52</f>
        <v>8424.3066666666655</v>
      </c>
      <c r="N52" s="23">
        <f t="shared" si="6"/>
        <v>8424.2999999999993</v>
      </c>
      <c r="O52" s="23">
        <f>N52*E52</f>
        <v>8424.2999999999993</v>
      </c>
      <c r="P52" s="8"/>
    </row>
    <row r="53" spans="1:16" ht="35.25" customHeight="1">
      <c r="A53" s="47">
        <v>45</v>
      </c>
      <c r="B53" s="46" t="s">
        <v>80</v>
      </c>
      <c r="C53" s="34" t="s">
        <v>30</v>
      </c>
      <c r="D53" s="19" t="s">
        <v>29</v>
      </c>
      <c r="E53" s="20">
        <v>1</v>
      </c>
      <c r="F53" s="49">
        <v>31984.799999999999</v>
      </c>
      <c r="G53" s="49">
        <v>19533.09</v>
      </c>
      <c r="H53" s="50">
        <v>26728</v>
      </c>
      <c r="I53" s="40">
        <f t="shared" si="4"/>
        <v>26081.963333333333</v>
      </c>
      <c r="J53" s="21">
        <f>SQRT(((SUM((POWER(H53-I53,2)),(POWER(G53-I53,2)),(POWER(F53-I53,2)))/(COLUMNS(F53:H53)-1))))</f>
        <v>6250.9433697669447</v>
      </c>
      <c r="K53" s="39">
        <f t="shared" si="5"/>
        <v>23.966536912419087</v>
      </c>
      <c r="L53" s="22">
        <f>((E53/3)*(SUM(F53:H53)))</f>
        <v>26081.963333333333</v>
      </c>
      <c r="M53" s="23">
        <f>L53/E53</f>
        <v>26081.963333333333</v>
      </c>
      <c r="N53" s="23">
        <f t="shared" si="6"/>
        <v>26081.96</v>
      </c>
      <c r="O53" s="23">
        <f>N53*E53</f>
        <v>26081.96</v>
      </c>
      <c r="P53" s="8"/>
    </row>
    <row r="54" spans="1:16" ht="33.75" customHeight="1">
      <c r="A54" s="47">
        <v>46</v>
      </c>
      <c r="B54" s="46" t="s">
        <v>81</v>
      </c>
      <c r="C54" s="34" t="s">
        <v>30</v>
      </c>
      <c r="D54" s="19" t="s">
        <v>29</v>
      </c>
      <c r="E54" s="20">
        <v>1</v>
      </c>
      <c r="F54" s="49">
        <v>270967.8</v>
      </c>
      <c r="G54" s="49">
        <v>244828.36</v>
      </c>
      <c r="H54" s="50">
        <v>247276</v>
      </c>
      <c r="I54" s="40">
        <f t="shared" si="4"/>
        <v>254357.38666666663</v>
      </c>
      <c r="J54" s="21">
        <f>SQRT(((SUM((POWER(H54-I54,2)),(POWER(G54-I54,2)),(POWER(F54-I54,2)))/(COLUMNS(F54:H54)-1))))</f>
        <v>14437.00483897312</v>
      </c>
      <c r="K54" s="39">
        <f t="shared" si="5"/>
        <v>5.6758740244067303</v>
      </c>
      <c r="L54" s="22">
        <f>((E54/3)*(SUM(F54:H54)))</f>
        <v>254357.38666666663</v>
      </c>
      <c r="M54" s="23">
        <f>L54/E54</f>
        <v>254357.38666666663</v>
      </c>
      <c r="N54" s="23">
        <f t="shared" si="6"/>
        <v>254357.38</v>
      </c>
      <c r="O54" s="23">
        <f>N54*E54</f>
        <v>254357.38</v>
      </c>
      <c r="P54" s="8"/>
    </row>
    <row r="55" spans="1:16" ht="32.25" customHeight="1">
      <c r="A55" s="47">
        <v>47</v>
      </c>
      <c r="B55" s="46" t="s">
        <v>82</v>
      </c>
      <c r="C55" s="34" t="s">
        <v>30</v>
      </c>
      <c r="D55" s="19" t="s">
        <v>29</v>
      </c>
      <c r="E55" s="20">
        <v>1</v>
      </c>
      <c r="F55" s="49">
        <v>383032.8</v>
      </c>
      <c r="G55" s="49">
        <v>346083.18</v>
      </c>
      <c r="H55" s="50">
        <v>349544</v>
      </c>
      <c r="I55" s="40">
        <f t="shared" si="4"/>
        <v>359553.32666666666</v>
      </c>
      <c r="J55" s="21">
        <f>SQRT(((SUM((POWER(H55-I55,2)),(POWER(G55-I55,2)),(POWER(F55-I55,2)))/(COLUMNS(F55:H55)-1))))</f>
        <v>20407.31657460464</v>
      </c>
      <c r="K55" s="39">
        <f t="shared" si="5"/>
        <v>5.675741277043941</v>
      </c>
      <c r="L55" s="22">
        <f>((E55/3)*(SUM(F55:H55)))</f>
        <v>359553.32666666666</v>
      </c>
      <c r="M55" s="23">
        <f>L55/E55</f>
        <v>359553.32666666666</v>
      </c>
      <c r="N55" s="23">
        <f t="shared" si="6"/>
        <v>359553.32</v>
      </c>
      <c r="O55" s="23">
        <f>N55*E55</f>
        <v>359553.32</v>
      </c>
      <c r="P55" s="8"/>
    </row>
    <row r="56" spans="1:16" ht="40.5" customHeight="1">
      <c r="A56" s="47">
        <v>48</v>
      </c>
      <c r="B56" s="46" t="s">
        <v>83</v>
      </c>
      <c r="C56" s="34" t="s">
        <v>30</v>
      </c>
      <c r="D56" s="19" t="s">
        <v>29</v>
      </c>
      <c r="E56" s="20">
        <v>1</v>
      </c>
      <c r="F56" s="49">
        <v>383032.8</v>
      </c>
      <c r="G56" s="49">
        <v>346086.26</v>
      </c>
      <c r="H56" s="50">
        <v>363390</v>
      </c>
      <c r="I56" s="40">
        <f t="shared" si="4"/>
        <v>364169.6866666667</v>
      </c>
      <c r="J56" s="21">
        <f>SQRT(((SUM((POWER(H56-I56,2)),(POWER(G56-I56,2)),(POWER(F56-I56,2)))/(COLUMNS(F56:H56)-1))))</f>
        <v>18485.606237463053</v>
      </c>
      <c r="K56" s="39">
        <f t="shared" si="5"/>
        <v>5.0760969169801804</v>
      </c>
      <c r="L56" s="22">
        <f>((E56/3)*(SUM(F56:H56)))</f>
        <v>364169.68666666665</v>
      </c>
      <c r="M56" s="23">
        <f>L56/E56</f>
        <v>364169.68666666665</v>
      </c>
      <c r="N56" s="23">
        <f t="shared" si="6"/>
        <v>364169.68</v>
      </c>
      <c r="O56" s="23">
        <f>N56*E56</f>
        <v>364169.68</v>
      </c>
      <c r="P56" s="8"/>
    </row>
    <row r="57" spans="1:16" ht="33" customHeight="1">
      <c r="A57" s="47">
        <v>49</v>
      </c>
      <c r="B57" s="46" t="s">
        <v>84</v>
      </c>
      <c r="C57" s="34" t="s">
        <v>30</v>
      </c>
      <c r="D57" s="19" t="s">
        <v>29</v>
      </c>
      <c r="E57" s="20">
        <v>1</v>
      </c>
      <c r="F57" s="49">
        <v>401219.4</v>
      </c>
      <c r="G57" s="49">
        <v>362521.8</v>
      </c>
      <c r="H57" s="50">
        <v>380647</v>
      </c>
      <c r="I57" s="40">
        <f t="shared" si="4"/>
        <v>381462.73333333334</v>
      </c>
      <c r="J57" s="21">
        <f>SQRT(((SUM((POWER(H57-I57,2)),(POWER(G57-I57,2)),(POWER(F57-I57,2)))/(COLUMNS(F57:H57)-1))))</f>
        <v>19361.692257995786</v>
      </c>
      <c r="K57" s="39">
        <f t="shared" si="5"/>
        <v>5.075644503673435</v>
      </c>
      <c r="L57" s="22">
        <f>((E57/3)*(SUM(F57:H57)))</f>
        <v>381462.73333333328</v>
      </c>
      <c r="M57" s="23">
        <f>L57/E57</f>
        <v>381462.73333333328</v>
      </c>
      <c r="N57" s="23">
        <f t="shared" si="6"/>
        <v>381462.73</v>
      </c>
      <c r="O57" s="23">
        <f>N57*E57</f>
        <v>381462.73</v>
      </c>
      <c r="P57" s="8"/>
    </row>
    <row r="58" spans="1:16" ht="33.75" customHeight="1">
      <c r="A58" s="47">
        <v>50</v>
      </c>
      <c r="B58" s="46" t="s">
        <v>85</v>
      </c>
      <c r="C58" s="34" t="s">
        <v>30</v>
      </c>
      <c r="D58" s="19" t="s">
        <v>29</v>
      </c>
      <c r="E58" s="20">
        <v>1</v>
      </c>
      <c r="F58" s="49">
        <v>20034.599999999999</v>
      </c>
      <c r="G58" s="49">
        <v>12235.26</v>
      </c>
      <c r="H58" s="50">
        <v>13665</v>
      </c>
      <c r="I58" s="40">
        <f t="shared" si="4"/>
        <v>15311.62</v>
      </c>
      <c r="J58" s="21">
        <f>SQRT(((SUM((POWER(H58-I58,2)),(POWER(G58-I58,2)),(POWER(F58-I58,2)))/(COLUMNS(F58:H58)-1))))</f>
        <v>4152.2215953872201</v>
      </c>
      <c r="K58" s="39">
        <f t="shared" si="5"/>
        <v>27.118107655409553</v>
      </c>
      <c r="L58" s="22">
        <f>((E58/3)*(SUM(F58:H58)))</f>
        <v>15311.619999999999</v>
      </c>
      <c r="M58" s="23">
        <f>L58/E58</f>
        <v>15311.619999999999</v>
      </c>
      <c r="N58" s="23">
        <f t="shared" si="6"/>
        <v>15311.62</v>
      </c>
      <c r="O58" s="23">
        <f>N58*E58</f>
        <v>15311.62</v>
      </c>
      <c r="P58" s="8"/>
    </row>
    <row r="59" spans="1:16" ht="36" customHeight="1">
      <c r="A59" s="47">
        <v>51</v>
      </c>
      <c r="B59" s="46" t="s">
        <v>35</v>
      </c>
      <c r="C59" s="34" t="s">
        <v>30</v>
      </c>
      <c r="D59" s="19" t="s">
        <v>29</v>
      </c>
      <c r="E59" s="20">
        <v>1</v>
      </c>
      <c r="F59" s="49">
        <v>6501</v>
      </c>
      <c r="G59" s="49">
        <v>4429.55</v>
      </c>
      <c r="H59" s="50">
        <v>5212</v>
      </c>
      <c r="I59" s="40">
        <f t="shared" si="4"/>
        <v>5380.8499999999995</v>
      </c>
      <c r="J59" s="21">
        <f>SQRT(((SUM((POWER(H59-I59,2)),(POWER(G59-I59,2)),(POWER(F59-I59,2)))/(COLUMNS(F59:H59)-1))))</f>
        <v>1045.9966622795696</v>
      </c>
      <c r="K59" s="39">
        <f t="shared" si="5"/>
        <v>19.439245886422583</v>
      </c>
      <c r="L59" s="22">
        <f>((E59/3)*(SUM(F59:H59)))</f>
        <v>5380.8499999999995</v>
      </c>
      <c r="M59" s="23">
        <f>L59/E59</f>
        <v>5380.8499999999995</v>
      </c>
      <c r="N59" s="23">
        <f t="shared" si="6"/>
        <v>5380.85</v>
      </c>
      <c r="O59" s="23">
        <f>N59*E59</f>
        <v>5380.85</v>
      </c>
      <c r="P59" s="8"/>
    </row>
    <row r="60" spans="1:16" ht="33" customHeight="1">
      <c r="A60" s="47">
        <v>52</v>
      </c>
      <c r="B60" s="46" t="s">
        <v>86</v>
      </c>
      <c r="C60" s="34" t="s">
        <v>30</v>
      </c>
      <c r="D60" s="19" t="s">
        <v>29</v>
      </c>
      <c r="E60" s="20">
        <v>1</v>
      </c>
      <c r="F60" s="49">
        <v>19870.8</v>
      </c>
      <c r="G60" s="49">
        <v>14892.61</v>
      </c>
      <c r="H60" s="50">
        <v>15256</v>
      </c>
      <c r="I60" s="40">
        <f t="shared" si="4"/>
        <v>16673.136666666669</v>
      </c>
      <c r="J60" s="21">
        <f>SQRT(((SUM((POWER(H60-I60,2)),(POWER(G60-I60,2)),(POWER(F60-I60,2)))/(COLUMNS(F60:H60)-1))))</f>
        <v>2775.2119140767122</v>
      </c>
      <c r="K60" s="39">
        <f t="shared" si="5"/>
        <v>16.644809969230216</v>
      </c>
      <c r="L60" s="22">
        <f>((E60/3)*(SUM(F60:H60)))</f>
        <v>16673.136666666665</v>
      </c>
      <c r="M60" s="23">
        <f>L60/E60</f>
        <v>16673.136666666665</v>
      </c>
      <c r="N60" s="23">
        <f t="shared" si="6"/>
        <v>16673.13</v>
      </c>
      <c r="O60" s="23">
        <f>N60*E60</f>
        <v>16673.13</v>
      </c>
      <c r="P60" s="8"/>
    </row>
    <row r="61" spans="1:16" ht="34.5" customHeight="1">
      <c r="A61" s="47">
        <v>53</v>
      </c>
      <c r="B61" s="46" t="s">
        <v>87</v>
      </c>
      <c r="C61" s="34" t="s">
        <v>30</v>
      </c>
      <c r="D61" s="19" t="s">
        <v>29</v>
      </c>
      <c r="E61" s="20">
        <v>1</v>
      </c>
      <c r="F61" s="49">
        <v>6364.2</v>
      </c>
      <c r="G61" s="49">
        <v>4659.78</v>
      </c>
      <c r="H61" s="50">
        <v>4473</v>
      </c>
      <c r="I61" s="40">
        <f t="shared" si="4"/>
        <v>5165.66</v>
      </c>
      <c r="J61" s="21">
        <f>SQRT(((SUM((POWER(H61-I61,2)),(POWER(G61-I61,2)),(POWER(F61-I61,2)))/(COLUMNS(F61:H61)-1))))</f>
        <v>1042.1589565896365</v>
      </c>
      <c r="K61" s="39">
        <f t="shared" si="5"/>
        <v>20.174749336766968</v>
      </c>
      <c r="L61" s="22">
        <f>((E61/3)*(SUM(F61:H61)))</f>
        <v>5165.66</v>
      </c>
      <c r="M61" s="23">
        <f>L61/E61</f>
        <v>5165.66</v>
      </c>
      <c r="N61" s="23">
        <f t="shared" si="6"/>
        <v>5165.66</v>
      </c>
      <c r="O61" s="23">
        <f>N61*E61</f>
        <v>5165.66</v>
      </c>
      <c r="P61" s="8"/>
    </row>
    <row r="62" spans="1:16" ht="35.25" customHeight="1">
      <c r="A62" s="47">
        <v>54</v>
      </c>
      <c r="B62" s="46" t="s">
        <v>88</v>
      </c>
      <c r="C62" s="34" t="s">
        <v>30</v>
      </c>
      <c r="D62" s="19" t="s">
        <v>29</v>
      </c>
      <c r="E62" s="20">
        <v>1</v>
      </c>
      <c r="F62" s="49">
        <v>31034.400000000001</v>
      </c>
      <c r="G62" s="49">
        <v>18953.03</v>
      </c>
      <c r="H62" s="50">
        <v>25174</v>
      </c>
      <c r="I62" s="40">
        <f t="shared" si="4"/>
        <v>25053.809999999998</v>
      </c>
      <c r="J62" s="21">
        <f>SQRT(((SUM((POWER(H62-I62,2)),(POWER(G62-I62,2)),(POWER(F62-I62,2)))/(COLUMNS(F62:H62)-1))))</f>
        <v>6041.5817048435265</v>
      </c>
      <c r="K62" s="39">
        <f t="shared" si="5"/>
        <v>24.114422935447848</v>
      </c>
      <c r="L62" s="22">
        <f>((E62/3)*(SUM(F62:H62)))</f>
        <v>25053.809999999998</v>
      </c>
      <c r="M62" s="23">
        <f>L62/E62</f>
        <v>25053.809999999998</v>
      </c>
      <c r="N62" s="23">
        <f t="shared" si="6"/>
        <v>25053.81</v>
      </c>
      <c r="O62" s="23">
        <f>N62*E62</f>
        <v>25053.81</v>
      </c>
      <c r="P62" s="8"/>
    </row>
    <row r="63" spans="1:16" ht="37.5" customHeight="1">
      <c r="A63" s="47">
        <v>55</v>
      </c>
      <c r="B63" s="46" t="s">
        <v>89</v>
      </c>
      <c r="C63" s="34" t="s">
        <v>30</v>
      </c>
      <c r="D63" s="19" t="s">
        <v>29</v>
      </c>
      <c r="E63" s="20">
        <v>1</v>
      </c>
      <c r="F63" s="49">
        <v>31936.799999999999</v>
      </c>
      <c r="G63" s="49">
        <v>19507.560000000001</v>
      </c>
      <c r="H63" s="50">
        <v>24742</v>
      </c>
      <c r="I63" s="40">
        <f t="shared" si="4"/>
        <v>25395.453333333335</v>
      </c>
      <c r="J63" s="21">
        <f>SQRT(((SUM((POWER(H63-I63,2)),(POWER(G63-I63,2)),(POWER(F63-I63,2)))/(COLUMNS(F63:H63)-1))))</f>
        <v>6240.3327386072388</v>
      </c>
      <c r="K63" s="39">
        <f t="shared" si="5"/>
        <v>24.572637695017473</v>
      </c>
      <c r="L63" s="22">
        <f>((E63/3)*(SUM(F63:H63)))</f>
        <v>25395.453333333331</v>
      </c>
      <c r="M63" s="23">
        <f>L63/E63</f>
        <v>25395.453333333331</v>
      </c>
      <c r="N63" s="23">
        <f t="shared" si="6"/>
        <v>25395.45</v>
      </c>
      <c r="O63" s="23">
        <f>N63*E63</f>
        <v>25395.45</v>
      </c>
      <c r="P63" s="8"/>
    </row>
    <row r="64" spans="1:16" ht="35.25" customHeight="1">
      <c r="A64" s="48">
        <v>56</v>
      </c>
      <c r="B64" s="46" t="s">
        <v>90</v>
      </c>
      <c r="C64" s="34" t="s">
        <v>30</v>
      </c>
      <c r="D64" s="19" t="s">
        <v>29</v>
      </c>
      <c r="E64" s="20">
        <v>1</v>
      </c>
      <c r="F64" s="58">
        <v>83293.2</v>
      </c>
      <c r="G64" s="49">
        <v>54936.93</v>
      </c>
      <c r="H64" s="50">
        <v>62988</v>
      </c>
      <c r="I64" s="40">
        <f t="shared" ref="I64:I66" si="7">AVERAGE(F64:H64)</f>
        <v>67072.710000000006</v>
      </c>
      <c r="J64" s="21">
        <f>SQRT(((SUM((POWER(H64-I64,2)),(POWER(G64-I64,2)),(POWER(F64-I64,2)))/(COLUMNS(F64:H64)-1))))</f>
        <v>14612.773655822495</v>
      </c>
      <c r="K64" s="39">
        <f t="shared" ref="K64:K66" si="8">J64/I64*100</f>
        <v>21.786466740083252</v>
      </c>
      <c r="L64" s="22">
        <f>((E64/3)*(SUM(F64:H64)))</f>
        <v>67072.709999999992</v>
      </c>
      <c r="M64" s="23">
        <f>L64/E64</f>
        <v>67072.709999999992</v>
      </c>
      <c r="N64" s="23">
        <f t="shared" ref="N64:N66" si="9">ROUNDDOWN(M64,2)</f>
        <v>67072.710000000006</v>
      </c>
      <c r="O64" s="23">
        <f>N64*E64</f>
        <v>67072.710000000006</v>
      </c>
      <c r="P64" s="8"/>
    </row>
    <row r="65" spans="1:16" ht="36" customHeight="1">
      <c r="A65" s="48">
        <v>57</v>
      </c>
      <c r="B65" s="46" t="s">
        <v>91</v>
      </c>
      <c r="C65" s="34" t="s">
        <v>30</v>
      </c>
      <c r="D65" s="19" t="s">
        <v>29</v>
      </c>
      <c r="E65" s="20">
        <v>1</v>
      </c>
      <c r="F65" s="49">
        <v>71332.800000000003</v>
      </c>
      <c r="G65" s="49">
        <v>47048.55</v>
      </c>
      <c r="H65" s="50">
        <v>46107</v>
      </c>
      <c r="I65" s="40">
        <f t="shared" si="7"/>
        <v>54829.450000000004</v>
      </c>
      <c r="J65" s="21">
        <f>SQRT(((SUM((POWER(H65-I65,2)),(POWER(G65-I65,2)),(POWER(F65-I65,2)))/(COLUMNS(F65:H65)-1))))</f>
        <v>14300.071678753922</v>
      </c>
      <c r="K65" s="39">
        <f t="shared" si="8"/>
        <v>26.081005150979848</v>
      </c>
      <c r="L65" s="22">
        <f>((E65/3)*(SUM(F65:H65)))</f>
        <v>54829.45</v>
      </c>
      <c r="M65" s="23">
        <f>L65/E65</f>
        <v>54829.45</v>
      </c>
      <c r="N65" s="23">
        <f t="shared" si="9"/>
        <v>54829.45</v>
      </c>
      <c r="O65" s="23">
        <f>N65*E65</f>
        <v>54829.45</v>
      </c>
      <c r="P65" s="8">
        <v>1.2</v>
      </c>
    </row>
    <row r="66" spans="1:16" ht="34.5" customHeight="1">
      <c r="A66" s="48">
        <v>58</v>
      </c>
      <c r="B66" s="46" t="s">
        <v>92</v>
      </c>
      <c r="C66" s="34" t="s">
        <v>30</v>
      </c>
      <c r="D66" s="19" t="s">
        <v>29</v>
      </c>
      <c r="E66" s="20">
        <v>1</v>
      </c>
      <c r="F66" s="58">
        <v>61060.2</v>
      </c>
      <c r="G66" s="49">
        <v>44299.6</v>
      </c>
      <c r="H66" s="50">
        <v>39466</v>
      </c>
      <c r="I66" s="40">
        <f t="shared" si="7"/>
        <v>48275.266666666663</v>
      </c>
      <c r="J66" s="21">
        <f>SQRT(((SUM((POWER(H66-I66,2)),(POWER(G66-I66,2)),(POWER(F66-I66,2)))/(COLUMNS(F66:H66)-1))))</f>
        <v>11332.776027670065</v>
      </c>
      <c r="K66" s="39">
        <f t="shared" si="8"/>
        <v>23.475325586332129</v>
      </c>
      <c r="L66" s="22">
        <f>((E66/3)*(SUM(F66:H66)))</f>
        <v>48275.266666666663</v>
      </c>
      <c r="M66" s="23">
        <f>L66/E66</f>
        <v>48275.266666666663</v>
      </c>
      <c r="N66" s="23">
        <f t="shared" si="9"/>
        <v>48275.26</v>
      </c>
      <c r="O66" s="23">
        <f>N66*E66</f>
        <v>48275.26</v>
      </c>
    </row>
    <row r="67" spans="1:16" ht="33" customHeight="1">
      <c r="A67" s="48">
        <v>59</v>
      </c>
      <c r="B67" s="46" t="s">
        <v>93</v>
      </c>
      <c r="C67" s="34" t="s">
        <v>30</v>
      </c>
      <c r="D67" s="19" t="s">
        <v>29</v>
      </c>
      <c r="E67" s="20">
        <v>1</v>
      </c>
      <c r="F67" s="58">
        <v>790.8</v>
      </c>
      <c r="G67" s="49">
        <v>690.21</v>
      </c>
      <c r="H67" s="50">
        <v>676</v>
      </c>
      <c r="I67" s="40">
        <f t="shared" si="4"/>
        <v>719.00333333333344</v>
      </c>
      <c r="J67" s="21">
        <f>SQRT(((SUM((POWER(H67-I67,2)),(POWER(G67-I67,2)),(POWER(F67-I67,2)))/(COLUMNS(F67:H67)-1))))</f>
        <v>62.582361998676021</v>
      </c>
      <c r="K67" s="39">
        <f t="shared" si="5"/>
        <v>8.7040433746727199</v>
      </c>
      <c r="L67" s="22">
        <f>((E67/3)*(SUM(F67:H67)))</f>
        <v>719.00333333333333</v>
      </c>
      <c r="M67" s="23">
        <f>L67/E67</f>
        <v>719.00333333333333</v>
      </c>
      <c r="N67" s="23">
        <f t="shared" si="6"/>
        <v>719</v>
      </c>
      <c r="O67" s="23">
        <f>N67*E67</f>
        <v>719</v>
      </c>
    </row>
    <row r="68" spans="1:16" ht="34.5" customHeight="1">
      <c r="A68" s="51">
        <v>60</v>
      </c>
      <c r="B68" s="46" t="s">
        <v>94</v>
      </c>
      <c r="C68" s="34" t="s">
        <v>30</v>
      </c>
      <c r="D68" s="19" t="s">
        <v>29</v>
      </c>
      <c r="E68" s="20">
        <v>1</v>
      </c>
      <c r="F68" s="49">
        <v>507.6</v>
      </c>
      <c r="G68" s="49">
        <v>430.37</v>
      </c>
      <c r="H68" s="50">
        <v>421</v>
      </c>
      <c r="I68" s="52">
        <f t="shared" si="4"/>
        <v>452.99</v>
      </c>
      <c r="J68" s="21">
        <f>SQRT(((SUM((POWER(H68-I68,2)),(POWER(G68-I68,2)),(POWER(F68-I68,2)))/(COLUMNS(F68:H68)-1))))</f>
        <v>47.525133350680896</v>
      </c>
      <c r="K68" s="39">
        <f t="shared" si="5"/>
        <v>10.491431014079978</v>
      </c>
      <c r="L68" s="22">
        <f>((E68/3)*(SUM(F68:H68)))</f>
        <v>452.99</v>
      </c>
      <c r="M68" s="23">
        <f>L68/E68</f>
        <v>452.99</v>
      </c>
      <c r="N68" s="23">
        <f t="shared" si="6"/>
        <v>452.99</v>
      </c>
      <c r="O68" s="23">
        <f>N68*E68</f>
        <v>452.99</v>
      </c>
    </row>
    <row r="69" spans="1:16" s="54" customFormat="1" ht="34.5" customHeight="1">
      <c r="A69" s="51">
        <v>61</v>
      </c>
      <c r="B69" s="55" t="s">
        <v>41</v>
      </c>
      <c r="C69" s="34" t="s">
        <v>30</v>
      </c>
      <c r="D69" s="19" t="s">
        <v>29</v>
      </c>
      <c r="E69" s="20">
        <v>1</v>
      </c>
      <c r="F69" s="56">
        <v>12356.4</v>
      </c>
      <c r="G69" s="49">
        <v>9432.82</v>
      </c>
      <c r="H69" s="57">
        <v>8403</v>
      </c>
      <c r="I69" s="52">
        <f t="shared" si="4"/>
        <v>10064.073333333334</v>
      </c>
      <c r="J69" s="21">
        <f>SQRT(((SUM((POWER(H69-I69,2)),(POWER(G69-I69,2)),(POWER(F69-I69,2)))/(COLUMNS(F69:H69)-1))))</f>
        <v>2050.9030859924446</v>
      </c>
      <c r="K69" s="39">
        <f t="shared" si="5"/>
        <v>20.37845927850729</v>
      </c>
      <c r="L69" s="22">
        <f>((E69/3)*(SUM(F69:H69)))</f>
        <v>10064.073333333334</v>
      </c>
      <c r="M69" s="23">
        <f>L69/E69</f>
        <v>10064.073333333334</v>
      </c>
      <c r="N69" s="23">
        <f t="shared" si="6"/>
        <v>10064.07</v>
      </c>
      <c r="O69" s="23">
        <f>N69*E69</f>
        <v>10064.07</v>
      </c>
      <c r="P69" s="53"/>
    </row>
    <row r="70" spans="1:16" s="54" customFormat="1" ht="34.5" customHeight="1">
      <c r="A70" s="51">
        <v>62</v>
      </c>
      <c r="B70" s="55" t="s">
        <v>95</v>
      </c>
      <c r="C70" s="34" t="s">
        <v>30</v>
      </c>
      <c r="D70" s="19" t="s">
        <v>29</v>
      </c>
      <c r="E70" s="20">
        <v>1</v>
      </c>
      <c r="F70" s="56">
        <v>12678</v>
      </c>
      <c r="G70" s="49">
        <v>9678.7800000000007</v>
      </c>
      <c r="H70" s="57">
        <v>8622</v>
      </c>
      <c r="I70" s="52">
        <f t="shared" ref="I70:I76" si="10">AVERAGE(F70:H70)</f>
        <v>10326.26</v>
      </c>
      <c r="J70" s="21">
        <f>SQRT(((SUM((POWER(H70-I70,2)),(POWER(G70-I70,2)),(POWER(F70-I70,2)))/(COLUMNS(F70:H70)-1))))</f>
        <v>2104.0928598329492</v>
      </c>
      <c r="K70" s="39">
        <f t="shared" ref="K70:K76" si="11">J70/I70*100</f>
        <v>20.376136760385165</v>
      </c>
      <c r="L70" s="22">
        <f>((E70/3)*(SUM(F70:H70)))</f>
        <v>10326.259999999998</v>
      </c>
      <c r="M70" s="23">
        <f>L70/E70</f>
        <v>10326.259999999998</v>
      </c>
      <c r="N70" s="23">
        <f t="shared" ref="N70:N76" si="12">ROUNDDOWN(M70,2)</f>
        <v>10326.26</v>
      </c>
      <c r="O70" s="23">
        <f>N70*E70</f>
        <v>10326.26</v>
      </c>
      <c r="P70" s="53"/>
    </row>
    <row r="71" spans="1:16" s="54" customFormat="1" ht="34.5" customHeight="1">
      <c r="A71" s="51">
        <v>63</v>
      </c>
      <c r="B71" s="55" t="s">
        <v>96</v>
      </c>
      <c r="C71" s="34" t="s">
        <v>30</v>
      </c>
      <c r="D71" s="19" t="s">
        <v>29</v>
      </c>
      <c r="E71" s="20">
        <v>1</v>
      </c>
      <c r="F71" s="56">
        <v>8010</v>
      </c>
      <c r="G71" s="49">
        <v>6003.04</v>
      </c>
      <c r="H71" s="57">
        <v>5882</v>
      </c>
      <c r="I71" s="52">
        <f t="shared" si="10"/>
        <v>6631.68</v>
      </c>
      <c r="J71" s="21">
        <f>SQRT(((SUM((POWER(H71-I71,2)),(POWER(G71-I71,2)),(POWER(F71-I71,2)))/(COLUMNS(F71:H71)-1))))</f>
        <v>1195.1933681208243</v>
      </c>
      <c r="K71" s="39">
        <f t="shared" si="11"/>
        <v>18.022482510024975</v>
      </c>
      <c r="L71" s="22">
        <f>((E71/3)*(SUM(F71:H71)))</f>
        <v>6631.68</v>
      </c>
      <c r="M71" s="23">
        <f>L71/E71</f>
        <v>6631.68</v>
      </c>
      <c r="N71" s="23">
        <f t="shared" si="12"/>
        <v>6631.68</v>
      </c>
      <c r="O71" s="23">
        <f>N71*E71</f>
        <v>6631.68</v>
      </c>
      <c r="P71" s="53"/>
    </row>
    <row r="72" spans="1:16" s="54" customFormat="1" ht="34.5" customHeight="1">
      <c r="A72" s="51">
        <v>64</v>
      </c>
      <c r="B72" s="55" t="s">
        <v>97</v>
      </c>
      <c r="C72" s="34" t="s">
        <v>30</v>
      </c>
      <c r="D72" s="19" t="s">
        <v>29</v>
      </c>
      <c r="E72" s="20">
        <v>1</v>
      </c>
      <c r="F72" s="56">
        <v>18421.849999999999</v>
      </c>
      <c r="G72" s="49">
        <v>17189.310000000001</v>
      </c>
      <c r="H72" s="57">
        <v>16845</v>
      </c>
      <c r="I72" s="52">
        <f t="shared" si="10"/>
        <v>17485.386666666669</v>
      </c>
      <c r="J72" s="21">
        <f>SQRT(((SUM((POWER(H72-I72,2)),(POWER(G72-I72,2)),(POWER(F72-I72,2)))/(COLUMNS(F72:H72)-1))))</f>
        <v>829.07178521122739</v>
      </c>
      <c r="K72" s="39">
        <f t="shared" si="11"/>
        <v>4.7415124470294465</v>
      </c>
      <c r="L72" s="22">
        <f>((E72/3)*(SUM(F72:H72)))</f>
        <v>17485.386666666665</v>
      </c>
      <c r="M72" s="23">
        <f>L72/E72</f>
        <v>17485.386666666665</v>
      </c>
      <c r="N72" s="23">
        <f t="shared" si="12"/>
        <v>17485.38</v>
      </c>
      <c r="O72" s="23">
        <f>N72*E72</f>
        <v>17485.38</v>
      </c>
      <c r="P72" s="53"/>
    </row>
    <row r="73" spans="1:16" s="54" customFormat="1" ht="33" customHeight="1">
      <c r="A73" s="51">
        <v>65</v>
      </c>
      <c r="B73" s="55" t="s">
        <v>98</v>
      </c>
      <c r="C73" s="34" t="s">
        <v>30</v>
      </c>
      <c r="D73" s="19" t="s">
        <v>29</v>
      </c>
      <c r="E73" s="20">
        <v>1</v>
      </c>
      <c r="F73" s="59">
        <v>3025.2</v>
      </c>
      <c r="G73" s="49">
        <v>2515.9299999999998</v>
      </c>
      <c r="H73" s="57">
        <v>2465</v>
      </c>
      <c r="I73" s="52">
        <f t="shared" si="10"/>
        <v>2668.7099999999996</v>
      </c>
      <c r="J73" s="21">
        <f>SQRT(((SUM((POWER(H73-I73,2)),(POWER(G73-I73,2)),(POWER(F73-I73,2)))/(COLUMNS(F73:H73)-1))))</f>
        <v>309.77783377769293</v>
      </c>
      <c r="K73" s="39">
        <f t="shared" si="11"/>
        <v>11.607774309598756</v>
      </c>
      <c r="L73" s="22">
        <f>((E73/3)*(SUM(F73:H73)))</f>
        <v>2668.7099999999996</v>
      </c>
      <c r="M73" s="23">
        <f>L73/E73</f>
        <v>2668.7099999999996</v>
      </c>
      <c r="N73" s="23">
        <f t="shared" si="12"/>
        <v>2668.71</v>
      </c>
      <c r="O73" s="23">
        <f>N73*E73</f>
        <v>2668.71</v>
      </c>
      <c r="P73" s="53"/>
    </row>
    <row r="74" spans="1:16" s="54" customFormat="1" ht="33" customHeight="1">
      <c r="A74" s="51">
        <v>66</v>
      </c>
      <c r="B74" s="55" t="s">
        <v>99</v>
      </c>
      <c r="C74" s="34" t="s">
        <v>30</v>
      </c>
      <c r="D74" s="19" t="s">
        <v>29</v>
      </c>
      <c r="E74" s="20">
        <v>1</v>
      </c>
      <c r="F74" s="59">
        <v>6364.2</v>
      </c>
      <c r="G74" s="49">
        <v>4336.33</v>
      </c>
      <c r="H74" s="57">
        <v>4249</v>
      </c>
      <c r="I74" s="52">
        <f t="shared" si="10"/>
        <v>4983.1766666666663</v>
      </c>
      <c r="J74" s="21">
        <f>SQRT(((SUM((POWER(H74-I74,2)),(POWER(G74-I74,2)),(POWER(F74-I74,2)))/(COLUMNS(F74:H74)-1))))</f>
        <v>1196.7981106407767</v>
      </c>
      <c r="K74" s="39">
        <f t="shared" si="11"/>
        <v>24.016770640430369</v>
      </c>
      <c r="L74" s="22">
        <f>((E74/3)*(SUM(F74:H74)))</f>
        <v>4983.1766666666663</v>
      </c>
      <c r="M74" s="23">
        <f>L74/E74</f>
        <v>4983.1766666666663</v>
      </c>
      <c r="N74" s="23">
        <f t="shared" si="12"/>
        <v>4983.17</v>
      </c>
      <c r="O74" s="23">
        <f>N74*E74</f>
        <v>4983.17</v>
      </c>
      <c r="P74" s="53"/>
    </row>
    <row r="75" spans="1:16" s="54" customFormat="1" ht="34.5" customHeight="1">
      <c r="A75" s="51">
        <v>67</v>
      </c>
      <c r="B75" s="55" t="s">
        <v>100</v>
      </c>
      <c r="C75" s="34" t="s">
        <v>30</v>
      </c>
      <c r="D75" s="19" t="s">
        <v>29</v>
      </c>
      <c r="E75" s="20">
        <v>1</v>
      </c>
      <c r="F75" s="56">
        <v>8010</v>
      </c>
      <c r="G75" s="49">
        <v>6003.04</v>
      </c>
      <c r="H75" s="57">
        <v>6862</v>
      </c>
      <c r="I75" s="52">
        <f t="shared" si="10"/>
        <v>6958.3466666666673</v>
      </c>
      <c r="J75" s="21">
        <f>SQRT(((SUM((POWER(H75-I75,2)),(POWER(G75-I75,2)),(POWER(F75-I75,2)))/(COLUMNS(F75:H75)-1))))</f>
        <v>1006.9429579342285</v>
      </c>
      <c r="K75" s="39">
        <f t="shared" si="11"/>
        <v>14.471008792331345</v>
      </c>
      <c r="L75" s="22">
        <f>((E75/3)*(SUM(F75:H75)))</f>
        <v>6958.3466666666664</v>
      </c>
      <c r="M75" s="23">
        <f>L75/E75</f>
        <v>6958.3466666666664</v>
      </c>
      <c r="N75" s="23">
        <f t="shared" si="12"/>
        <v>6958.34</v>
      </c>
      <c r="O75" s="23">
        <f>N75*E75</f>
        <v>6958.34</v>
      </c>
      <c r="P75" s="53"/>
    </row>
    <row r="76" spans="1:16" s="54" customFormat="1" ht="33.75" customHeight="1">
      <c r="A76" s="51">
        <v>68</v>
      </c>
      <c r="B76" s="55" t="s">
        <v>101</v>
      </c>
      <c r="C76" s="34" t="s">
        <v>30</v>
      </c>
      <c r="D76" s="19" t="s">
        <v>29</v>
      </c>
      <c r="E76" s="20">
        <v>1</v>
      </c>
      <c r="F76" s="56">
        <v>8010</v>
      </c>
      <c r="G76" s="49">
        <v>6003.04</v>
      </c>
      <c r="H76" s="57">
        <v>6792</v>
      </c>
      <c r="I76" s="52">
        <f t="shared" si="10"/>
        <v>6935.0133333333333</v>
      </c>
      <c r="J76" s="21">
        <f>SQRT(((SUM((POWER(H76-I76,2)),(POWER(G76-I76,2)),(POWER(F76-I76,2)))/(COLUMNS(F76:H76)-1))))</f>
        <v>1011.0943183172049</v>
      </c>
      <c r="K76" s="39">
        <f t="shared" si="11"/>
        <v>14.579558390426619</v>
      </c>
      <c r="L76" s="22">
        <f>((E76/3)*(SUM(F76:H76)))</f>
        <v>6935.0133333333333</v>
      </c>
      <c r="M76" s="23">
        <f>L76/E76</f>
        <v>6935.0133333333333</v>
      </c>
      <c r="N76" s="23">
        <f t="shared" si="12"/>
        <v>6935.01</v>
      </c>
      <c r="O76" s="23">
        <f>N76*E76</f>
        <v>6935.01</v>
      </c>
      <c r="P76" s="53"/>
    </row>
    <row r="77" spans="1:16" s="54" customFormat="1" ht="34.5" customHeight="1">
      <c r="A77" s="51">
        <v>69</v>
      </c>
      <c r="B77" s="55" t="s">
        <v>36</v>
      </c>
      <c r="C77" s="34" t="s">
        <v>30</v>
      </c>
      <c r="D77" s="19" t="s">
        <v>29</v>
      </c>
      <c r="E77" s="20">
        <v>1</v>
      </c>
      <c r="F77" s="56">
        <v>12124.2</v>
      </c>
      <c r="G77" s="49">
        <v>7250.74</v>
      </c>
      <c r="H77" s="57">
        <v>8333</v>
      </c>
      <c r="I77" s="52">
        <f t="shared" ref="I77:I88" si="13">AVERAGE(F77:H77)</f>
        <v>9235.9800000000014</v>
      </c>
      <c r="J77" s="21">
        <f>SQRT(((SUM((POWER(H77-I77,2)),(POWER(G77-I77,2)),(POWER(F77-I77,2)))/(COLUMNS(F77:H77)-1))))</f>
        <v>2559.1371110591167</v>
      </c>
      <c r="K77" s="39">
        <f t="shared" ref="K77:K88" si="14">J77/I77*100</f>
        <v>27.708344009613668</v>
      </c>
      <c r="L77" s="22">
        <f>((E77/3)*(SUM(F77:H77)))</f>
        <v>9235.98</v>
      </c>
      <c r="M77" s="23">
        <f>L77/E77</f>
        <v>9235.98</v>
      </c>
      <c r="N77" s="23">
        <f t="shared" ref="N77:N88" si="15">ROUNDDOWN(M77,2)</f>
        <v>9235.98</v>
      </c>
      <c r="O77" s="23">
        <f>N77*E77</f>
        <v>9235.98</v>
      </c>
      <c r="P77" s="53"/>
    </row>
    <row r="78" spans="1:16" s="54" customFormat="1" ht="33.75" customHeight="1">
      <c r="A78" s="51">
        <v>70</v>
      </c>
      <c r="B78" s="55" t="s">
        <v>102</v>
      </c>
      <c r="C78" s="34" t="s">
        <v>30</v>
      </c>
      <c r="D78" s="19" t="s">
        <v>29</v>
      </c>
      <c r="E78" s="20">
        <v>1</v>
      </c>
      <c r="F78" s="56">
        <v>24492</v>
      </c>
      <c r="G78" s="49">
        <v>17770.560000000001</v>
      </c>
      <c r="H78" s="57">
        <v>16640</v>
      </c>
      <c r="I78" s="52">
        <f t="shared" si="13"/>
        <v>19634.186666666665</v>
      </c>
      <c r="J78" s="21">
        <f>SQRT(((SUM((POWER(H78-I78,2)),(POWER(G78-I78,2)),(POWER(F78-I78,2)))/(COLUMNS(F78:H78)-1))))</f>
        <v>4244.7973172500624</v>
      </c>
      <c r="K78" s="39">
        <f t="shared" si="14"/>
        <v>21.619420194555531</v>
      </c>
      <c r="L78" s="22">
        <f>((E78/3)*(SUM(F78:H78)))</f>
        <v>19634.186666666665</v>
      </c>
      <c r="M78" s="23">
        <f>L78/E78</f>
        <v>19634.186666666665</v>
      </c>
      <c r="N78" s="23">
        <f t="shared" si="15"/>
        <v>19634.18</v>
      </c>
      <c r="O78" s="23">
        <f>N78*E78</f>
        <v>19634.18</v>
      </c>
      <c r="P78" s="53"/>
    </row>
    <row r="79" spans="1:16" s="54" customFormat="1" ht="36" customHeight="1">
      <c r="A79" s="51">
        <v>71</v>
      </c>
      <c r="B79" s="55" t="s">
        <v>103</v>
      </c>
      <c r="C79" s="34" t="s">
        <v>30</v>
      </c>
      <c r="D79" s="19" t="s">
        <v>29</v>
      </c>
      <c r="E79" s="20">
        <v>1</v>
      </c>
      <c r="F79" s="56">
        <v>58713</v>
      </c>
      <c r="G79" s="49">
        <v>35856.94</v>
      </c>
      <c r="H79" s="57">
        <v>44481</v>
      </c>
      <c r="I79" s="52">
        <f t="shared" si="13"/>
        <v>46350.313333333332</v>
      </c>
      <c r="J79" s="21">
        <f>SQRT(((SUM((POWER(H79-I79,2)),(POWER(G79-I79,2)),(POWER(F79-I79,2)))/(COLUMNS(F79:H79)-1))))</f>
        <v>11542.123675239896</v>
      </c>
      <c r="K79" s="39">
        <f t="shared" si="14"/>
        <v>24.901932360701544</v>
      </c>
      <c r="L79" s="22">
        <f>((E79/3)*(SUM(F79:H79)))</f>
        <v>46350.313333333332</v>
      </c>
      <c r="M79" s="23">
        <f>L79/E79</f>
        <v>46350.313333333332</v>
      </c>
      <c r="N79" s="23">
        <f t="shared" si="15"/>
        <v>46350.31</v>
      </c>
      <c r="O79" s="23">
        <f>N79*E79</f>
        <v>46350.31</v>
      </c>
      <c r="P79" s="53"/>
    </row>
    <row r="80" spans="1:16" s="54" customFormat="1" ht="38.25" customHeight="1">
      <c r="A80" s="51">
        <v>72</v>
      </c>
      <c r="B80" s="55" t="s">
        <v>104</v>
      </c>
      <c r="C80" s="34" t="s">
        <v>30</v>
      </c>
      <c r="D80" s="19" t="s">
        <v>29</v>
      </c>
      <c r="E80" s="20">
        <v>1</v>
      </c>
      <c r="F80" s="56">
        <v>24259.8</v>
      </c>
      <c r="G80" s="49">
        <v>17602.41</v>
      </c>
      <c r="H80" s="57">
        <v>18622</v>
      </c>
      <c r="I80" s="52">
        <f t="shared" si="13"/>
        <v>20161.403333333332</v>
      </c>
      <c r="J80" s="21">
        <f>SQRT(((SUM((POWER(H80-I80,2)),(POWER(G80-I80,2)),(POWER(F80-I80,2)))/(COLUMNS(F80:H80)-1))))</f>
        <v>3585.7401425693597</v>
      </c>
      <c r="K80" s="39">
        <f t="shared" si="14"/>
        <v>17.785171415329852</v>
      </c>
      <c r="L80" s="22">
        <f>((E80/3)*(SUM(F80:H80)))</f>
        <v>20161.403333333332</v>
      </c>
      <c r="M80" s="23">
        <f>L80/E80</f>
        <v>20161.403333333332</v>
      </c>
      <c r="N80" s="23">
        <f t="shared" si="15"/>
        <v>20161.400000000001</v>
      </c>
      <c r="O80" s="23">
        <f>N80*E80</f>
        <v>20161.400000000001</v>
      </c>
      <c r="P80" s="53"/>
    </row>
    <row r="81" spans="1:16" s="54" customFormat="1" ht="34.5" customHeight="1">
      <c r="A81" s="51">
        <v>73</v>
      </c>
      <c r="B81" s="55" t="s">
        <v>105</v>
      </c>
      <c r="C81" s="34" t="s">
        <v>30</v>
      </c>
      <c r="D81" s="19" t="s">
        <v>29</v>
      </c>
      <c r="E81" s="20">
        <v>1</v>
      </c>
      <c r="F81" s="56">
        <v>6364.2</v>
      </c>
      <c r="G81" s="49">
        <v>4336.24</v>
      </c>
      <c r="H81" s="57">
        <v>5229</v>
      </c>
      <c r="I81" s="52">
        <f t="shared" si="13"/>
        <v>5309.8133333333326</v>
      </c>
      <c r="J81" s="21">
        <f>SQRT(((SUM((POWER(H81-I81,2)),(POWER(G81-I81,2)),(POWER(F81-I81,2)))/(COLUMNS(F81:H81)-1))))</f>
        <v>1016.3924126700933</v>
      </c>
      <c r="K81" s="39">
        <f t="shared" si="14"/>
        <v>19.141772956301541</v>
      </c>
      <c r="L81" s="22">
        <f>((E81/3)*(SUM(F81:H81)))</f>
        <v>5309.8133333333326</v>
      </c>
      <c r="M81" s="23">
        <f>L81/E81</f>
        <v>5309.8133333333326</v>
      </c>
      <c r="N81" s="23">
        <f t="shared" si="15"/>
        <v>5309.81</v>
      </c>
      <c r="O81" s="23">
        <f>N81*E81</f>
        <v>5309.81</v>
      </c>
      <c r="P81" s="53"/>
    </row>
    <row r="82" spans="1:16" s="54" customFormat="1" ht="32.25" customHeight="1">
      <c r="A82" s="51">
        <v>74</v>
      </c>
      <c r="B82" s="55" t="s">
        <v>106</v>
      </c>
      <c r="C82" s="34" t="s">
        <v>30</v>
      </c>
      <c r="D82" s="19" t="s">
        <v>29</v>
      </c>
      <c r="E82" s="20">
        <v>1</v>
      </c>
      <c r="F82" s="56">
        <v>58713</v>
      </c>
      <c r="G82" s="49">
        <v>35857.919999999998</v>
      </c>
      <c r="H82" s="57">
        <v>44940</v>
      </c>
      <c r="I82" s="52">
        <f t="shared" si="13"/>
        <v>46503.639999999992</v>
      </c>
      <c r="J82" s="21">
        <f>SQRT(((SUM((POWER(H82-I82,2)),(POWER(G82-I82,2)),(POWER(F82-I82,2)))/(COLUMNS(F82:H82)-1))))</f>
        <v>11507.49312356084</v>
      </c>
      <c r="K82" s="39">
        <f t="shared" si="14"/>
        <v>24.745359983779423</v>
      </c>
      <c r="L82" s="22">
        <f>((E82/3)*(SUM(F82:H82)))</f>
        <v>46503.639999999992</v>
      </c>
      <c r="M82" s="23">
        <f>L82/E82</f>
        <v>46503.639999999992</v>
      </c>
      <c r="N82" s="23">
        <f t="shared" si="15"/>
        <v>46503.64</v>
      </c>
      <c r="O82" s="23">
        <f>N82*E82</f>
        <v>46503.64</v>
      </c>
      <c r="P82" s="53"/>
    </row>
    <row r="83" spans="1:16" s="54" customFormat="1" ht="35.25" customHeight="1">
      <c r="A83" s="51">
        <v>75</v>
      </c>
      <c r="B83" s="55" t="s">
        <v>107</v>
      </c>
      <c r="C83" s="34" t="s">
        <v>30</v>
      </c>
      <c r="D83" s="19" t="s">
        <v>29</v>
      </c>
      <c r="E83" s="20">
        <v>1</v>
      </c>
      <c r="F83" s="56">
        <v>6337.2</v>
      </c>
      <c r="G83" s="49">
        <v>4336.24</v>
      </c>
      <c r="H83" s="57">
        <v>4249</v>
      </c>
      <c r="I83" s="52">
        <f t="shared" si="13"/>
        <v>4974.1466666666665</v>
      </c>
      <c r="J83" s="21">
        <f>SQRT(((SUM((POWER(H83-I83,2)),(POWER(G83-I83,2)),(POWER(F83-I83,2)))/(COLUMNS(F83:H83)-1))))</f>
        <v>1181.2444694191518</v>
      </c>
      <c r="K83" s="39">
        <f t="shared" si="14"/>
        <v>23.747680729541919</v>
      </c>
      <c r="L83" s="22">
        <f>((E83/3)*(SUM(F83:H83)))</f>
        <v>4974.1466666666656</v>
      </c>
      <c r="M83" s="23">
        <f>L83/E83</f>
        <v>4974.1466666666656</v>
      </c>
      <c r="N83" s="23">
        <f t="shared" si="15"/>
        <v>4974.1400000000003</v>
      </c>
      <c r="O83" s="23">
        <f>N83*E83</f>
        <v>4974.1400000000003</v>
      </c>
      <c r="P83" s="53"/>
    </row>
    <row r="84" spans="1:16" s="54" customFormat="1" ht="31.5" customHeight="1">
      <c r="A84" s="51">
        <v>76</v>
      </c>
      <c r="B84" s="55" t="s">
        <v>108</v>
      </c>
      <c r="C84" s="34" t="s">
        <v>30</v>
      </c>
      <c r="D84" s="19" t="s">
        <v>29</v>
      </c>
      <c r="E84" s="20">
        <v>1</v>
      </c>
      <c r="F84" s="56">
        <v>1948.2</v>
      </c>
      <c r="G84" s="49">
        <v>2468.92</v>
      </c>
      <c r="H84" s="57">
        <v>3057</v>
      </c>
      <c r="I84" s="52">
        <f t="shared" si="13"/>
        <v>2491.3733333333334</v>
      </c>
      <c r="J84" s="21">
        <f>SQRT(((SUM((POWER(H84-I84,2)),(POWER(G84-I84,2)),(POWER(F84-I84,2)))/(COLUMNS(F84:H84)-1))))</f>
        <v>554.74090721104506</v>
      </c>
      <c r="K84" s="39">
        <f t="shared" si="14"/>
        <v>22.266470455828046</v>
      </c>
      <c r="L84" s="22">
        <f>((E84/3)*(SUM(F84:H84)))</f>
        <v>2491.373333333333</v>
      </c>
      <c r="M84" s="23">
        <f>L84/E84</f>
        <v>2491.373333333333</v>
      </c>
      <c r="N84" s="23">
        <f t="shared" si="15"/>
        <v>2491.37</v>
      </c>
      <c r="O84" s="23">
        <f>N84*E84</f>
        <v>2491.37</v>
      </c>
      <c r="P84" s="53"/>
    </row>
    <row r="85" spans="1:16" s="54" customFormat="1" ht="36.75" customHeight="1">
      <c r="A85" s="51">
        <v>77</v>
      </c>
      <c r="B85" s="55" t="s">
        <v>112</v>
      </c>
      <c r="C85" s="34" t="s">
        <v>30</v>
      </c>
      <c r="D85" s="19" t="s">
        <v>29</v>
      </c>
      <c r="E85" s="20">
        <v>1</v>
      </c>
      <c r="F85" s="56">
        <v>236.4</v>
      </c>
      <c r="G85" s="49">
        <v>253.38</v>
      </c>
      <c r="H85" s="57">
        <v>271</v>
      </c>
      <c r="I85" s="52">
        <f t="shared" si="13"/>
        <v>253.59333333333333</v>
      </c>
      <c r="J85" s="21">
        <f>SQRT(((SUM((POWER(H85-I85,2)),(POWER(G85-I85,2)),(POWER(F85-I85,2)))/(COLUMNS(F85:H85)-1))))</f>
        <v>17.300986484398319</v>
      </c>
      <c r="K85" s="39">
        <f t="shared" si="14"/>
        <v>6.8223349001281521</v>
      </c>
      <c r="L85" s="22">
        <f>((E85/3)*(SUM(F85:H85)))</f>
        <v>253.59333333333331</v>
      </c>
      <c r="M85" s="23">
        <f>L85/E85</f>
        <v>253.59333333333331</v>
      </c>
      <c r="N85" s="23">
        <f t="shared" si="15"/>
        <v>253.59</v>
      </c>
      <c r="O85" s="23">
        <f>N85*E85</f>
        <v>253.59</v>
      </c>
      <c r="P85" s="53"/>
    </row>
    <row r="86" spans="1:16" s="54" customFormat="1" ht="38.25" customHeight="1">
      <c r="A86" s="51">
        <v>78</v>
      </c>
      <c r="B86" s="55" t="s">
        <v>113</v>
      </c>
      <c r="C86" s="34" t="s">
        <v>30</v>
      </c>
      <c r="D86" s="19" t="s">
        <v>29</v>
      </c>
      <c r="E86" s="20">
        <v>1</v>
      </c>
      <c r="F86" s="56">
        <v>795</v>
      </c>
      <c r="G86" s="49">
        <v>849.75</v>
      </c>
      <c r="H86" s="57">
        <v>926</v>
      </c>
      <c r="I86" s="52">
        <f t="shared" si="13"/>
        <v>856.91666666666663</v>
      </c>
      <c r="J86" s="21">
        <f>SQRT(((SUM((POWER(H86-I86,2)),(POWER(G86-I86,2)),(POWER(F86-I86,2)))/(COLUMNS(F86:H86)-1))))</f>
        <v>65.793395058572045</v>
      </c>
      <c r="K86" s="39">
        <f t="shared" si="14"/>
        <v>7.6779222085273231</v>
      </c>
      <c r="L86" s="22">
        <f>((E86/3)*(SUM(F86:H86)))</f>
        <v>856.91666666666663</v>
      </c>
      <c r="M86" s="23">
        <f>L86/E86</f>
        <v>856.91666666666663</v>
      </c>
      <c r="N86" s="23">
        <f t="shared" si="15"/>
        <v>856.91</v>
      </c>
      <c r="O86" s="23">
        <f>N86*E86</f>
        <v>856.91</v>
      </c>
      <c r="P86" s="53"/>
    </row>
    <row r="87" spans="1:16" s="54" customFormat="1" ht="50.25" customHeight="1">
      <c r="A87" s="51">
        <v>79</v>
      </c>
      <c r="B87" s="55" t="s">
        <v>114</v>
      </c>
      <c r="C87" s="34" t="s">
        <v>30</v>
      </c>
      <c r="D87" s="19" t="s">
        <v>29</v>
      </c>
      <c r="E87" s="20">
        <v>1</v>
      </c>
      <c r="F87" s="56">
        <v>119840.4</v>
      </c>
      <c r="G87" s="49">
        <v>129606.96</v>
      </c>
      <c r="H87" s="57">
        <v>139675</v>
      </c>
      <c r="I87" s="52">
        <f t="shared" si="13"/>
        <v>129707.45333333332</v>
      </c>
      <c r="J87" s="21">
        <f>SQRT(((SUM((POWER(H87-I87,2)),(POWER(G87-I87,2)),(POWER(F87-I87,2)))/(COLUMNS(F87:H87)-1))))</f>
        <v>9917.6818598165064</v>
      </c>
      <c r="K87" s="39">
        <f t="shared" si="14"/>
        <v>7.6461927244297971</v>
      </c>
      <c r="L87" s="22">
        <f>((E87/3)*(SUM(F87:H87)))</f>
        <v>129707.45333333332</v>
      </c>
      <c r="M87" s="23">
        <f>L87/E87</f>
        <v>129707.45333333332</v>
      </c>
      <c r="N87" s="23">
        <f t="shared" si="15"/>
        <v>129707.45</v>
      </c>
      <c r="O87" s="23">
        <f>N87*E87</f>
        <v>129707.45</v>
      </c>
      <c r="P87" s="53"/>
    </row>
    <row r="88" spans="1:16" s="54" customFormat="1" ht="35.25" customHeight="1">
      <c r="A88" s="51">
        <v>80</v>
      </c>
      <c r="B88" s="55" t="s">
        <v>115</v>
      </c>
      <c r="C88" s="34" t="s">
        <v>30</v>
      </c>
      <c r="D88" s="19" t="s">
        <v>29</v>
      </c>
      <c r="E88" s="20">
        <v>1</v>
      </c>
      <c r="F88" s="56">
        <v>1033.2</v>
      </c>
      <c r="G88" s="49">
        <v>1082.53</v>
      </c>
      <c r="H88" s="57">
        <v>1190</v>
      </c>
      <c r="I88" s="52">
        <f t="shared" si="13"/>
        <v>1101.9100000000001</v>
      </c>
      <c r="J88" s="21">
        <f>SQRT(((SUM((POWER(H88-I88,2)),(POWER(G88-I88,2)),(POWER(F88-I88,2)))/(COLUMNS(F88:H88)-1))))</f>
        <v>80.176357487728254</v>
      </c>
      <c r="K88" s="39">
        <f t="shared" si="14"/>
        <v>7.2761257714085774</v>
      </c>
      <c r="L88" s="22">
        <f>((E88/3)*(SUM(F88:H88)))</f>
        <v>1101.9099999999999</v>
      </c>
      <c r="M88" s="23">
        <f>L88/E88</f>
        <v>1101.9099999999999</v>
      </c>
      <c r="N88" s="23">
        <f t="shared" si="15"/>
        <v>1101.9100000000001</v>
      </c>
      <c r="O88" s="23">
        <f>N88*E88</f>
        <v>1101.9100000000001</v>
      </c>
      <c r="P88" s="53"/>
    </row>
    <row r="89" spans="1:16" ht="21.75" customHeight="1" thickBot="1">
      <c r="A89" s="41"/>
      <c r="B89" s="46"/>
      <c r="C89" s="41"/>
      <c r="D89" s="42"/>
      <c r="E89" s="43"/>
      <c r="F89" s="24"/>
      <c r="G89" s="24"/>
      <c r="H89" s="44"/>
      <c r="I89" s="25"/>
      <c r="J89" s="26"/>
      <c r="K89" s="26"/>
      <c r="L89" s="27"/>
      <c r="M89" s="37">
        <f>SUM(M9:M88)</f>
        <v>3848854.91</v>
      </c>
      <c r="N89" s="45">
        <f>SUM(N9:N88)</f>
        <v>3848854.6400000006</v>
      </c>
      <c r="O89" s="45">
        <f>SUM(O9:O88)</f>
        <v>3848854.6400000006</v>
      </c>
      <c r="P89" s="7"/>
    </row>
    <row r="90" spans="1:16" ht="24.75" customHeight="1">
      <c r="A90" s="75"/>
      <c r="B90" s="75"/>
      <c r="C90" s="75"/>
      <c r="D90" s="28"/>
      <c r="E90" s="28"/>
      <c r="F90" s="76"/>
      <c r="G90" s="76"/>
      <c r="H90" s="76"/>
      <c r="I90" s="76"/>
      <c r="J90" s="76"/>
      <c r="K90" s="38"/>
      <c r="L90" s="10"/>
      <c r="M90" s="12"/>
      <c r="N90" s="12"/>
      <c r="O90" s="10"/>
    </row>
    <row r="91" spans="1:16" ht="18" customHeight="1">
      <c r="A91" s="73" t="s">
        <v>116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1:16" ht="15.75">
      <c r="A92" s="81" t="s">
        <v>111</v>
      </c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</row>
    <row r="93" spans="1:16" ht="35.25" customHeight="1">
      <c r="A93" s="29"/>
      <c r="B93" s="73" t="s">
        <v>17</v>
      </c>
      <c r="C93" s="74"/>
      <c r="D93" s="28"/>
      <c r="E93" s="82" t="s">
        <v>32</v>
      </c>
      <c r="F93" s="82"/>
      <c r="G93" s="82"/>
      <c r="H93" s="76" t="s">
        <v>31</v>
      </c>
      <c r="I93" s="76"/>
      <c r="J93" s="76"/>
      <c r="K93" s="38"/>
      <c r="L93" s="10"/>
      <c r="M93" s="12"/>
      <c r="N93" s="12"/>
      <c r="O93" s="10"/>
    </row>
    <row r="94" spans="1:16" ht="15.75">
      <c r="A94" s="29"/>
      <c r="B94" s="74"/>
      <c r="C94" s="74"/>
      <c r="D94" s="28"/>
      <c r="E94" s="76" t="s">
        <v>18</v>
      </c>
      <c r="F94" s="76"/>
      <c r="G94" s="30"/>
      <c r="H94" s="76" t="s">
        <v>19</v>
      </c>
      <c r="I94" s="76"/>
      <c r="J94" s="76"/>
      <c r="K94" s="38"/>
      <c r="L94" s="10"/>
      <c r="M94" s="12"/>
      <c r="N94" s="12"/>
      <c r="O94" s="10"/>
    </row>
    <row r="95" spans="1:16" ht="15.75">
      <c r="A95" s="80"/>
      <c r="B95" s="80"/>
      <c r="C95" s="80"/>
      <c r="D95" s="80"/>
      <c r="E95" s="31"/>
      <c r="F95" s="32"/>
      <c r="G95" s="6"/>
      <c r="H95" s="33"/>
      <c r="I95" s="2"/>
      <c r="J95" s="2"/>
      <c r="K95" s="2"/>
      <c r="L95" s="2"/>
      <c r="M95" s="9"/>
      <c r="N95" s="9"/>
      <c r="O95" s="2"/>
    </row>
  </sheetData>
  <mergeCells count="27">
    <mergeCell ref="A91:O91"/>
    <mergeCell ref="A90:C90"/>
    <mergeCell ref="F90:J90"/>
    <mergeCell ref="I7:K7"/>
    <mergeCell ref="A95:D95"/>
    <mergeCell ref="A92:O92"/>
    <mergeCell ref="B93:C94"/>
    <mergeCell ref="H93:J93"/>
    <mergeCell ref="E94:F94"/>
    <mergeCell ref="H94:J94"/>
    <mergeCell ref="E93:G93"/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</mergeCells>
  <pageMargins left="0.16" right="0.16" top="0.32" bottom="0.24" header="0.22" footer="0.19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Автоматические выключатели</vt:lpstr>
      <vt:lpstr>'Автоматические выключатели'!Область_печати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mnovosel</cp:lastModifiedBy>
  <cp:lastPrinted>2025-03-12T10:20:52Z</cp:lastPrinted>
  <dcterms:created xsi:type="dcterms:W3CDTF">2014-01-28T13:50:42Z</dcterms:created>
  <dcterms:modified xsi:type="dcterms:W3CDTF">2025-03-17T06:12:18Z</dcterms:modified>
</cp:coreProperties>
</file>