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odeName="ЭтаКнига" defaultThemeVersion="124226"/>
  <bookViews>
    <workbookView xWindow="-15" yWindow="-15" windowWidth="14400" windowHeight="12660"/>
  </bookViews>
  <sheets>
    <sheet name="ремонт фасада" sheetId="23" r:id="rId1"/>
  </sheets>
  <definedNames>
    <definedName name="_xlnm.Print_Area" localSheetId="0">'ремонт фасада'!$A$1:$P$57</definedName>
  </definedNames>
  <calcPr calcId="125725"/>
</workbook>
</file>

<file path=xl/calcChain.xml><?xml version="1.0" encoding="utf-8"?>
<calcChain xmlns="http://schemas.openxmlformats.org/spreadsheetml/2006/main">
  <c r="K9" i="23"/>
  <c r="K17"/>
  <c r="K30"/>
  <c r="K23"/>
  <c r="K33"/>
  <c r="K20"/>
  <c r="K11"/>
  <c r="K18"/>
  <c r="K34"/>
  <c r="K24"/>
  <c r="K15"/>
  <c r="K19"/>
  <c r="K14"/>
  <c r="K21"/>
  <c r="K32"/>
  <c r="K10"/>
  <c r="K13"/>
  <c r="K16"/>
  <c r="K29"/>
  <c r="K22"/>
  <c r="K31"/>
  <c r="K27"/>
  <c r="K12"/>
  <c r="K25"/>
  <c r="K26"/>
  <c r="L17"/>
  <c r="M17" s="1"/>
  <c r="N17" s="1"/>
  <c r="P17" s="1"/>
  <c r="L30"/>
  <c r="M30" s="1"/>
  <c r="N30" s="1"/>
  <c r="P30" s="1"/>
  <c r="L23"/>
  <c r="M23" s="1"/>
  <c r="N23" s="1"/>
  <c r="P23" s="1"/>
  <c r="L33"/>
  <c r="M33" s="1"/>
  <c r="N33" s="1"/>
  <c r="P33" s="1"/>
  <c r="L20"/>
  <c r="M20" s="1"/>
  <c r="N20" s="1"/>
  <c r="P20" s="1"/>
  <c r="L11"/>
  <c r="M11" s="1"/>
  <c r="N11" s="1"/>
  <c r="P11" s="1"/>
  <c r="L13"/>
  <c r="M13" s="1"/>
  <c r="N13" s="1"/>
  <c r="P13" s="1"/>
  <c r="L18"/>
  <c r="M18" s="1"/>
  <c r="N18" s="1"/>
  <c r="P18" s="1"/>
  <c r="L24"/>
  <c r="M24" s="1"/>
  <c r="N24" s="1"/>
  <c r="P24" s="1"/>
  <c r="L14"/>
  <c r="M14" s="1"/>
  <c r="N14" s="1"/>
  <c r="P14" s="1"/>
  <c r="L15"/>
  <c r="M15" s="1"/>
  <c r="N15" s="1"/>
  <c r="P15" s="1"/>
  <c r="L21"/>
  <c r="M21" s="1"/>
  <c r="N21" s="1"/>
  <c r="P21" s="1"/>
  <c r="L32"/>
  <c r="M32" s="1"/>
  <c r="N32" s="1"/>
  <c r="P32" s="1"/>
  <c r="L10"/>
  <c r="M10" s="1"/>
  <c r="N10" s="1"/>
  <c r="P10" s="1"/>
  <c r="K28"/>
  <c r="L16"/>
  <c r="M16" s="1"/>
  <c r="N16" s="1"/>
  <c r="P16" s="1"/>
  <c r="L29"/>
  <c r="M29" s="1"/>
  <c r="N29" s="1"/>
  <c r="P29" s="1"/>
  <c r="L22"/>
  <c r="M22" s="1"/>
  <c r="N22" s="1"/>
  <c r="P22" s="1"/>
  <c r="L31"/>
  <c r="M31" s="1"/>
  <c r="N31" s="1"/>
  <c r="P31" s="1"/>
  <c r="L12"/>
  <c r="M12" s="1"/>
  <c r="N12" s="1"/>
  <c r="P12" s="1"/>
  <c r="L25"/>
  <c r="M25" s="1"/>
  <c r="N25" s="1"/>
  <c r="P25" s="1"/>
  <c r="L26"/>
  <c r="M26" s="1"/>
  <c r="N26" s="1"/>
  <c r="P26" s="1"/>
  <c r="L34"/>
  <c r="M34" s="1"/>
  <c r="N34" s="1"/>
  <c r="P34" s="1"/>
  <c r="L19"/>
  <c r="M19" s="1"/>
  <c r="N19" s="1"/>
  <c r="P19" s="1"/>
  <c r="L27"/>
  <c r="M27" s="1"/>
  <c r="N27" s="1"/>
  <c r="P27" s="1"/>
  <c r="L28"/>
  <c r="M28" s="1"/>
  <c r="N28" s="1"/>
  <c r="P28" s="1"/>
  <c r="L9"/>
  <c r="M9" s="1"/>
  <c r="N9" l="1"/>
  <c r="P9" l="1"/>
</calcChain>
</file>

<file path=xl/sharedStrings.xml><?xml version="1.0" encoding="utf-8"?>
<sst xmlns="http://schemas.openxmlformats.org/spreadsheetml/2006/main" count="269" uniqueCount="80">
  <si>
    <t>№</t>
  </si>
  <si>
    <t>Наименование предмета контракта</t>
  </si>
  <si>
    <t>Существенные условия исполнения контракта</t>
  </si>
  <si>
    <t>Ед. изм</t>
  </si>
  <si>
    <t>Кол-во</t>
  </si>
  <si>
    <t>Данные реестра контрактов (руб./ед.изм.)</t>
  </si>
  <si>
    <t>Применяемый коэффициент</t>
  </si>
  <si>
    <t xml:space="preserve">Средняя арифметическая цена за единицу     &lt;ц&gt; </t>
  </si>
  <si>
    <t>Цена за единицу изм. (руб.)</t>
  </si>
  <si>
    <t>Цена за единицу изм. с округлением (вниз) до сотых долей после запятой (руб.)</t>
  </si>
  <si>
    <t xml:space="preserve">Номер сведений о контракте </t>
  </si>
  <si>
    <t xml:space="preserve">                                                                                                                                 </t>
  </si>
  <si>
    <t xml:space="preserve">Поставщик №1 </t>
  </si>
  <si>
    <t>Поставщик №2</t>
  </si>
  <si>
    <t xml:space="preserve">Поставщик №3 </t>
  </si>
  <si>
    <t>Наименование закупки (предмет договора)</t>
  </si>
  <si>
    <t>Используемый метод определения НМЦ</t>
  </si>
  <si>
    <t>Метод сопоставимых рыночных цен (анализа рынка)</t>
  </si>
  <si>
    <t>Срок поставки (выполнения работ, оказания услуг)</t>
  </si>
  <si>
    <t>Расчет НМЦ</t>
  </si>
  <si>
    <t>Информация о запросах ценовых предложений (коммерческих предложений)</t>
  </si>
  <si>
    <t xml:space="preserve">Работник подразделения,
ответственного за расчет НМЦ:
</t>
  </si>
  <si>
    <t>(должность)</t>
  </si>
  <si>
    <t>(подпись/расшифровка подписи)</t>
  </si>
  <si>
    <t>ЧАСТЬ III. ОБОСНОВАНИЕ НАЧАЛЬНОЙ (МАКСИМАЛЬНОЙ) ЦЕНЫ ДОГОВОРА</t>
  </si>
  <si>
    <t>Однородность совокупности значений выявленных цен, используемых в расчете Н(М)ЦД, ЦДЕП</t>
  </si>
  <si>
    <t>Н(М)ЦД, ЦДЕП, определяемая методом сопоставимых рыночных цен (анализа рынка)*</t>
  </si>
  <si>
    <r>
      <rPr>
        <b/>
        <sz val="10"/>
        <color indexed="8"/>
        <rFont val="Times New Roman"/>
        <family val="1"/>
        <charset val="204"/>
      </rPr>
      <t>Расчет Н(М)ЦД по формуле</t>
    </r>
    <r>
      <rPr>
        <sz val="10"/>
        <color indexed="8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</si>
  <si>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В результате проведенного расчета Н(М)Ц суммы единиц ТРУ составила:</t>
  </si>
  <si>
    <t>Н(М)Ц, за единицу (руб.)     с НДС</t>
  </si>
  <si>
    <t>Н(М)Ц, за единицу (руб.)      без НДС</t>
  </si>
  <si>
    <t xml:space="preserve">
</t>
  </si>
  <si>
    <t xml:space="preserve"> м2</t>
  </si>
  <si>
    <t>м2</t>
  </si>
  <si>
    <t>Борщ А.Ю./______________/</t>
  </si>
  <si>
    <t xml:space="preserve">  </t>
  </si>
  <si>
    <t xml:space="preserve"> </t>
  </si>
  <si>
    <t>Установка и разборка наружных инвентарных лесов высотой до 16 м: трубчатых для прочих отделочных работ</t>
  </si>
  <si>
    <t>Очистка вручную поверхности фасадов простых от известковой окраски: с земли и лесов</t>
  </si>
  <si>
    <t>Очистка вручную поверхности фасадов простых от перхлорвиниловых и масляных красок: с земли и лесов</t>
  </si>
  <si>
    <t>Протравка цементной штукатурки нейтрализующим раствором</t>
  </si>
  <si>
    <t>Расчистка поверхностей шпателем, щетками от старых покрасок</t>
  </si>
  <si>
    <t>Шпатлевка ранее окрашенных фасадов под окраску перхлорвиниловыми красками: простых с земли и лесов</t>
  </si>
  <si>
    <t xml:space="preserve">Окраска водно-дисперсионными красками по подготовленной поверхности фасадов: простых за 2 раза с земли и лесов </t>
  </si>
  <si>
    <t>Сплошная шпаклевка ранее оштукатуренных поверхностей цементно-поливинилацетатным составом: с лесов и земли</t>
  </si>
  <si>
    <t>Окраска масляными составами ранее окрашенных больших металлических поверхностей (кроме крыш): за два раза</t>
  </si>
  <si>
    <t>Окраска известковыми составами ранее окрашенных фасадов простых: по штукатурке с земли и лесов</t>
  </si>
  <si>
    <t>Перетирка штукатурки: фасадов гладких с земли и лесов</t>
  </si>
  <si>
    <t>Ремонт штукатурки гладких фасадов по камню и бетону с земли и лесов: цементно-известковым раствором площадью отдельных мест до 5 м2 толщиной слоя до 20 мм</t>
  </si>
  <si>
    <t>Ремонт штукатурки гладких фасадов по камню и бетону с земли и лесов: на каждые следующие 10 мм толщины слоя добавлять к норме 61-02-001-01</t>
  </si>
  <si>
    <t>Ремонт штукатурки гладких фасадов по камню и бетону с земли и лесов: цементно-известковым раствором площадью отдельных мест более 5 м2 толщиной слоя до 20 мм</t>
  </si>
  <si>
    <t>Ремонт штукатурки гладких фасадов по камню и бетону с земли и лесов: на каждые следующие 10 мм толщины слоя добавлять к норме 61-02-001-03</t>
  </si>
  <si>
    <t>Ремонт штукатурки фасадов сухой растворной смесью</t>
  </si>
  <si>
    <t>Ремонт отмостки: бетонной толщиной 15 см</t>
  </si>
  <si>
    <t>Затаривание строительного мусора в мешки</t>
  </si>
  <si>
    <t>Погрузка в автотранспортное средство: мусор строительный с погрузкой вручную</t>
  </si>
  <si>
    <t xml:space="preserve">Вывоз и утилизация  строительного мусора </t>
  </si>
  <si>
    <t>Устройство основания под штукатурку из металлической сетки: по кирпичным и бетонным поверхностям</t>
  </si>
  <si>
    <t>Насечка под штукатурку поверхностей стен, перегородок, прямоугольных столбов, колонн, пилястр и криволинейных поверхностей большого радиуса: по кирпичу</t>
  </si>
  <si>
    <t>Наклеивание сетки штукатурной стеклотканевой по готовому основанию</t>
  </si>
  <si>
    <t>Ремонт штукатурки наружных прямолинейных откосов по камню и бетону цементно-известковым раствором: с земли и лесов</t>
  </si>
  <si>
    <t>Очистка поверхностей от стойких химических загрязнений</t>
  </si>
  <si>
    <t>Заделка трещин в кирпичных стенах: цементным раствором</t>
  </si>
  <si>
    <t xml:space="preserve"> т</t>
  </si>
  <si>
    <t>т</t>
  </si>
  <si>
    <t xml:space="preserve"> м/п</t>
  </si>
  <si>
    <t>выполнение работ по ремонту фасадов на ТП-РП</t>
  </si>
  <si>
    <t>307.60</t>
  </si>
  <si>
    <t>1747.20</t>
  </si>
  <si>
    <t>1585.80</t>
  </si>
  <si>
    <t>373.10</t>
  </si>
  <si>
    <t>2849.70</t>
  </si>
  <si>
    <t>271.29</t>
  </si>
  <si>
    <t>Коммерческие предложения (руб./ед.изм.) без НДС</t>
  </si>
  <si>
    <t>3301.58</t>
  </si>
  <si>
    <t>1995.58</t>
  </si>
  <si>
    <t xml:space="preserve">Дата подготовки обоснования НМЦ  21.03.2025г. </t>
  </si>
  <si>
    <t>до 31 декабря  2025г.</t>
  </si>
  <si>
    <t>инженер РСС</t>
  </si>
  <si>
    <t xml:space="preserve">Итого НМЦ суммы цен за единицу ТРУ устанавливается в размере: 36486,11 рублей               
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</si>
</sst>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.0000"/>
  </numFmts>
  <fonts count="15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top"/>
    </xf>
    <xf numFmtId="0" fontId="9" fillId="0" borderId="0" xfId="0" applyFont="1"/>
    <xf numFmtId="0" fontId="4" fillId="0" borderId="0" xfId="0" applyFont="1"/>
    <xf numFmtId="0" fontId="4" fillId="0" borderId="0" xfId="0" applyFont="1" applyAlignment="1" applyProtection="1">
      <alignment wrapText="1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10" fillId="0" borderId="5" xfId="0" applyFont="1" applyBorder="1" applyAlignment="1">
      <alignment horizontal="center"/>
    </xf>
    <xf numFmtId="0" fontId="7" fillId="0" borderId="0" xfId="0" applyFont="1"/>
    <xf numFmtId="0" fontId="2" fillId="2" borderId="2" xfId="0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8" fillId="2" borderId="0" xfId="0" applyNumberFormat="1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8" xfId="0" applyNumberFormat="1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2" fontId="3" fillId="2" borderId="8" xfId="0" applyNumberFormat="1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vertical="center" wrapText="1"/>
    </xf>
    <xf numFmtId="165" fontId="2" fillId="2" borderId="8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4" fontId="6" fillId="0" borderId="0" xfId="0" applyNumberFormat="1" applyFont="1"/>
    <xf numFmtId="4" fontId="1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" fillId="0" borderId="6" xfId="0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/>
    </xf>
    <xf numFmtId="4" fontId="1" fillId="0" borderId="6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top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center"/>
    </xf>
    <xf numFmtId="4" fontId="4" fillId="0" borderId="0" xfId="0" applyNumberFormat="1" applyFont="1" applyFill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2" borderId="0" xfId="0" applyFont="1" applyFill="1" applyBorder="1" applyAlignment="1">
      <alignment horizontal="center" vertical="top" wrapText="1"/>
    </xf>
    <xf numFmtId="4" fontId="12" fillId="0" borderId="0" xfId="0" applyNumberFormat="1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2" fontId="3" fillId="2" borderId="8" xfId="0" applyNumberFormat="1" applyFont="1" applyFill="1" applyBorder="1" applyAlignment="1">
      <alignment vertical="center" wrapText="1"/>
    </xf>
    <xf numFmtId="4" fontId="13" fillId="0" borderId="1" xfId="0" applyNumberFormat="1" applyFont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 vertical="center"/>
    </xf>
    <xf numFmtId="4" fontId="13" fillId="3" borderId="3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4" fontId="12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11" fillId="4" borderId="0" xfId="0" applyFont="1" applyFill="1" applyBorder="1" applyAlignment="1">
      <alignment horizontal="center" vertical="center"/>
    </xf>
    <xf numFmtId="4" fontId="6" fillId="4" borderId="0" xfId="0" applyNumberFormat="1" applyFont="1" applyFill="1"/>
    <xf numFmtId="0" fontId="6" fillId="4" borderId="0" xfId="0" applyFont="1" applyFill="1"/>
    <xf numFmtId="2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top" wrapText="1"/>
    </xf>
    <xf numFmtId="4" fontId="6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4" fillId="0" borderId="1" xfId="0" applyNumberFormat="1" applyFont="1" applyFill="1" applyBorder="1" applyAlignment="1" applyProtection="1">
      <alignment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2" borderId="0" xfId="0" applyFont="1" applyFill="1" applyAlignment="1">
      <alignment horizontal="left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8" fillId="2" borderId="0" xfId="0" applyFont="1" applyFill="1" applyBorder="1" applyAlignment="1">
      <alignment horizontal="right" vertical="center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7</xdr:row>
      <xdr:rowOff>1600200</xdr:rowOff>
    </xdr:from>
    <xdr:to>
      <xdr:col>11</xdr:col>
      <xdr:colOff>1504950</xdr:colOff>
      <xdr:row>7</xdr:row>
      <xdr:rowOff>1962150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182350" y="2800350"/>
          <a:ext cx="1485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266700</xdr:colOff>
      <xdr:row>7</xdr:row>
      <xdr:rowOff>1400175</xdr:rowOff>
    </xdr:from>
    <xdr:to>
      <xdr:col>11</xdr:col>
      <xdr:colOff>419100</xdr:colOff>
      <xdr:row>7</xdr:row>
      <xdr:rowOff>1628775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2600325"/>
          <a:ext cx="152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8"/>
  <sheetViews>
    <sheetView tabSelected="1" view="pageBreakPreview" zoomScale="85" zoomScaleNormal="112" zoomScaleSheetLayoutView="85" workbookViewId="0">
      <selection activeCell="L10" sqref="L10"/>
    </sheetView>
  </sheetViews>
  <sheetFormatPr defaultColWidth="9.140625" defaultRowHeight="12.75"/>
  <cols>
    <col min="1" max="1" width="6.140625" style="1" customWidth="1"/>
    <col min="2" max="2" width="51.42578125" style="1" customWidth="1"/>
    <col min="3" max="3" width="22" style="1" customWidth="1"/>
    <col min="4" max="4" width="6.7109375" style="1" customWidth="1"/>
    <col min="5" max="5" width="6.85546875" style="1" customWidth="1"/>
    <col min="6" max="6" width="12.140625" style="1" customWidth="1"/>
    <col min="7" max="7" width="11.7109375" style="25" customWidth="1"/>
    <col min="8" max="8" width="13.7109375" style="1" customWidth="1"/>
    <col min="9" max="9" width="9.85546875" style="1" customWidth="1"/>
    <col min="10" max="10" width="13.85546875" style="1" customWidth="1"/>
    <col min="11" max="11" width="15.5703125" style="1" customWidth="1"/>
    <col min="12" max="12" width="22.7109375" style="1" customWidth="1"/>
    <col min="13" max="13" width="13" style="1" customWidth="1"/>
    <col min="14" max="14" width="13.5703125" style="1" customWidth="1"/>
    <col min="15" max="15" width="15.42578125" style="1" customWidth="1"/>
    <col min="16" max="16" width="16.5703125" style="25" customWidth="1"/>
    <col min="17" max="17" width="15.7109375" style="25" hidden="1" customWidth="1"/>
    <col min="18" max="18" width="16.85546875" style="25" hidden="1" customWidth="1"/>
    <col min="19" max="21" width="15.7109375" style="25" customWidth="1"/>
    <col min="22" max="22" width="11.85546875" style="1" customWidth="1"/>
    <col min="23" max="23" width="9.140625" style="1" customWidth="1"/>
    <col min="24" max="24" width="9.140625" style="25"/>
    <col min="25" max="16384" width="9.140625" style="1"/>
  </cols>
  <sheetData>
    <row r="1" spans="1:23" ht="16.5" customHeight="1">
      <c r="F1" s="8" t="s">
        <v>24</v>
      </c>
      <c r="L1" s="90" t="s">
        <v>11</v>
      </c>
      <c r="M1" s="91"/>
      <c r="N1" s="91"/>
      <c r="O1" s="91"/>
    </row>
    <row r="2" spans="1:23" ht="20.25" customHeight="1">
      <c r="A2" s="28"/>
      <c r="B2" s="80" t="s">
        <v>15</v>
      </c>
      <c r="C2" s="80"/>
      <c r="D2" s="28"/>
      <c r="E2" s="80" t="s">
        <v>66</v>
      </c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23" ht="21" customHeight="1">
      <c r="A3" s="28"/>
      <c r="B3" s="80" t="s">
        <v>16</v>
      </c>
      <c r="C3" s="80"/>
      <c r="D3" s="28"/>
      <c r="E3" s="80" t="s">
        <v>17</v>
      </c>
      <c r="F3" s="80"/>
      <c r="G3" s="80"/>
      <c r="H3" s="80"/>
      <c r="I3" s="80"/>
      <c r="J3" s="80"/>
      <c r="K3" s="80"/>
      <c r="L3" s="80"/>
      <c r="M3" s="80"/>
      <c r="N3" s="80"/>
      <c r="O3" s="80"/>
    </row>
    <row r="4" spans="1:23" ht="33" customHeight="1">
      <c r="A4" s="28"/>
      <c r="B4" s="80" t="s">
        <v>18</v>
      </c>
      <c r="C4" s="80"/>
      <c r="D4" s="28"/>
      <c r="E4" s="80" t="s">
        <v>77</v>
      </c>
      <c r="F4" s="80"/>
      <c r="G4" s="80"/>
      <c r="H4" s="80"/>
      <c r="I4" s="80"/>
      <c r="J4" s="80"/>
      <c r="K4" s="80"/>
      <c r="L4" s="80"/>
      <c r="M4" s="80"/>
      <c r="N4" s="80"/>
      <c r="O4" s="80"/>
    </row>
    <row r="5" spans="1:23" ht="22.5" customHeight="1">
      <c r="A5" s="80" t="s">
        <v>19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</row>
    <row r="6" spans="1:23" ht="39" customHeight="1">
      <c r="A6" s="28"/>
      <c r="B6" s="80" t="s">
        <v>20</v>
      </c>
      <c r="C6" s="80"/>
      <c r="D6" s="28"/>
      <c r="E6" s="28"/>
      <c r="F6" s="28"/>
      <c r="G6" s="31"/>
      <c r="H6" s="28"/>
      <c r="I6" s="28"/>
      <c r="J6" s="28"/>
      <c r="K6" s="28"/>
      <c r="L6" s="28"/>
      <c r="M6" s="28"/>
      <c r="N6" s="28"/>
      <c r="O6" s="28"/>
    </row>
    <row r="7" spans="1:23" ht="39" customHeight="1">
      <c r="A7" s="92" t="s">
        <v>0</v>
      </c>
      <c r="B7" s="92" t="s">
        <v>1</v>
      </c>
      <c r="C7" s="92" t="s">
        <v>2</v>
      </c>
      <c r="D7" s="92" t="s">
        <v>3</v>
      </c>
      <c r="E7" s="92" t="s">
        <v>4</v>
      </c>
      <c r="F7" s="94" t="s">
        <v>73</v>
      </c>
      <c r="G7" s="95"/>
      <c r="H7" s="96"/>
      <c r="I7" s="94" t="s">
        <v>5</v>
      </c>
      <c r="J7" s="96"/>
      <c r="K7" s="79" t="s">
        <v>25</v>
      </c>
      <c r="L7" s="97" t="s">
        <v>26</v>
      </c>
      <c r="M7" s="97"/>
      <c r="N7" s="97"/>
      <c r="O7" s="97"/>
    </row>
    <row r="8" spans="1:23" ht="159" customHeight="1">
      <c r="A8" s="93"/>
      <c r="B8" s="93"/>
      <c r="C8" s="92"/>
      <c r="D8" s="92"/>
      <c r="E8" s="92"/>
      <c r="F8" s="9" t="s">
        <v>12</v>
      </c>
      <c r="G8" s="32" t="s">
        <v>13</v>
      </c>
      <c r="H8" s="9" t="s">
        <v>14</v>
      </c>
      <c r="I8" s="9" t="s">
        <v>10</v>
      </c>
      <c r="J8" s="9" t="s">
        <v>6</v>
      </c>
      <c r="K8" s="9" t="s">
        <v>7</v>
      </c>
      <c r="L8" s="36" t="s">
        <v>27</v>
      </c>
      <c r="M8" s="14" t="s">
        <v>8</v>
      </c>
      <c r="N8" s="14" t="s">
        <v>9</v>
      </c>
      <c r="O8" s="14" t="s">
        <v>29</v>
      </c>
      <c r="P8" s="14" t="s">
        <v>30</v>
      </c>
      <c r="Q8" s="70"/>
      <c r="R8" s="70"/>
      <c r="S8" s="40"/>
      <c r="T8" s="40"/>
      <c r="U8" s="40"/>
    </row>
    <row r="9" spans="1:23" ht="52.5" customHeight="1">
      <c r="A9" s="45">
        <v>1</v>
      </c>
      <c r="B9" s="78" t="s">
        <v>37</v>
      </c>
      <c r="C9" s="46"/>
      <c r="D9" s="43" t="s">
        <v>33</v>
      </c>
      <c r="E9" s="44">
        <v>1</v>
      </c>
      <c r="F9" s="49">
        <v>720</v>
      </c>
      <c r="G9" s="49">
        <v>671.8</v>
      </c>
      <c r="H9" s="48">
        <v>684.57</v>
      </c>
      <c r="I9" s="51"/>
      <c r="J9" s="10"/>
      <c r="K9" s="10">
        <f>AVERAGE(F9:H9)</f>
        <v>692.12333333333333</v>
      </c>
      <c r="L9" s="11">
        <f>((E9/3)*(SUM(F9:H9)))</f>
        <v>692.12333333333322</v>
      </c>
      <c r="M9" s="11">
        <f>L9/E9</f>
        <v>692.12333333333322</v>
      </c>
      <c r="N9" s="11">
        <f t="shared" ref="N9" si="0">ROUNDDOWN(M9,2)</f>
        <v>692.12</v>
      </c>
      <c r="O9" s="26">
        <v>830.54</v>
      </c>
      <c r="P9" s="30">
        <f>O9/W9</f>
        <v>692.11666666666667</v>
      </c>
      <c r="Q9" s="75">
        <v>181.01</v>
      </c>
      <c r="R9" s="73">
        <v>215.4</v>
      </c>
      <c r="S9" s="41"/>
      <c r="T9" s="41"/>
      <c r="U9" s="41"/>
      <c r="V9" s="24"/>
      <c r="W9" s="37">
        <v>1.2</v>
      </c>
    </row>
    <row r="10" spans="1:23" ht="54" customHeight="1">
      <c r="A10" s="45">
        <v>2</v>
      </c>
      <c r="B10" s="78" t="s">
        <v>38</v>
      </c>
      <c r="C10" s="46"/>
      <c r="D10" s="43" t="s">
        <v>32</v>
      </c>
      <c r="E10" s="44">
        <v>1</v>
      </c>
      <c r="F10" s="49">
        <v>200</v>
      </c>
      <c r="G10" s="49">
        <v>231.5</v>
      </c>
      <c r="H10" s="48">
        <v>210</v>
      </c>
      <c r="I10" s="51"/>
      <c r="J10" s="10"/>
      <c r="K10" s="10">
        <f t="shared" ref="K10:K34" si="1">AVERAGE(F10:H10)</f>
        <v>213.83333333333334</v>
      </c>
      <c r="L10" s="11">
        <f t="shared" ref="L10:L34" si="2">((E10/3)*(SUM(F10:H10)))</f>
        <v>213.83333333333331</v>
      </c>
      <c r="M10" s="11">
        <f>L10/E10</f>
        <v>213.83333333333331</v>
      </c>
      <c r="N10" s="11">
        <f t="shared" ref="N10:N34" si="3">ROUNDDOWN(M10,2)</f>
        <v>213.83</v>
      </c>
      <c r="O10" s="26">
        <v>256.60000000000002</v>
      </c>
      <c r="P10" s="30">
        <f t="shared" ref="P10:P34" si="4">O10/W10</f>
        <v>213.83333333333337</v>
      </c>
      <c r="Q10" s="75">
        <v>158.22</v>
      </c>
      <c r="R10" s="73">
        <v>174.9</v>
      </c>
      <c r="S10" s="41"/>
      <c r="T10" s="41"/>
      <c r="U10" s="41"/>
      <c r="V10" s="24"/>
      <c r="W10" s="37">
        <v>1.2</v>
      </c>
    </row>
    <row r="11" spans="1:23" ht="54" customHeight="1">
      <c r="A11" s="45">
        <v>3</v>
      </c>
      <c r="B11" s="78" t="s">
        <v>39</v>
      </c>
      <c r="C11" s="46"/>
      <c r="D11" s="43" t="s">
        <v>32</v>
      </c>
      <c r="E11" s="44">
        <v>1</v>
      </c>
      <c r="F11" s="49">
        <v>310</v>
      </c>
      <c r="G11" s="49" t="s">
        <v>67</v>
      </c>
      <c r="H11" s="48">
        <v>303.27</v>
      </c>
      <c r="I11" s="51"/>
      <c r="J11" s="10"/>
      <c r="K11" s="10">
        <f t="shared" si="1"/>
        <v>306.63499999999999</v>
      </c>
      <c r="L11" s="11">
        <f t="shared" si="2"/>
        <v>204.42333333333332</v>
      </c>
      <c r="M11" s="11">
        <f>L11/E11</f>
        <v>204.42333333333332</v>
      </c>
      <c r="N11" s="11">
        <f t="shared" si="3"/>
        <v>204.42</v>
      </c>
      <c r="O11" s="26">
        <v>245.3</v>
      </c>
      <c r="P11" s="30">
        <f t="shared" si="4"/>
        <v>204.41666666666669</v>
      </c>
      <c r="Q11" s="75">
        <v>191.55</v>
      </c>
      <c r="R11" s="73">
        <v>232.7</v>
      </c>
      <c r="S11" s="41"/>
      <c r="T11" s="41"/>
      <c r="U11" s="41"/>
      <c r="V11" s="24"/>
      <c r="W11" s="37">
        <v>1.2</v>
      </c>
    </row>
    <row r="12" spans="1:23" ht="38.25" customHeight="1">
      <c r="A12" s="45">
        <v>4</v>
      </c>
      <c r="B12" s="78" t="s">
        <v>40</v>
      </c>
      <c r="C12" s="46"/>
      <c r="D12" s="43" t="s">
        <v>32</v>
      </c>
      <c r="E12" s="44">
        <v>1</v>
      </c>
      <c r="F12" s="49">
        <v>50</v>
      </c>
      <c r="G12" s="49">
        <v>47.1</v>
      </c>
      <c r="H12" s="48">
        <v>47.24</v>
      </c>
      <c r="I12" s="51"/>
      <c r="J12" s="10"/>
      <c r="K12" s="10">
        <f t="shared" si="1"/>
        <v>48.113333333333337</v>
      </c>
      <c r="L12" s="11">
        <f t="shared" si="2"/>
        <v>48.11333333333333</v>
      </c>
      <c r="M12" s="11">
        <f>L12/E12</f>
        <v>48.11333333333333</v>
      </c>
      <c r="N12" s="11">
        <f t="shared" si="3"/>
        <v>48.11</v>
      </c>
      <c r="O12" s="26">
        <v>57.73</v>
      </c>
      <c r="P12" s="30">
        <f t="shared" si="4"/>
        <v>48.108333333333334</v>
      </c>
      <c r="Q12" s="75">
        <v>164.22</v>
      </c>
      <c r="R12" s="73">
        <v>180.1</v>
      </c>
      <c r="S12" s="41"/>
      <c r="T12" s="41"/>
      <c r="U12" s="41"/>
      <c r="V12" s="24"/>
      <c r="W12" s="37">
        <v>1.2</v>
      </c>
    </row>
    <row r="13" spans="1:23" ht="39" customHeight="1">
      <c r="A13" s="45">
        <v>5</v>
      </c>
      <c r="B13" s="78" t="s">
        <v>41</v>
      </c>
      <c r="C13" s="46"/>
      <c r="D13" s="43" t="s">
        <v>32</v>
      </c>
      <c r="E13" s="44">
        <v>1</v>
      </c>
      <c r="F13" s="49">
        <v>690</v>
      </c>
      <c r="G13" s="49">
        <v>669.8</v>
      </c>
      <c r="H13" s="48">
        <v>673.07</v>
      </c>
      <c r="I13" s="51"/>
      <c r="J13" s="10"/>
      <c r="K13" s="10">
        <f t="shared" si="1"/>
        <v>677.62333333333333</v>
      </c>
      <c r="L13" s="11">
        <f t="shared" si="2"/>
        <v>677.62333333333322</v>
      </c>
      <c r="M13" s="11">
        <f>L13/E13</f>
        <v>677.62333333333322</v>
      </c>
      <c r="N13" s="11">
        <f t="shared" si="3"/>
        <v>677.62</v>
      </c>
      <c r="O13" s="26">
        <v>813.14</v>
      </c>
      <c r="P13" s="30">
        <f t="shared" si="4"/>
        <v>677.61666666666667</v>
      </c>
      <c r="Q13" s="75">
        <v>190.51</v>
      </c>
      <c r="R13" s="73">
        <v>205.7</v>
      </c>
      <c r="S13" s="41"/>
      <c r="T13" s="41"/>
      <c r="U13" s="41"/>
      <c r="V13" s="24"/>
      <c r="W13" s="37">
        <v>1.2</v>
      </c>
    </row>
    <row r="14" spans="1:23" ht="53.25" customHeight="1">
      <c r="A14" s="45">
        <v>6</v>
      </c>
      <c r="B14" s="78" t="s">
        <v>42</v>
      </c>
      <c r="C14" s="46"/>
      <c r="D14" s="43" t="s">
        <v>32</v>
      </c>
      <c r="E14" s="44">
        <v>1</v>
      </c>
      <c r="F14" s="49">
        <v>450</v>
      </c>
      <c r="G14" s="49">
        <v>432.7</v>
      </c>
      <c r="H14" s="48">
        <v>447.22</v>
      </c>
      <c r="I14" s="51"/>
      <c r="J14" s="10"/>
      <c r="K14" s="10">
        <f t="shared" si="1"/>
        <v>443.30666666666667</v>
      </c>
      <c r="L14" s="11">
        <f t="shared" si="2"/>
        <v>443.30666666666667</v>
      </c>
      <c r="M14" s="11">
        <f>L14/E14</f>
        <v>443.30666666666667</v>
      </c>
      <c r="N14" s="11">
        <f t="shared" si="3"/>
        <v>443.3</v>
      </c>
      <c r="O14" s="26">
        <v>531.96</v>
      </c>
      <c r="P14" s="30">
        <f t="shared" si="4"/>
        <v>443.30000000000007</v>
      </c>
      <c r="Q14" s="75">
        <v>198.28</v>
      </c>
      <c r="R14" s="73">
        <v>213.5</v>
      </c>
      <c r="S14" s="41"/>
      <c r="T14" s="41"/>
      <c r="U14" s="41"/>
      <c r="V14" s="24"/>
      <c r="W14" s="37">
        <v>1.2</v>
      </c>
    </row>
    <row r="15" spans="1:23" ht="66.75" customHeight="1">
      <c r="A15" s="45">
        <v>7</v>
      </c>
      <c r="B15" s="78" t="s">
        <v>43</v>
      </c>
      <c r="C15" s="46"/>
      <c r="D15" s="43" t="s">
        <v>32</v>
      </c>
      <c r="E15" s="44">
        <v>1</v>
      </c>
      <c r="F15" s="49">
        <v>220</v>
      </c>
      <c r="G15" s="49">
        <v>217.9</v>
      </c>
      <c r="H15" s="48">
        <v>222.1</v>
      </c>
      <c r="I15" s="51"/>
      <c r="J15" s="10"/>
      <c r="K15" s="10">
        <f t="shared" si="1"/>
        <v>220</v>
      </c>
      <c r="L15" s="11">
        <f t="shared" si="2"/>
        <v>220</v>
      </c>
      <c r="M15" s="11">
        <f>L15/E15</f>
        <v>220</v>
      </c>
      <c r="N15" s="11">
        <f t="shared" si="3"/>
        <v>220</v>
      </c>
      <c r="O15" s="26">
        <v>264</v>
      </c>
      <c r="P15" s="30">
        <f t="shared" si="4"/>
        <v>220</v>
      </c>
      <c r="Q15" s="75">
        <v>226.84</v>
      </c>
      <c r="R15" s="73">
        <v>244.6</v>
      </c>
      <c r="S15" s="41"/>
      <c r="T15" s="41"/>
      <c r="U15" s="41"/>
      <c r="V15" s="24"/>
      <c r="W15" s="37">
        <v>1.2</v>
      </c>
    </row>
    <row r="16" spans="1:23" ht="66.75" customHeight="1">
      <c r="A16" s="45">
        <v>8</v>
      </c>
      <c r="B16" s="78" t="s">
        <v>44</v>
      </c>
      <c r="C16" s="46"/>
      <c r="D16" s="43" t="s">
        <v>32</v>
      </c>
      <c r="E16" s="44">
        <v>1</v>
      </c>
      <c r="F16" s="49">
        <v>450</v>
      </c>
      <c r="G16" s="49">
        <v>441.3</v>
      </c>
      <c r="H16" s="48">
        <v>439.96</v>
      </c>
      <c r="I16" s="51"/>
      <c r="J16" s="10"/>
      <c r="K16" s="10">
        <f t="shared" si="1"/>
        <v>443.75333333333333</v>
      </c>
      <c r="L16" s="11">
        <f t="shared" si="2"/>
        <v>443.75333333333333</v>
      </c>
      <c r="M16" s="11">
        <f>L16/E16</f>
        <v>443.75333333333333</v>
      </c>
      <c r="N16" s="11">
        <f t="shared" si="3"/>
        <v>443.75</v>
      </c>
      <c r="O16" s="26">
        <v>532.5</v>
      </c>
      <c r="P16" s="30">
        <f t="shared" si="4"/>
        <v>443.75</v>
      </c>
      <c r="Q16" s="75">
        <v>226.83</v>
      </c>
      <c r="R16" s="73">
        <v>245</v>
      </c>
      <c r="S16" s="41"/>
      <c r="T16" s="41"/>
      <c r="U16" s="41"/>
      <c r="V16" s="24"/>
      <c r="W16" s="37">
        <v>1.2</v>
      </c>
    </row>
    <row r="17" spans="1:24" ht="57" customHeight="1">
      <c r="A17" s="45">
        <v>9</v>
      </c>
      <c r="B17" s="78" t="s">
        <v>45</v>
      </c>
      <c r="C17" s="46"/>
      <c r="D17" s="43" t="s">
        <v>32</v>
      </c>
      <c r="E17" s="44">
        <v>1</v>
      </c>
      <c r="F17" s="49">
        <v>250</v>
      </c>
      <c r="G17" s="49">
        <v>301.7</v>
      </c>
      <c r="H17" s="48" t="s">
        <v>72</v>
      </c>
      <c r="I17" s="51"/>
      <c r="J17" s="10"/>
      <c r="K17" s="10">
        <f t="shared" si="1"/>
        <v>275.85000000000002</v>
      </c>
      <c r="L17" s="11">
        <f t="shared" si="2"/>
        <v>183.9</v>
      </c>
      <c r="M17" s="11">
        <f>L17/E17</f>
        <v>183.9</v>
      </c>
      <c r="N17" s="11">
        <f t="shared" si="3"/>
        <v>183.9</v>
      </c>
      <c r="O17" s="26">
        <v>220.68</v>
      </c>
      <c r="P17" s="30">
        <f t="shared" si="4"/>
        <v>183.9</v>
      </c>
      <c r="Q17" s="75">
        <v>613.32000000000005</v>
      </c>
      <c r="R17" s="73">
        <v>727.6</v>
      </c>
      <c r="S17" s="41"/>
      <c r="T17" s="41"/>
      <c r="U17" s="41"/>
      <c r="V17" s="24"/>
      <c r="W17" s="37">
        <v>1.2</v>
      </c>
    </row>
    <row r="18" spans="1:24" ht="66" customHeight="1">
      <c r="A18" s="45">
        <v>10</v>
      </c>
      <c r="B18" s="78" t="s">
        <v>46</v>
      </c>
      <c r="C18" s="46"/>
      <c r="D18" s="43" t="s">
        <v>32</v>
      </c>
      <c r="E18" s="44">
        <v>1</v>
      </c>
      <c r="F18" s="49">
        <v>150</v>
      </c>
      <c r="G18" s="49">
        <v>168.8</v>
      </c>
      <c r="H18" s="48">
        <v>161.47999999999999</v>
      </c>
      <c r="I18" s="51"/>
      <c r="J18" s="10"/>
      <c r="K18" s="10">
        <f t="shared" si="1"/>
        <v>160.09333333333333</v>
      </c>
      <c r="L18" s="11">
        <f t="shared" si="2"/>
        <v>160.09333333333331</v>
      </c>
      <c r="M18" s="11">
        <f>L18/E18</f>
        <v>160.09333333333331</v>
      </c>
      <c r="N18" s="11">
        <f t="shared" si="3"/>
        <v>160.09</v>
      </c>
      <c r="O18" s="26">
        <v>192.11</v>
      </c>
      <c r="P18" s="30">
        <f t="shared" si="4"/>
        <v>160.0916666666667</v>
      </c>
      <c r="Q18" s="75">
        <v>577.47</v>
      </c>
      <c r="R18" s="73">
        <v>639.20000000000005</v>
      </c>
      <c r="S18" s="41"/>
      <c r="T18" s="41"/>
      <c r="U18" s="41"/>
      <c r="V18" s="24"/>
      <c r="W18" s="37">
        <v>1.2</v>
      </c>
    </row>
    <row r="19" spans="1:24" s="2" customFormat="1" ht="56.25" customHeight="1">
      <c r="A19" s="45">
        <v>11</v>
      </c>
      <c r="B19" s="78" t="s">
        <v>47</v>
      </c>
      <c r="C19" s="46"/>
      <c r="D19" s="43" t="s">
        <v>33</v>
      </c>
      <c r="E19" s="44">
        <v>1</v>
      </c>
      <c r="F19" s="49">
        <v>400</v>
      </c>
      <c r="G19" s="49">
        <v>417.2</v>
      </c>
      <c r="H19" s="48">
        <v>398.76</v>
      </c>
      <c r="I19" s="51"/>
      <c r="J19" s="10"/>
      <c r="K19" s="10">
        <f t="shared" si="1"/>
        <v>405.32</v>
      </c>
      <c r="L19" s="11">
        <f t="shared" si="2"/>
        <v>405.32</v>
      </c>
      <c r="M19" s="11">
        <f>L19/E19</f>
        <v>405.32</v>
      </c>
      <c r="N19" s="11">
        <f t="shared" si="3"/>
        <v>405.32</v>
      </c>
      <c r="O19" s="26">
        <v>486.38</v>
      </c>
      <c r="P19" s="30">
        <f t="shared" si="4"/>
        <v>405.31666666666666</v>
      </c>
      <c r="Q19" s="75">
        <v>596.41</v>
      </c>
      <c r="R19" s="73">
        <v>730.5</v>
      </c>
      <c r="S19" s="41"/>
      <c r="T19" s="41"/>
      <c r="U19" s="41"/>
      <c r="V19" s="24"/>
      <c r="W19" s="37">
        <v>1.2</v>
      </c>
      <c r="X19" s="25"/>
    </row>
    <row r="20" spans="1:24" s="6" customFormat="1" ht="63.75" customHeight="1">
      <c r="A20" s="45">
        <v>12</v>
      </c>
      <c r="B20" s="78" t="s">
        <v>48</v>
      </c>
      <c r="C20" s="46"/>
      <c r="D20" s="43" t="s">
        <v>33</v>
      </c>
      <c r="E20" s="44">
        <v>1</v>
      </c>
      <c r="F20" s="49">
        <v>2450</v>
      </c>
      <c r="G20" s="49">
        <v>2409.6999999999998</v>
      </c>
      <c r="H20" s="48">
        <v>2447.96</v>
      </c>
      <c r="I20" s="51"/>
      <c r="J20" s="10"/>
      <c r="K20" s="10">
        <f t="shared" si="1"/>
        <v>2435.8866666666668</v>
      </c>
      <c r="L20" s="11">
        <f t="shared" si="2"/>
        <v>2435.8866666666663</v>
      </c>
      <c r="M20" s="11">
        <f>L20/E20</f>
        <v>2435.8866666666663</v>
      </c>
      <c r="N20" s="11">
        <f t="shared" si="3"/>
        <v>2435.88</v>
      </c>
      <c r="O20" s="26">
        <v>2923.06</v>
      </c>
      <c r="P20" s="30">
        <f t="shared" si="4"/>
        <v>2435.8833333333332</v>
      </c>
      <c r="Q20" s="75">
        <v>521.70000000000005</v>
      </c>
      <c r="R20" s="73">
        <v>574.20000000000005</v>
      </c>
      <c r="S20" s="41"/>
      <c r="T20" s="41"/>
      <c r="U20" s="41"/>
      <c r="V20" s="24"/>
      <c r="W20" s="37">
        <v>1.2</v>
      </c>
      <c r="X20" s="25"/>
    </row>
    <row r="21" spans="1:24" ht="68.25" customHeight="1">
      <c r="A21" s="45">
        <v>13</v>
      </c>
      <c r="B21" s="78" t="s">
        <v>49</v>
      </c>
      <c r="C21" s="46"/>
      <c r="D21" s="43" t="s">
        <v>33</v>
      </c>
      <c r="E21" s="44">
        <v>1</v>
      </c>
      <c r="F21" s="49">
        <v>340</v>
      </c>
      <c r="G21" s="49">
        <v>378.1</v>
      </c>
      <c r="H21" s="48">
        <v>350.85</v>
      </c>
      <c r="I21" s="51"/>
      <c r="J21" s="10"/>
      <c r="K21" s="10">
        <f t="shared" si="1"/>
        <v>356.31666666666666</v>
      </c>
      <c r="L21" s="11">
        <f t="shared" si="2"/>
        <v>356.31666666666666</v>
      </c>
      <c r="M21" s="11">
        <f>L21/E21</f>
        <v>356.31666666666666</v>
      </c>
      <c r="N21" s="11">
        <f t="shared" si="3"/>
        <v>356.31</v>
      </c>
      <c r="O21" s="26">
        <v>427.57</v>
      </c>
      <c r="P21" s="30">
        <f t="shared" si="4"/>
        <v>356.30833333333334</v>
      </c>
      <c r="Q21" s="75">
        <v>563.30999999999995</v>
      </c>
      <c r="R21" s="73">
        <v>620.29999999999995</v>
      </c>
      <c r="S21" s="41"/>
      <c r="T21" s="41"/>
      <c r="U21" s="41"/>
      <c r="V21" s="24"/>
      <c r="W21" s="37">
        <v>1.2</v>
      </c>
    </row>
    <row r="22" spans="1:24" ht="84" customHeight="1">
      <c r="A22" s="45">
        <v>14</v>
      </c>
      <c r="B22" s="78" t="s">
        <v>50</v>
      </c>
      <c r="C22" s="46"/>
      <c r="D22" s="43" t="s">
        <v>33</v>
      </c>
      <c r="E22" s="44">
        <v>1</v>
      </c>
      <c r="F22" s="49">
        <v>2400</v>
      </c>
      <c r="G22" s="49">
        <v>2452.4</v>
      </c>
      <c r="H22" s="48">
        <v>2411.34</v>
      </c>
      <c r="I22" s="51"/>
      <c r="J22" s="10"/>
      <c r="K22" s="10">
        <f t="shared" si="1"/>
        <v>2421.2466666666664</v>
      </c>
      <c r="L22" s="11">
        <f t="shared" si="2"/>
        <v>2421.2466666666664</v>
      </c>
      <c r="M22" s="11">
        <f>L22/E22</f>
        <v>2421.2466666666664</v>
      </c>
      <c r="N22" s="11">
        <f t="shared" si="3"/>
        <v>2421.2399999999998</v>
      </c>
      <c r="O22" s="26">
        <v>2905.49</v>
      </c>
      <c r="P22" s="30">
        <f t="shared" si="4"/>
        <v>2421.2416666666668</v>
      </c>
      <c r="Q22" s="75">
        <v>585.32000000000005</v>
      </c>
      <c r="R22" s="73">
        <v>644.79999999999995</v>
      </c>
      <c r="S22" s="41"/>
      <c r="T22" s="41"/>
      <c r="U22" s="41"/>
      <c r="V22" s="24"/>
      <c r="W22" s="37">
        <v>1.2</v>
      </c>
    </row>
    <row r="23" spans="1:24" ht="67.5" customHeight="1">
      <c r="A23" s="45">
        <v>15</v>
      </c>
      <c r="B23" s="78" t="s">
        <v>51</v>
      </c>
      <c r="C23" s="46"/>
      <c r="D23" s="43" t="s">
        <v>33</v>
      </c>
      <c r="E23" s="44">
        <v>1</v>
      </c>
      <c r="F23" s="49">
        <v>550</v>
      </c>
      <c r="G23" s="49">
        <v>570.79999999999995</v>
      </c>
      <c r="H23" s="48">
        <v>542.37</v>
      </c>
      <c r="I23" s="51"/>
      <c r="J23" s="10"/>
      <c r="K23" s="10">
        <f t="shared" si="1"/>
        <v>554.39</v>
      </c>
      <c r="L23" s="11">
        <f t="shared" si="2"/>
        <v>554.39</v>
      </c>
      <c r="M23" s="11">
        <f>L23/E23</f>
        <v>554.39</v>
      </c>
      <c r="N23" s="11">
        <f t="shared" si="3"/>
        <v>554.39</v>
      </c>
      <c r="O23" s="26">
        <v>665.27</v>
      </c>
      <c r="P23" s="30">
        <f t="shared" si="4"/>
        <v>554.39166666666665</v>
      </c>
      <c r="Q23" s="75">
        <v>710.09</v>
      </c>
      <c r="R23" s="73">
        <v>770.8</v>
      </c>
      <c r="S23" s="41"/>
      <c r="T23" s="41"/>
      <c r="U23" s="41"/>
      <c r="V23" s="24"/>
      <c r="W23" s="37">
        <v>1.2</v>
      </c>
    </row>
    <row r="24" spans="1:24" ht="48" customHeight="1">
      <c r="A24" s="45">
        <v>16</v>
      </c>
      <c r="B24" s="78" t="s">
        <v>52</v>
      </c>
      <c r="C24" s="46"/>
      <c r="D24" s="43" t="s">
        <v>33</v>
      </c>
      <c r="E24" s="44">
        <v>1</v>
      </c>
      <c r="F24" s="49">
        <v>2770</v>
      </c>
      <c r="G24" s="49">
        <v>2736.5</v>
      </c>
      <c r="H24" s="48">
        <v>2747.47</v>
      </c>
      <c r="I24" s="51"/>
      <c r="J24" s="10"/>
      <c r="K24" s="10">
        <f t="shared" si="1"/>
        <v>2751.3233333333333</v>
      </c>
      <c r="L24" s="11">
        <f t="shared" si="2"/>
        <v>2751.3233333333328</v>
      </c>
      <c r="M24" s="11">
        <f>L24/E24</f>
        <v>2751.3233333333328</v>
      </c>
      <c r="N24" s="11">
        <f t="shared" si="3"/>
        <v>2751.32</v>
      </c>
      <c r="O24" s="26" t="s">
        <v>74</v>
      </c>
      <c r="P24" s="30" t="e">
        <f t="shared" si="4"/>
        <v>#VALUE!</v>
      </c>
      <c r="Q24" s="75">
        <v>696.58</v>
      </c>
      <c r="R24" s="73">
        <v>751.8</v>
      </c>
      <c r="S24" s="41"/>
      <c r="T24" s="41"/>
      <c r="U24" s="41"/>
      <c r="V24" s="24"/>
      <c r="W24" s="37">
        <v>1.2</v>
      </c>
    </row>
    <row r="25" spans="1:24" ht="50.25" customHeight="1">
      <c r="A25" s="45">
        <v>17</v>
      </c>
      <c r="B25" s="78" t="s">
        <v>53</v>
      </c>
      <c r="C25" s="46"/>
      <c r="D25" s="43" t="s">
        <v>33</v>
      </c>
      <c r="E25" s="44">
        <v>1</v>
      </c>
      <c r="F25" s="50">
        <v>5750</v>
      </c>
      <c r="G25" s="49">
        <v>5705.2</v>
      </c>
      <c r="H25" s="48">
        <v>5726.04</v>
      </c>
      <c r="I25" s="51"/>
      <c r="J25" s="10"/>
      <c r="K25" s="10">
        <f t="shared" si="1"/>
        <v>5727.0800000000008</v>
      </c>
      <c r="L25" s="11">
        <f t="shared" si="2"/>
        <v>5727.08</v>
      </c>
      <c r="M25" s="11">
        <f>L25/E25</f>
        <v>5727.08</v>
      </c>
      <c r="N25" s="11">
        <f t="shared" si="3"/>
        <v>5727.08</v>
      </c>
      <c r="O25" s="26">
        <v>6872.5</v>
      </c>
      <c r="P25" s="30">
        <f t="shared" si="4"/>
        <v>5727.0833333333339</v>
      </c>
      <c r="Q25" s="76">
        <v>3774.01</v>
      </c>
      <c r="R25" s="73">
        <v>4790.1000000000004</v>
      </c>
      <c r="S25" s="41"/>
      <c r="T25" s="41"/>
      <c r="U25" s="41"/>
      <c r="V25" s="24"/>
      <c r="W25" s="37">
        <v>1.2</v>
      </c>
    </row>
    <row r="26" spans="1:24" ht="32.25" customHeight="1">
      <c r="A26" s="45">
        <v>18</v>
      </c>
      <c r="B26" s="78" t="s">
        <v>54</v>
      </c>
      <c r="C26" s="46"/>
      <c r="D26" s="43" t="s">
        <v>63</v>
      </c>
      <c r="E26" s="44">
        <v>1</v>
      </c>
      <c r="F26" s="49">
        <v>1750</v>
      </c>
      <c r="G26" s="49" t="s">
        <v>68</v>
      </c>
      <c r="H26" s="48">
        <v>1742.03</v>
      </c>
      <c r="I26" s="51"/>
      <c r="J26" s="10"/>
      <c r="K26" s="10">
        <f t="shared" si="1"/>
        <v>1746.0149999999999</v>
      </c>
      <c r="L26" s="11">
        <f t="shared" si="2"/>
        <v>1164.0099999999998</v>
      </c>
      <c r="M26" s="11">
        <f>L26/E26</f>
        <v>1164.0099999999998</v>
      </c>
      <c r="N26" s="11">
        <f t="shared" si="3"/>
        <v>1164.01</v>
      </c>
      <c r="O26" s="26">
        <v>1396.81</v>
      </c>
      <c r="P26" s="30">
        <f t="shared" si="4"/>
        <v>1164.0083333333334</v>
      </c>
      <c r="Q26" s="76">
        <v>4534.88</v>
      </c>
      <c r="R26" s="73">
        <v>5980.1</v>
      </c>
      <c r="S26" s="41"/>
      <c r="T26" s="41"/>
      <c r="U26" s="41"/>
      <c r="V26" s="24"/>
      <c r="W26" s="37">
        <v>1.2</v>
      </c>
    </row>
    <row r="27" spans="1:24" s="65" customFormat="1" ht="38.25" customHeight="1">
      <c r="A27" s="52">
        <v>19</v>
      </c>
      <c r="B27" s="78" t="s">
        <v>55</v>
      </c>
      <c r="C27" s="53"/>
      <c r="D27" s="43" t="s">
        <v>64</v>
      </c>
      <c r="E27" s="54">
        <v>1</v>
      </c>
      <c r="F27" s="55">
        <v>900</v>
      </c>
      <c r="G27" s="49">
        <v>876.3</v>
      </c>
      <c r="H27" s="48">
        <v>878.57</v>
      </c>
      <c r="I27" s="56"/>
      <c r="J27" s="57"/>
      <c r="K27" s="57">
        <f t="shared" si="1"/>
        <v>884.95666666666659</v>
      </c>
      <c r="L27" s="66">
        <f t="shared" si="2"/>
        <v>884.95666666666659</v>
      </c>
      <c r="M27" s="66">
        <f>L27/E27</f>
        <v>884.95666666666659</v>
      </c>
      <c r="N27" s="66">
        <f t="shared" si="3"/>
        <v>884.95</v>
      </c>
      <c r="O27" s="67">
        <v>1061.94</v>
      </c>
      <c r="P27" s="30">
        <f t="shared" si="4"/>
        <v>884.95</v>
      </c>
      <c r="Q27" s="76">
        <v>5029.78</v>
      </c>
      <c r="R27" s="74">
        <v>6632.7</v>
      </c>
      <c r="S27" s="61"/>
      <c r="T27" s="61"/>
      <c r="U27" s="61"/>
      <c r="V27" s="62"/>
      <c r="W27" s="63">
        <v>1.2</v>
      </c>
      <c r="X27" s="64"/>
    </row>
    <row r="28" spans="1:24" ht="33.75" customHeight="1">
      <c r="A28" s="45">
        <v>20</v>
      </c>
      <c r="B28" s="78" t="s">
        <v>56</v>
      </c>
      <c r="C28" s="46"/>
      <c r="D28" s="43" t="s">
        <v>64</v>
      </c>
      <c r="E28" s="44">
        <v>1</v>
      </c>
      <c r="F28" s="49">
        <v>1650</v>
      </c>
      <c r="G28" s="49">
        <v>1681.6</v>
      </c>
      <c r="H28" s="48">
        <v>1657.35</v>
      </c>
      <c r="I28" s="51"/>
      <c r="J28" s="10"/>
      <c r="K28" s="10">
        <f t="shared" si="1"/>
        <v>1662.9833333333333</v>
      </c>
      <c r="L28" s="11">
        <f t="shared" si="2"/>
        <v>1662.9833333333331</v>
      </c>
      <c r="M28" s="11">
        <f>L28/E28</f>
        <v>1662.9833333333331</v>
      </c>
      <c r="N28" s="11">
        <f t="shared" si="3"/>
        <v>1662.98</v>
      </c>
      <c r="O28" s="26" t="s">
        <v>75</v>
      </c>
      <c r="P28" s="30" t="e">
        <f t="shared" si="4"/>
        <v>#VALUE!</v>
      </c>
      <c r="Q28" s="76">
        <v>5029.78</v>
      </c>
      <c r="R28" s="73">
        <v>6632.7</v>
      </c>
      <c r="S28" s="41"/>
      <c r="T28" s="41"/>
      <c r="U28" s="41"/>
      <c r="V28" s="24"/>
      <c r="W28" s="37">
        <v>1.2</v>
      </c>
    </row>
    <row r="29" spans="1:24" ht="55.5" customHeight="1">
      <c r="A29" s="45">
        <v>21</v>
      </c>
      <c r="B29" s="78" t="s">
        <v>57</v>
      </c>
      <c r="C29" s="46"/>
      <c r="D29" s="43" t="s">
        <v>33</v>
      </c>
      <c r="E29" s="44">
        <v>1</v>
      </c>
      <c r="F29" s="49">
        <v>1600</v>
      </c>
      <c r="G29" s="49" t="s">
        <v>69</v>
      </c>
      <c r="H29" s="48">
        <v>1594.86</v>
      </c>
      <c r="I29" s="51"/>
      <c r="J29" s="10"/>
      <c r="K29" s="10">
        <f t="shared" si="1"/>
        <v>1597.4299999999998</v>
      </c>
      <c r="L29" s="11">
        <f t="shared" si="2"/>
        <v>1064.9533333333331</v>
      </c>
      <c r="M29" s="11">
        <f>L29/E29</f>
        <v>1064.9533333333331</v>
      </c>
      <c r="N29" s="11">
        <f t="shared" si="3"/>
        <v>1064.95</v>
      </c>
      <c r="O29" s="26">
        <v>1277.94</v>
      </c>
      <c r="P29" s="30">
        <f t="shared" si="4"/>
        <v>1064.95</v>
      </c>
      <c r="Q29" s="76">
        <v>4693.43</v>
      </c>
      <c r="R29" s="73">
        <v>6189.2</v>
      </c>
      <c r="S29" s="41"/>
      <c r="T29" s="41"/>
      <c r="U29" s="41"/>
      <c r="V29" s="24"/>
      <c r="W29" s="37">
        <v>1.2</v>
      </c>
    </row>
    <row r="30" spans="1:24" ht="66" customHeight="1">
      <c r="A30" s="45">
        <v>22</v>
      </c>
      <c r="B30" s="78" t="s">
        <v>58</v>
      </c>
      <c r="C30" s="46"/>
      <c r="D30" s="43" t="s">
        <v>33</v>
      </c>
      <c r="E30" s="44">
        <v>1</v>
      </c>
      <c r="F30" s="49">
        <v>300</v>
      </c>
      <c r="G30" s="49" t="s">
        <v>70</v>
      </c>
      <c r="H30" s="48">
        <v>338.82</v>
      </c>
      <c r="I30" s="51"/>
      <c r="J30" s="10"/>
      <c r="K30" s="10">
        <f t="shared" si="1"/>
        <v>319.40999999999997</v>
      </c>
      <c r="L30" s="11">
        <f t="shared" si="2"/>
        <v>212.93999999999997</v>
      </c>
      <c r="M30" s="11">
        <f>L30/E30</f>
        <v>212.93999999999997</v>
      </c>
      <c r="N30" s="11">
        <f t="shared" si="3"/>
        <v>212.94</v>
      </c>
      <c r="O30" s="26">
        <v>255.53</v>
      </c>
      <c r="P30" s="30">
        <f t="shared" si="4"/>
        <v>212.94166666666666</v>
      </c>
      <c r="Q30" s="76">
        <v>7513.59</v>
      </c>
      <c r="R30" s="73">
        <v>8975.5</v>
      </c>
      <c r="S30" s="41"/>
      <c r="T30" s="41"/>
      <c r="U30" s="41"/>
      <c r="V30" s="24"/>
      <c r="W30" s="37">
        <v>1.2</v>
      </c>
    </row>
    <row r="31" spans="1:24" ht="39.75" customHeight="1">
      <c r="A31" s="45">
        <v>23</v>
      </c>
      <c r="B31" s="78" t="s">
        <v>59</v>
      </c>
      <c r="C31" s="46"/>
      <c r="D31" s="43" t="s">
        <v>33</v>
      </c>
      <c r="E31" s="44">
        <v>1</v>
      </c>
      <c r="F31" s="49">
        <v>400</v>
      </c>
      <c r="G31" s="49">
        <v>441.4</v>
      </c>
      <c r="H31" s="48">
        <v>414.42</v>
      </c>
      <c r="I31" s="51"/>
      <c r="J31" s="10"/>
      <c r="K31" s="10">
        <f t="shared" si="1"/>
        <v>418.60666666666663</v>
      </c>
      <c r="L31" s="11">
        <f t="shared" si="2"/>
        <v>418.60666666666663</v>
      </c>
      <c r="M31" s="11">
        <f>L31/E31</f>
        <v>418.60666666666663</v>
      </c>
      <c r="N31" s="11">
        <f t="shared" si="3"/>
        <v>418.6</v>
      </c>
      <c r="O31" s="26">
        <v>502.32</v>
      </c>
      <c r="P31" s="30">
        <f t="shared" si="4"/>
        <v>418.6</v>
      </c>
      <c r="Q31" s="76">
        <v>16646.93</v>
      </c>
      <c r="R31" s="73">
        <v>19886</v>
      </c>
      <c r="S31" s="41"/>
      <c r="T31" s="41"/>
      <c r="U31" s="41"/>
      <c r="V31" s="24"/>
      <c r="W31" s="37">
        <v>1.2</v>
      </c>
    </row>
    <row r="32" spans="1:24" ht="54.75" customHeight="1">
      <c r="A32" s="45">
        <v>24</v>
      </c>
      <c r="B32" s="78" t="s">
        <v>60</v>
      </c>
      <c r="C32" s="46"/>
      <c r="D32" s="43" t="s">
        <v>33</v>
      </c>
      <c r="E32" s="44">
        <v>1</v>
      </c>
      <c r="F32" s="49">
        <v>4800</v>
      </c>
      <c r="G32" s="49">
        <v>4848.8</v>
      </c>
      <c r="H32" s="48">
        <v>4834.3</v>
      </c>
      <c r="I32" s="51"/>
      <c r="J32" s="10"/>
      <c r="K32" s="10">
        <f t="shared" si="1"/>
        <v>4827.7</v>
      </c>
      <c r="L32" s="11">
        <f t="shared" si="2"/>
        <v>4827.6999999999989</v>
      </c>
      <c r="M32" s="11">
        <f>L32/E32</f>
        <v>4827.6999999999989</v>
      </c>
      <c r="N32" s="11">
        <f t="shared" si="3"/>
        <v>4827.7</v>
      </c>
      <c r="O32" s="26">
        <v>5793.24</v>
      </c>
      <c r="P32" s="30">
        <f t="shared" si="4"/>
        <v>4827.7</v>
      </c>
      <c r="Q32" s="76">
        <v>29566.17</v>
      </c>
      <c r="R32" s="73">
        <v>35319</v>
      </c>
      <c r="S32" s="41"/>
      <c r="T32" s="41"/>
      <c r="U32" s="41"/>
      <c r="V32" s="24"/>
      <c r="W32" s="37">
        <v>1.2</v>
      </c>
    </row>
    <row r="33" spans="1:24" ht="48" customHeight="1">
      <c r="A33" s="45">
        <v>25</v>
      </c>
      <c r="B33" s="78" t="s">
        <v>61</v>
      </c>
      <c r="C33" s="46"/>
      <c r="D33" s="43" t="s">
        <v>33</v>
      </c>
      <c r="E33" s="44">
        <v>1</v>
      </c>
      <c r="F33" s="49">
        <v>2800</v>
      </c>
      <c r="G33" s="49" t="s">
        <v>71</v>
      </c>
      <c r="H33" s="48">
        <v>2839.67</v>
      </c>
      <c r="I33" s="51"/>
      <c r="J33" s="10"/>
      <c r="K33" s="10">
        <f t="shared" si="1"/>
        <v>2819.835</v>
      </c>
      <c r="L33" s="11">
        <f t="shared" si="2"/>
        <v>1879.8899999999999</v>
      </c>
      <c r="M33" s="11">
        <f>L33/E33</f>
        <v>1879.8899999999999</v>
      </c>
      <c r="N33" s="11">
        <f t="shared" si="3"/>
        <v>1879.89</v>
      </c>
      <c r="O33" s="26">
        <v>2255.88</v>
      </c>
      <c r="P33" s="30">
        <f t="shared" si="4"/>
        <v>1879.9</v>
      </c>
      <c r="Q33" s="76">
        <v>31768.9</v>
      </c>
      <c r="R33" s="73">
        <v>37950.400000000001</v>
      </c>
      <c r="S33" s="41"/>
      <c r="T33" s="41"/>
      <c r="U33" s="41"/>
      <c r="V33" s="24"/>
      <c r="W33" s="37">
        <v>1.2</v>
      </c>
    </row>
    <row r="34" spans="1:24" ht="47.25" customHeight="1">
      <c r="A34" s="45">
        <v>26</v>
      </c>
      <c r="B34" s="78" t="s">
        <v>62</v>
      </c>
      <c r="C34" s="46"/>
      <c r="D34" s="43" t="s">
        <v>65</v>
      </c>
      <c r="E34" s="44">
        <v>1</v>
      </c>
      <c r="F34" s="49">
        <v>350</v>
      </c>
      <c r="G34" s="49">
        <v>343.6</v>
      </c>
      <c r="H34" s="48">
        <v>358.44</v>
      </c>
      <c r="I34" s="51"/>
      <c r="J34" s="10"/>
      <c r="K34" s="10">
        <f t="shared" si="1"/>
        <v>350.68</v>
      </c>
      <c r="L34" s="11">
        <f t="shared" si="2"/>
        <v>350.67999999999995</v>
      </c>
      <c r="M34" s="11">
        <f>L34/E34</f>
        <v>350.67999999999995</v>
      </c>
      <c r="N34" s="11">
        <f t="shared" si="3"/>
        <v>350.68</v>
      </c>
      <c r="O34" s="26">
        <v>420.82</v>
      </c>
      <c r="P34" s="30">
        <f t="shared" si="4"/>
        <v>350.68333333333334</v>
      </c>
      <c r="Q34" s="76">
        <v>150775.04999999999</v>
      </c>
      <c r="R34" s="73">
        <v>172759.2</v>
      </c>
      <c r="S34" s="41"/>
      <c r="T34" s="41"/>
      <c r="U34" s="41"/>
      <c r="V34" s="24"/>
      <c r="W34" s="37">
        <v>1.2</v>
      </c>
    </row>
    <row r="35" spans="1:24" ht="32.25" hidden="1" customHeight="1">
      <c r="A35" s="45">
        <v>27</v>
      </c>
      <c r="B35" s="77" t="s">
        <v>36</v>
      </c>
      <c r="C35" s="46"/>
      <c r="D35" s="43" t="s">
        <v>36</v>
      </c>
      <c r="E35" s="44" t="s">
        <v>36</v>
      </c>
      <c r="F35" s="49" t="s">
        <v>36</v>
      </c>
      <c r="G35" s="49" t="s">
        <v>36</v>
      </c>
      <c r="H35" s="48" t="s">
        <v>36</v>
      </c>
      <c r="I35" s="51"/>
      <c r="J35" s="10"/>
      <c r="K35" s="10" t="s">
        <v>36</v>
      </c>
      <c r="L35" s="11" t="s">
        <v>36</v>
      </c>
      <c r="M35" s="11" t="s">
        <v>36</v>
      </c>
      <c r="N35" s="11" t="s">
        <v>36</v>
      </c>
      <c r="O35" s="26" t="s">
        <v>36</v>
      </c>
      <c r="P35" s="30" t="s">
        <v>36</v>
      </c>
      <c r="Q35" s="76">
        <v>156587</v>
      </c>
      <c r="R35" s="73">
        <v>179418.6</v>
      </c>
      <c r="S35" s="41"/>
      <c r="T35" s="41"/>
      <c r="U35" s="41"/>
      <c r="V35" s="24"/>
      <c r="W35" s="37">
        <v>1.2</v>
      </c>
    </row>
    <row r="36" spans="1:24" ht="32.25" hidden="1" customHeight="1">
      <c r="A36" s="45">
        <v>28</v>
      </c>
      <c r="B36" s="77" t="s">
        <v>36</v>
      </c>
      <c r="C36" s="46"/>
      <c r="D36" s="43" t="s">
        <v>36</v>
      </c>
      <c r="E36" s="44" t="s">
        <v>36</v>
      </c>
      <c r="F36" s="49" t="s">
        <v>36</v>
      </c>
      <c r="G36" s="49" t="s">
        <v>36</v>
      </c>
      <c r="H36" s="48" t="s">
        <v>36</v>
      </c>
      <c r="I36" s="51"/>
      <c r="J36" s="10"/>
      <c r="K36" s="10" t="s">
        <v>36</v>
      </c>
      <c r="L36" s="11" t="s">
        <v>36</v>
      </c>
      <c r="M36" s="11" t="s">
        <v>36</v>
      </c>
      <c r="N36" s="11" t="s">
        <v>36</v>
      </c>
      <c r="O36" s="26" t="s">
        <v>36</v>
      </c>
      <c r="P36" s="30" t="s">
        <v>36</v>
      </c>
      <c r="Q36" s="75">
        <v>809.29</v>
      </c>
      <c r="R36" s="73">
        <v>897.9</v>
      </c>
      <c r="S36" s="41"/>
      <c r="T36" s="41"/>
      <c r="U36" s="41"/>
      <c r="V36" s="24"/>
      <c r="W36" s="37">
        <v>1.2</v>
      </c>
    </row>
    <row r="37" spans="1:24" ht="4.5" hidden="1" customHeight="1">
      <c r="A37" s="45">
        <v>29</v>
      </c>
      <c r="B37" s="77" t="s">
        <v>36</v>
      </c>
      <c r="C37" s="46"/>
      <c r="D37" s="43" t="s">
        <v>36</v>
      </c>
      <c r="E37" s="44" t="s">
        <v>36</v>
      </c>
      <c r="F37" s="49" t="s">
        <v>36</v>
      </c>
      <c r="G37" s="49" t="s">
        <v>36</v>
      </c>
      <c r="H37" s="48" t="s">
        <v>36</v>
      </c>
      <c r="I37" s="51"/>
      <c r="J37" s="10"/>
      <c r="K37" s="10" t="s">
        <v>36</v>
      </c>
      <c r="L37" s="11" t="s">
        <v>36</v>
      </c>
      <c r="M37" s="11" t="s">
        <v>36</v>
      </c>
      <c r="N37" s="11" t="s">
        <v>36</v>
      </c>
      <c r="O37" s="26" t="s">
        <v>36</v>
      </c>
      <c r="P37" s="30" t="s">
        <v>36</v>
      </c>
      <c r="Q37" s="75">
        <v>429.28</v>
      </c>
      <c r="R37" s="73">
        <v>494.1</v>
      </c>
      <c r="S37" s="41"/>
      <c r="T37" s="41"/>
      <c r="U37" s="41"/>
      <c r="V37" s="24"/>
      <c r="W37" s="37">
        <v>1.2</v>
      </c>
    </row>
    <row r="38" spans="1:24" ht="49.5" hidden="1" customHeight="1">
      <c r="A38" s="45">
        <v>30</v>
      </c>
      <c r="B38" s="77" t="s">
        <v>36</v>
      </c>
      <c r="C38" s="46"/>
      <c r="D38" s="43" t="s">
        <v>36</v>
      </c>
      <c r="E38" s="44" t="s">
        <v>35</v>
      </c>
      <c r="F38" s="49" t="s">
        <v>36</v>
      </c>
      <c r="G38" s="49" t="s">
        <v>36</v>
      </c>
      <c r="H38" s="48" t="s">
        <v>36</v>
      </c>
      <c r="I38" s="51"/>
      <c r="J38" s="10"/>
      <c r="K38" s="10" t="s">
        <v>36</v>
      </c>
      <c r="L38" s="11" t="s">
        <v>36</v>
      </c>
      <c r="M38" s="11" t="s">
        <v>36</v>
      </c>
      <c r="N38" s="11" t="s">
        <v>36</v>
      </c>
      <c r="O38" s="26" t="s">
        <v>36</v>
      </c>
      <c r="P38" s="30" t="s">
        <v>36</v>
      </c>
      <c r="Q38" s="75">
        <v>488.98</v>
      </c>
      <c r="R38" s="73">
        <v>560.5</v>
      </c>
      <c r="S38" s="41"/>
      <c r="T38" s="41"/>
      <c r="U38" s="41"/>
      <c r="V38" s="24"/>
      <c r="W38" s="37">
        <v>1.2</v>
      </c>
    </row>
    <row r="39" spans="1:24" ht="33" hidden="1" customHeight="1">
      <c r="A39" s="45">
        <v>31</v>
      </c>
      <c r="B39" s="77" t="s">
        <v>36</v>
      </c>
      <c r="C39" s="46"/>
      <c r="D39" s="43" t="s">
        <v>36</v>
      </c>
      <c r="E39" s="44" t="s">
        <v>36</v>
      </c>
      <c r="F39" s="49" t="s">
        <v>36</v>
      </c>
      <c r="G39" s="49" t="s">
        <v>36</v>
      </c>
      <c r="H39" s="48" t="s">
        <v>36</v>
      </c>
      <c r="I39" s="51"/>
      <c r="J39" s="10"/>
      <c r="K39" s="10" t="s">
        <v>36</v>
      </c>
      <c r="L39" s="11" t="s">
        <v>36</v>
      </c>
      <c r="M39" s="11" t="s">
        <v>36</v>
      </c>
      <c r="N39" s="11" t="s">
        <v>36</v>
      </c>
      <c r="O39" s="26" t="s">
        <v>36</v>
      </c>
      <c r="P39" s="30" t="s">
        <v>36</v>
      </c>
      <c r="Q39" s="76">
        <v>2536.38</v>
      </c>
      <c r="R39" s="73">
        <v>3005.3</v>
      </c>
      <c r="S39" s="41"/>
      <c r="T39" s="41"/>
      <c r="U39" s="41"/>
      <c r="V39" s="24"/>
      <c r="W39" s="37">
        <v>1.2</v>
      </c>
    </row>
    <row r="40" spans="1:24" ht="36" hidden="1" customHeight="1">
      <c r="A40" s="45">
        <v>32</v>
      </c>
      <c r="B40" s="77" t="s">
        <v>36</v>
      </c>
      <c r="C40" s="46"/>
      <c r="D40" s="43" t="s">
        <v>36</v>
      </c>
      <c r="E40" s="44" t="s">
        <v>36</v>
      </c>
      <c r="F40" s="49" t="s">
        <v>36</v>
      </c>
      <c r="G40" s="49" t="s">
        <v>36</v>
      </c>
      <c r="H40" s="48" t="s">
        <v>36</v>
      </c>
      <c r="I40" s="51"/>
      <c r="J40" s="10"/>
      <c r="K40" s="10" t="s">
        <v>36</v>
      </c>
      <c r="L40" s="11" t="s">
        <v>36</v>
      </c>
      <c r="M40" s="11" t="s">
        <v>36</v>
      </c>
      <c r="N40" s="11" t="s">
        <v>36</v>
      </c>
      <c r="O40" s="26" t="s">
        <v>36</v>
      </c>
      <c r="P40" s="30" t="s">
        <v>36</v>
      </c>
      <c r="Q40" s="76">
        <v>4404.7700000000004</v>
      </c>
      <c r="R40" s="73">
        <v>6104</v>
      </c>
      <c r="S40" s="41"/>
      <c r="T40" s="41"/>
      <c r="U40" s="41"/>
      <c r="V40" s="24"/>
      <c r="W40" s="37">
        <v>1.2</v>
      </c>
    </row>
    <row r="41" spans="1:24" ht="33" hidden="1" customHeight="1">
      <c r="A41" s="45">
        <v>33</v>
      </c>
      <c r="B41" s="77" t="s">
        <v>36</v>
      </c>
      <c r="C41" s="46"/>
      <c r="D41" s="43" t="s">
        <v>36</v>
      </c>
      <c r="E41" s="44" t="s">
        <v>36</v>
      </c>
      <c r="F41" s="49" t="s">
        <v>36</v>
      </c>
      <c r="G41" s="49" t="s">
        <v>36</v>
      </c>
      <c r="H41" s="48" t="s">
        <v>36</v>
      </c>
      <c r="I41" s="51"/>
      <c r="J41" s="10"/>
      <c r="K41" s="10" t="s">
        <v>36</v>
      </c>
      <c r="L41" s="11" t="s">
        <v>36</v>
      </c>
      <c r="M41" s="11" t="s">
        <v>36</v>
      </c>
      <c r="N41" s="11" t="s">
        <v>36</v>
      </c>
      <c r="O41" s="26" t="s">
        <v>36</v>
      </c>
      <c r="P41" s="30" t="s">
        <v>36</v>
      </c>
      <c r="Q41" s="76">
        <v>283535.28999999998</v>
      </c>
      <c r="R41" s="73">
        <v>236365.1</v>
      </c>
      <c r="S41" s="41"/>
      <c r="T41" s="41"/>
      <c r="U41" s="41"/>
      <c r="V41" s="24"/>
      <c r="W41" s="37">
        <v>1.2</v>
      </c>
    </row>
    <row r="42" spans="1:24" ht="33.75" hidden="1" customHeight="1">
      <c r="A42" s="45">
        <v>34</v>
      </c>
      <c r="B42" s="77" t="s">
        <v>36</v>
      </c>
      <c r="C42" s="46"/>
      <c r="D42" s="43" t="s">
        <v>36</v>
      </c>
      <c r="E42" s="44" t="s">
        <v>36</v>
      </c>
      <c r="F42" s="49" t="s">
        <v>36</v>
      </c>
      <c r="G42" s="49" t="s">
        <v>36</v>
      </c>
      <c r="H42" s="48" t="s">
        <v>36</v>
      </c>
      <c r="I42" s="51"/>
      <c r="J42" s="10"/>
      <c r="K42" s="10" t="s">
        <v>36</v>
      </c>
      <c r="L42" s="11" t="s">
        <v>36</v>
      </c>
      <c r="M42" s="11" t="s">
        <v>36</v>
      </c>
      <c r="N42" s="11" t="s">
        <v>36</v>
      </c>
      <c r="O42" s="26" t="s">
        <v>36</v>
      </c>
      <c r="P42" s="30" t="s">
        <v>36</v>
      </c>
      <c r="Q42" s="76">
        <v>265685.52</v>
      </c>
      <c r="R42" s="73">
        <v>238067.9</v>
      </c>
      <c r="S42" s="41"/>
      <c r="T42" s="41"/>
      <c r="U42" s="41"/>
      <c r="V42" s="24"/>
      <c r="W42" s="37">
        <v>1.2</v>
      </c>
    </row>
    <row r="43" spans="1:24" ht="33.75" hidden="1" customHeight="1">
      <c r="A43" s="45">
        <v>35</v>
      </c>
      <c r="B43" s="77" t="s">
        <v>36</v>
      </c>
      <c r="C43" s="46"/>
      <c r="D43" s="43" t="s">
        <v>36</v>
      </c>
      <c r="E43" s="44" t="s">
        <v>36</v>
      </c>
      <c r="F43" s="49" t="s">
        <v>36</v>
      </c>
      <c r="G43" s="49" t="s">
        <v>36</v>
      </c>
      <c r="H43" s="48" t="s">
        <v>36</v>
      </c>
      <c r="I43" s="51"/>
      <c r="J43" s="10"/>
      <c r="K43" s="10" t="s">
        <v>36</v>
      </c>
      <c r="L43" s="11" t="s">
        <v>36</v>
      </c>
      <c r="M43" s="11" t="s">
        <v>36</v>
      </c>
      <c r="N43" s="11" t="s">
        <v>36</v>
      </c>
      <c r="O43" s="26" t="s">
        <v>36</v>
      </c>
      <c r="P43" s="30" t="s">
        <v>36</v>
      </c>
      <c r="Q43" s="76">
        <v>118599.31</v>
      </c>
      <c r="R43" s="73">
        <v>102864.8</v>
      </c>
      <c r="S43" s="41"/>
      <c r="T43" s="41"/>
      <c r="U43" s="41"/>
      <c r="V43" s="24"/>
      <c r="W43" s="37">
        <v>1.2</v>
      </c>
    </row>
    <row r="44" spans="1:24" ht="22.5" hidden="1" customHeight="1">
      <c r="A44" s="45">
        <v>36</v>
      </c>
      <c r="B44" s="77" t="s">
        <v>36</v>
      </c>
      <c r="C44" s="46"/>
      <c r="D44" s="43" t="s">
        <v>36</v>
      </c>
      <c r="E44" s="44" t="s">
        <v>36</v>
      </c>
      <c r="F44" s="49" t="s">
        <v>36</v>
      </c>
      <c r="G44" s="49" t="s">
        <v>36</v>
      </c>
      <c r="H44" s="48" t="s">
        <v>36</v>
      </c>
      <c r="I44" s="51"/>
      <c r="J44" s="10"/>
      <c r="K44" s="10" t="s">
        <v>36</v>
      </c>
      <c r="L44" s="11" t="s">
        <v>36</v>
      </c>
      <c r="M44" s="11" t="s">
        <v>36</v>
      </c>
      <c r="N44" s="11" t="s">
        <v>36</v>
      </c>
      <c r="O44" s="26" t="s">
        <v>36</v>
      </c>
      <c r="P44" s="30" t="s">
        <v>36</v>
      </c>
      <c r="Q44" s="76">
        <v>136837.29</v>
      </c>
      <c r="R44" s="73">
        <v>150314.6</v>
      </c>
      <c r="S44" s="41"/>
      <c r="T44" s="41"/>
      <c r="U44" s="41"/>
      <c r="V44" s="24"/>
      <c r="W44" s="37">
        <v>1.2</v>
      </c>
    </row>
    <row r="45" spans="1:24" ht="35.25" hidden="1" customHeight="1">
      <c r="A45" s="45">
        <v>37</v>
      </c>
      <c r="B45" s="77" t="s">
        <v>36</v>
      </c>
      <c r="C45" s="46"/>
      <c r="D45" s="43" t="s">
        <v>36</v>
      </c>
      <c r="E45" s="44" t="s">
        <v>36</v>
      </c>
      <c r="F45" s="49" t="s">
        <v>36</v>
      </c>
      <c r="G45" s="49" t="s">
        <v>36</v>
      </c>
      <c r="H45" s="48" t="s">
        <v>36</v>
      </c>
      <c r="I45" s="51"/>
      <c r="J45" s="10"/>
      <c r="K45" s="10" t="s">
        <v>35</v>
      </c>
      <c r="L45" s="11" t="s">
        <v>36</v>
      </c>
      <c r="M45" s="11" t="s">
        <v>36</v>
      </c>
      <c r="N45" s="11" t="s">
        <v>36</v>
      </c>
      <c r="O45" s="26" t="s">
        <v>35</v>
      </c>
      <c r="P45" s="30" t="s">
        <v>36</v>
      </c>
      <c r="Q45" s="76">
        <v>37272.769999999997</v>
      </c>
      <c r="R45" s="73">
        <v>41023.800000000003</v>
      </c>
      <c r="S45" s="41"/>
      <c r="T45" s="41"/>
      <c r="U45" s="41"/>
      <c r="V45" s="24"/>
      <c r="W45" s="37">
        <v>1.2</v>
      </c>
    </row>
    <row r="46" spans="1:24" ht="50.25" hidden="1" customHeight="1">
      <c r="A46" s="45">
        <v>38</v>
      </c>
      <c r="B46" s="77" t="s">
        <v>36</v>
      </c>
      <c r="C46" s="46"/>
      <c r="D46" s="43" t="s">
        <v>36</v>
      </c>
      <c r="E46" s="44" t="s">
        <v>36</v>
      </c>
      <c r="F46" s="49" t="s">
        <v>36</v>
      </c>
      <c r="G46" s="49" t="s">
        <v>36</v>
      </c>
      <c r="H46" s="48" t="s">
        <v>36</v>
      </c>
      <c r="I46" s="51"/>
      <c r="J46" s="10"/>
      <c r="K46" s="10" t="s">
        <v>36</v>
      </c>
      <c r="L46" s="11" t="s">
        <v>36</v>
      </c>
      <c r="M46" s="11" t="s">
        <v>36</v>
      </c>
      <c r="N46" s="11" t="s">
        <v>36</v>
      </c>
      <c r="O46" s="26" t="s">
        <v>36</v>
      </c>
      <c r="P46" s="30" t="s">
        <v>36</v>
      </c>
      <c r="Q46" s="76">
        <v>77410.25</v>
      </c>
      <c r="R46" s="73">
        <v>43548.1</v>
      </c>
      <c r="S46" s="41"/>
      <c r="T46" s="41"/>
      <c r="U46" s="41"/>
      <c r="V46" s="24"/>
      <c r="W46" s="37">
        <v>1.2</v>
      </c>
    </row>
    <row r="47" spans="1:24" ht="49.5" hidden="1" customHeight="1">
      <c r="A47" s="45">
        <v>39</v>
      </c>
      <c r="B47" s="77" t="s">
        <v>36</v>
      </c>
      <c r="C47" s="46"/>
      <c r="D47" s="43" t="s">
        <v>36</v>
      </c>
      <c r="E47" s="44" t="s">
        <v>36</v>
      </c>
      <c r="F47" s="49" t="s">
        <v>36</v>
      </c>
      <c r="G47" s="49" t="s">
        <v>36</v>
      </c>
      <c r="H47" s="48" t="s">
        <v>36</v>
      </c>
      <c r="I47" s="51"/>
      <c r="J47" s="10"/>
      <c r="K47" s="10" t="s">
        <v>36</v>
      </c>
      <c r="L47" s="11" t="s">
        <v>36</v>
      </c>
      <c r="M47" s="11" t="s">
        <v>36</v>
      </c>
      <c r="N47" s="11" t="s">
        <v>36</v>
      </c>
      <c r="O47" s="26" t="s">
        <v>36</v>
      </c>
      <c r="P47" s="30" t="s">
        <v>36</v>
      </c>
      <c r="Q47" s="76">
        <v>133053.81</v>
      </c>
      <c r="R47" s="73">
        <v>150314.6</v>
      </c>
      <c r="S47" s="41"/>
      <c r="T47" s="41"/>
      <c r="U47" s="41"/>
      <c r="V47" s="24"/>
      <c r="W47" s="37">
        <v>1.2</v>
      </c>
    </row>
    <row r="48" spans="1:24" s="65" customFormat="1" ht="49.5" hidden="1" customHeight="1">
      <c r="A48" s="52">
        <v>40</v>
      </c>
      <c r="B48" s="77" t="s">
        <v>36</v>
      </c>
      <c r="C48" s="53"/>
      <c r="D48" s="43" t="s">
        <v>36</v>
      </c>
      <c r="E48" s="54" t="s">
        <v>36</v>
      </c>
      <c r="F48" s="55" t="s">
        <v>36</v>
      </c>
      <c r="G48" s="49" t="s">
        <v>36</v>
      </c>
      <c r="H48" s="48" t="s">
        <v>36</v>
      </c>
      <c r="I48" s="56"/>
      <c r="J48" s="57"/>
      <c r="K48" s="57" t="s">
        <v>36</v>
      </c>
      <c r="L48" s="66" t="s">
        <v>36</v>
      </c>
      <c r="M48" s="66" t="s">
        <v>36</v>
      </c>
      <c r="N48" s="66" t="s">
        <v>36</v>
      </c>
      <c r="O48" s="67" t="s">
        <v>36</v>
      </c>
      <c r="P48" s="30" t="s">
        <v>36</v>
      </c>
      <c r="Q48" s="76">
        <v>141186.66</v>
      </c>
      <c r="R48" s="74">
        <v>156108.9</v>
      </c>
      <c r="S48" s="61"/>
      <c r="T48" s="61"/>
      <c r="U48" s="61"/>
      <c r="V48" s="62"/>
      <c r="W48" s="63">
        <v>1.2</v>
      </c>
      <c r="X48" s="64"/>
    </row>
    <row r="49" spans="1:23" ht="21.75" customHeight="1" thickBot="1">
      <c r="A49" s="23"/>
      <c r="B49" s="15"/>
      <c r="C49" s="16"/>
      <c r="D49" s="17"/>
      <c r="E49" s="18"/>
      <c r="F49" s="19"/>
      <c r="G49" s="33"/>
      <c r="H49" s="47"/>
      <c r="I49" s="19"/>
      <c r="J49" s="19"/>
      <c r="K49" s="20"/>
      <c r="L49" s="21"/>
      <c r="M49" s="22" t="s">
        <v>36</v>
      </c>
      <c r="N49" s="21">
        <v>30405.09</v>
      </c>
      <c r="O49" s="68">
        <v>36486.11</v>
      </c>
      <c r="P49" s="69" t="s">
        <v>36</v>
      </c>
      <c r="Q49" s="71"/>
      <c r="R49" s="71"/>
      <c r="S49" s="42"/>
      <c r="T49" s="42"/>
      <c r="U49" s="42"/>
      <c r="W49" s="37">
        <v>1.2</v>
      </c>
    </row>
    <row r="50" spans="1:23" ht="16.5" thickBot="1">
      <c r="A50" s="86" t="s">
        <v>28</v>
      </c>
      <c r="B50" s="86"/>
      <c r="C50" s="86"/>
      <c r="D50" s="86"/>
      <c r="E50" s="86"/>
      <c r="F50" s="86"/>
      <c r="G50" s="86"/>
      <c r="H50" s="86"/>
      <c r="I50" s="86"/>
      <c r="J50" s="86"/>
      <c r="K50" s="29">
        <v>36486.11</v>
      </c>
      <c r="L50" s="13"/>
      <c r="M50" s="13"/>
      <c r="N50" s="13"/>
      <c r="O50" s="12"/>
    </row>
    <row r="51" spans="1:23">
      <c r="A51" s="83" t="s">
        <v>31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</row>
    <row r="52" spans="1:23" ht="15.75">
      <c r="A52" s="84"/>
      <c r="B52" s="84"/>
      <c r="C52" s="84"/>
      <c r="D52" s="3"/>
      <c r="E52" s="3"/>
      <c r="F52" s="85"/>
      <c r="G52" s="85"/>
      <c r="H52" s="85"/>
      <c r="I52" s="85"/>
      <c r="J52" s="85"/>
      <c r="K52" s="85"/>
    </row>
    <row r="53" spans="1:23" ht="27" customHeight="1">
      <c r="A53" s="81" t="s">
        <v>79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72"/>
      <c r="R53" s="72"/>
      <c r="S53" s="59"/>
      <c r="T53" s="39"/>
      <c r="U53" s="39"/>
    </row>
    <row r="54" spans="1:23" ht="23.25" customHeight="1">
      <c r="A54" s="89" t="s">
        <v>76</v>
      </c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60"/>
      <c r="R54" s="60"/>
      <c r="S54" s="58"/>
      <c r="T54" s="38"/>
      <c r="U54" s="38"/>
    </row>
    <row r="55" spans="1:23" ht="24.75" customHeight="1">
      <c r="A55" s="27"/>
      <c r="B55" s="81" t="s">
        <v>21</v>
      </c>
      <c r="C55" s="82"/>
      <c r="D55" s="3"/>
      <c r="E55" s="85" t="s">
        <v>78</v>
      </c>
      <c r="F55" s="85"/>
      <c r="G55" s="34"/>
      <c r="H55" s="85" t="s">
        <v>34</v>
      </c>
      <c r="I55" s="85"/>
      <c r="J55" s="85"/>
      <c r="K55" s="85"/>
    </row>
    <row r="56" spans="1:23" ht="22.5" customHeight="1">
      <c r="A56" s="27"/>
      <c r="B56" s="82"/>
      <c r="C56" s="82"/>
      <c r="D56" s="3"/>
      <c r="E56" s="85" t="s">
        <v>22</v>
      </c>
      <c r="F56" s="85"/>
      <c r="G56" s="34"/>
      <c r="H56" s="85" t="s">
        <v>23</v>
      </c>
      <c r="I56" s="85"/>
      <c r="J56" s="85"/>
      <c r="K56" s="85"/>
    </row>
    <row r="57" spans="1:23" ht="15.75">
      <c r="A57" s="87"/>
      <c r="B57" s="87"/>
      <c r="C57" s="87"/>
      <c r="D57" s="87"/>
      <c r="E57" s="4"/>
      <c r="F57" s="5"/>
      <c r="G57" s="35"/>
      <c r="H57" s="88"/>
      <c r="I57" s="88"/>
      <c r="J57" s="6"/>
      <c r="K57" s="6"/>
      <c r="L57" s="6"/>
      <c r="M57" s="6"/>
      <c r="N57" s="6"/>
      <c r="O57" s="6"/>
    </row>
    <row r="58" spans="1:23">
      <c r="I58" s="7"/>
    </row>
  </sheetData>
  <mergeCells count="30">
    <mergeCell ref="L1:O1"/>
    <mergeCell ref="A7:A8"/>
    <mergeCell ref="B7:B8"/>
    <mergeCell ref="C7:C8"/>
    <mergeCell ref="D7:D8"/>
    <mergeCell ref="E7:E8"/>
    <mergeCell ref="F7:H7"/>
    <mergeCell ref="I7:J7"/>
    <mergeCell ref="L7:O7"/>
    <mergeCell ref="B2:C2"/>
    <mergeCell ref="E2:O2"/>
    <mergeCell ref="B3:C3"/>
    <mergeCell ref="E3:O3"/>
    <mergeCell ref="B4:C4"/>
    <mergeCell ref="E4:O4"/>
    <mergeCell ref="A57:D57"/>
    <mergeCell ref="H57:I57"/>
    <mergeCell ref="A54:P54"/>
    <mergeCell ref="B55:C56"/>
    <mergeCell ref="E55:F55"/>
    <mergeCell ref="H55:K55"/>
    <mergeCell ref="E56:F56"/>
    <mergeCell ref="H56:K56"/>
    <mergeCell ref="A5:O5"/>
    <mergeCell ref="B6:C6"/>
    <mergeCell ref="A53:P53"/>
    <mergeCell ref="A51:O51"/>
    <mergeCell ref="A52:C52"/>
    <mergeCell ref="F52:K52"/>
    <mergeCell ref="A50:J50"/>
  </mergeCells>
  <pageMargins left="0.16" right="0.16" top="0.32" bottom="0.24" header="0.22" footer="0.19"/>
  <pageSetup paperSize="9"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ремонт фасада</vt:lpstr>
      <vt:lpstr>'ремонт фасада'!Область_печати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ATorbenko</dc:creator>
  <cp:lastModifiedBy>apaporotniy</cp:lastModifiedBy>
  <cp:lastPrinted>2023-03-10T08:27:02Z</cp:lastPrinted>
  <dcterms:created xsi:type="dcterms:W3CDTF">2014-01-28T13:50:42Z</dcterms:created>
  <dcterms:modified xsi:type="dcterms:W3CDTF">2025-03-25T07:31:04Z</dcterms:modified>
</cp:coreProperties>
</file>