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ЗАКУПКИ 2025\БАКАЛЕЯ\КБ\"/>
    </mc:Choice>
  </mc:AlternateContent>
  <xr:revisionPtr revIDLastSave="0" documentId="13_ncr:1_{831F0E04-B7A0-469A-B81D-E61325E8A8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I21" i="1"/>
  <c r="J21" i="1" s="1"/>
  <c r="K21" i="1" s="1"/>
  <c r="L21" i="1"/>
  <c r="M21" i="1" s="1"/>
  <c r="I22" i="1"/>
  <c r="L22" i="1" s="1"/>
  <c r="M22" i="1" s="1"/>
  <c r="J22" i="1"/>
  <c r="K22" i="1" s="1"/>
  <c r="I23" i="1"/>
  <c r="J23" i="1"/>
  <c r="K23" i="1" s="1"/>
  <c r="L23" i="1"/>
  <c r="M23" i="1"/>
  <c r="I24" i="1"/>
  <c r="J24" i="1" s="1"/>
  <c r="K24" i="1" s="1"/>
  <c r="I25" i="1"/>
  <c r="J25" i="1"/>
  <c r="K25" i="1" s="1"/>
  <c r="L25" i="1"/>
  <c r="M25" i="1" s="1"/>
  <c r="I5" i="1"/>
  <c r="J5" i="1" s="1"/>
  <c r="K5" i="1" s="1"/>
  <c r="I20" i="1"/>
  <c r="J20" i="1" s="1"/>
  <c r="K20" i="1" s="1"/>
  <c r="I7" i="1"/>
  <c r="J7" i="1" s="1"/>
  <c r="K7" i="1" s="1"/>
  <c r="I8" i="1"/>
  <c r="J8" i="1" s="1"/>
  <c r="K8" i="1" s="1"/>
  <c r="I9" i="1"/>
  <c r="L9" i="1" s="1"/>
  <c r="M9" i="1" s="1"/>
  <c r="I10" i="1"/>
  <c r="J10" i="1" s="1"/>
  <c r="K10" i="1" s="1"/>
  <c r="I11" i="1"/>
  <c r="L11" i="1" s="1"/>
  <c r="M11" i="1" s="1"/>
  <c r="I12" i="1"/>
  <c r="J12" i="1" s="1"/>
  <c r="K12" i="1" s="1"/>
  <c r="I13" i="1"/>
  <c r="L13" i="1" s="1"/>
  <c r="M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6" i="1"/>
  <c r="L6" i="1" s="1"/>
  <c r="M6" i="1" s="1"/>
  <c r="L24" i="1" l="1"/>
  <c r="M24" i="1" s="1"/>
  <c r="L5" i="1"/>
  <c r="M5" i="1" s="1"/>
  <c r="L20" i="1"/>
  <c r="M20" i="1" s="1"/>
  <c r="L14" i="1"/>
  <c r="M14" i="1" s="1"/>
  <c r="J11" i="1"/>
  <c r="K11" i="1" s="1"/>
  <c r="L17" i="1"/>
  <c r="M17" i="1" s="1"/>
  <c r="L10" i="1"/>
  <c r="M10" i="1" s="1"/>
  <c r="L19" i="1"/>
  <c r="M19" i="1" s="1"/>
  <c r="J9" i="1"/>
  <c r="K9" i="1" s="1"/>
  <c r="L8" i="1"/>
  <c r="M8" i="1" s="1"/>
  <c r="L18" i="1"/>
  <c r="M18" i="1" s="1"/>
  <c r="L15" i="1"/>
  <c r="M15" i="1" s="1"/>
  <c r="L7" i="1"/>
  <c r="M7" i="1" s="1"/>
  <c r="J13" i="1"/>
  <c r="K13" i="1" s="1"/>
  <c r="L12" i="1"/>
  <c r="M12" i="1" s="1"/>
  <c r="L16" i="1"/>
  <c r="M16" i="1" s="1"/>
  <c r="J6" i="1"/>
  <c r="K6" i="1" s="1"/>
  <c r="I28" i="1" l="1"/>
</calcChain>
</file>

<file path=xl/sharedStrings.xml><?xml version="1.0" encoding="utf-8"?>
<sst xmlns="http://schemas.openxmlformats.org/spreadsheetml/2006/main" count="85" uniqueCount="45">
  <si>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</si>
  <si>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</si>
  <si>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</si>
  <si>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</si>
  <si>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</si>
  <si>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</si>
  <si>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</si>
  <si>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</si>
  <si>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</si>
  <si>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</si>
  <si>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</si>
  <si>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</si>
  <si>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</si>
  <si>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</si>
  <si>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</si>
  <si>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</si>
  <si>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</si>
  <si>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>в соответствии с Техническим заданием</t>
  </si>
  <si>
    <t>Итого:</t>
  </si>
  <si>
    <t>Кг</t>
  </si>
  <si>
    <t>Коммерческое предложение                 № 2</t>
  </si>
  <si>
    <t>Коммерческое предложение                 № 3</t>
  </si>
  <si>
    <t>Крупа Гречка</t>
  </si>
  <si>
    <t>Крупа Пшено</t>
  </si>
  <si>
    <t>Крупа Перловая</t>
  </si>
  <si>
    <t>Рис круглый</t>
  </si>
  <si>
    <t>Рис пропаренный</t>
  </si>
  <si>
    <t>Лапша для лагмана</t>
  </si>
  <si>
    <t>Спагетти</t>
  </si>
  <si>
    <t>Обоснование начальной (максимальной) цены Договор на поставку продуктов питания</t>
  </si>
  <si>
    <t xml:space="preserve">При определениеии начальной (максимальной) цены Договора на поставку продуктов питания применен метод сопоставимых рыночных цен (анализ рынка). </t>
  </si>
  <si>
    <t>Мука пшеничная</t>
  </si>
  <si>
    <t>Соль йодированная</t>
  </si>
  <si>
    <t>Соль мелкая Экстра</t>
  </si>
  <si>
    <t>Крупа пшеничная Булгур</t>
  </si>
  <si>
    <t>Крупа Горох</t>
  </si>
  <si>
    <t>Крупа Геркулес</t>
  </si>
  <si>
    <t>Хлопья 5 злаков</t>
  </si>
  <si>
    <t>Крупа Манная</t>
  </si>
  <si>
    <t>Крупа Кукурузная</t>
  </si>
  <si>
    <t>Крупа Пшеничная</t>
  </si>
  <si>
    <t>Крупа киноа белая</t>
  </si>
  <si>
    <t>Крупа фасоль красная однотонная</t>
  </si>
  <si>
    <t>Лапша домашняя в/с грВ</t>
  </si>
  <si>
    <t>Макаронные изделия в ассортим.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</si>
</sst>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>
      <selection activeCell="O26" sqref="O26"/>
    </sheetView>
  </sheetViews>
  <sheetFormatPr defaultColWidth="9.109375" defaultRowHeight="13.2" x14ac:dyDescent="0.25"/>
  <cols>
    <col min="1" max="1" width="3.77734375" style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5.88671875" style="1" bestFit="1" customWidth="1"/>
    <col min="8" max="8" width="16" style="1" customWidth="1"/>
    <col min="9" max="9" width="18.109375" style="1" bestFit="1" customWidth="1"/>
    <col min="10" max="10" width="13.5546875" style="1" bestFit="1" customWidth="1"/>
    <col min="11" max="11" width="10.33203125" style="1" bestFit="1" customWidth="1"/>
    <col min="12" max="12" width="11.33203125" style="1" bestFit="1" customWidth="1"/>
    <col min="13" max="13" width="16.33203125" style="1" bestFit="1" customWidth="1"/>
    <col min="14" max="16384" width="9.109375" style="1"/>
  </cols>
  <sheetData>
    <row r="1" spans="1:13" ht="67.5" customHeight="1" x14ac:dyDescent="0.25">
      <c r="I1" s="26" t="s">
        <v>16</v>
      </c>
      <c r="J1" s="26"/>
      <c r="K1" s="26"/>
      <c r="L1" s="26"/>
      <c r="M1" s="26"/>
    </row>
    <row r="2" spans="1:13" ht="39" customHeight="1" x14ac:dyDescent="0.25">
      <c r="A2" s="27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9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35" t="s">
        <v>5</v>
      </c>
      <c r="G3" s="36"/>
      <c r="H3" s="37"/>
      <c r="I3" s="30" t="s">
        <v>6</v>
      </c>
      <c r="J3" s="30"/>
      <c r="K3" s="30"/>
      <c r="L3" s="31" t="s">
        <v>7</v>
      </c>
      <c r="M3" s="31"/>
    </row>
    <row r="4" spans="1:13" ht="144" customHeight="1" x14ac:dyDescent="0.25">
      <c r="A4" s="29"/>
      <c r="B4" s="29"/>
      <c r="C4" s="29"/>
      <c r="D4" s="29"/>
      <c r="E4" s="29"/>
      <c r="F4" s="2" t="s">
        <v>8</v>
      </c>
      <c r="G4" s="2" t="s">
        <v>20</v>
      </c>
      <c r="H4" s="2" t="s">
        <v>21</v>
      </c>
      <c r="I4" s="2" t="s">
        <v>9</v>
      </c>
      <c r="J4" s="2" t="s">
        <v>10</v>
      </c>
      <c r="K4" s="2" t="s">
        <v>11</v>
      </c>
      <c r="L4" s="3" t="s">
        <v>12</v>
      </c>
      <c r="M4" s="3" t="s">
        <v>13</v>
      </c>
    </row>
    <row r="5" spans="1:13" ht="61.8" customHeight="1" x14ac:dyDescent="0.25">
      <c r="A5" s="2">
        <v>1</v>
      </c>
      <c r="B5" s="22" t="s">
        <v>31</v>
      </c>
      <c r="C5" s="21" t="s">
        <v>17</v>
      </c>
      <c r="D5" s="21" t="s">
        <v>19</v>
      </c>
      <c r="E5" s="21">
        <v>4000</v>
      </c>
      <c r="F5" s="23">
        <v>34</v>
      </c>
      <c r="G5" s="23">
        <v>50</v>
      </c>
      <c r="H5" s="23">
        <v>39</v>
      </c>
      <c r="I5" s="8">
        <f>(F5+G5+H5)/3</f>
        <v>41</v>
      </c>
      <c r="J5" s="9">
        <f>SQRT(((SUM((POWER(G5-I5,2)),(POWER(H5-I5,2)),(POWER(F5-I5,2)))/(COLUMNS(F5:H5)-1))))</f>
        <v>8.1853527718724504</v>
      </c>
      <c r="K5" s="9">
        <f t="shared" ref="K5" si="0">J5/I5*100</f>
        <v>19.964275053347443</v>
      </c>
      <c r="L5" s="10">
        <f t="shared" ref="L5" si="1">I5</f>
        <v>41</v>
      </c>
      <c r="M5" s="10">
        <f>L5*E5</f>
        <v>164000</v>
      </c>
    </row>
    <row r="6" spans="1:13" s="4" customFormat="1" ht="58.2" customHeight="1" x14ac:dyDescent="0.3">
      <c r="A6" s="2">
        <v>2</v>
      </c>
      <c r="B6" s="19" t="s">
        <v>32</v>
      </c>
      <c r="C6" s="7" t="s">
        <v>17</v>
      </c>
      <c r="D6" s="20" t="s">
        <v>19</v>
      </c>
      <c r="E6" s="6">
        <v>2900</v>
      </c>
      <c r="F6" s="8">
        <v>17</v>
      </c>
      <c r="G6" s="8">
        <v>22</v>
      </c>
      <c r="H6" s="8">
        <v>18</v>
      </c>
      <c r="I6" s="8">
        <f>(F6+G6+H6)/3</f>
        <v>19</v>
      </c>
      <c r="J6" s="9">
        <f>SQRT(((SUM((POWER(G6-I6,2)),(POWER(H6-I6,2)),(POWER(F6-I6,2)))/(COLUMNS(F6:H6)-1))))</f>
        <v>2.6457513110645907</v>
      </c>
      <c r="K6" s="9">
        <f t="shared" ref="K6" si="2">J6/I6*100</f>
        <v>13.92500690033995</v>
      </c>
      <c r="L6" s="10">
        <f t="shared" ref="L6" si="3">I6</f>
        <v>19</v>
      </c>
      <c r="M6" s="10">
        <f>L6*E6</f>
        <v>55100</v>
      </c>
    </row>
    <row r="7" spans="1:13" s="4" customFormat="1" ht="64.8" customHeight="1" x14ac:dyDescent="0.3">
      <c r="A7" s="2">
        <v>3</v>
      </c>
      <c r="B7" s="19" t="s">
        <v>33</v>
      </c>
      <c r="C7" s="7" t="s">
        <v>17</v>
      </c>
      <c r="D7" s="20" t="s">
        <v>19</v>
      </c>
      <c r="E7" s="6">
        <v>100</v>
      </c>
      <c r="F7" s="8">
        <v>36</v>
      </c>
      <c r="G7" s="8">
        <v>37</v>
      </c>
      <c r="H7" s="8">
        <v>37</v>
      </c>
      <c r="I7" s="8">
        <f t="shared" ref="I7:I19" si="4">(F7+G7+H7)/3</f>
        <v>36.666666666666664</v>
      </c>
      <c r="J7" s="9">
        <f t="shared" ref="J7:J19" si="5">SQRT(((SUM((POWER(G7-I7,2)),(POWER(H7-I7,2)),(POWER(F7-I7,2)))/(COLUMNS(F7:H7)-1))))</f>
        <v>0.57735026918962584</v>
      </c>
      <c r="K7" s="9">
        <f t="shared" ref="K7:K19" si="6">J7/I7*100</f>
        <v>1.5745916432444342</v>
      </c>
      <c r="L7" s="10">
        <f t="shared" ref="L7:L19" si="7">I7</f>
        <v>36.666666666666664</v>
      </c>
      <c r="M7" s="10">
        <f t="shared" ref="M7:M19" si="8">L7*E7</f>
        <v>3666.6666666666665</v>
      </c>
    </row>
    <row r="8" spans="1:13" s="4" customFormat="1" ht="60.6" customHeight="1" x14ac:dyDescent="0.3">
      <c r="A8" s="2">
        <v>4</v>
      </c>
      <c r="B8" s="19" t="s">
        <v>34</v>
      </c>
      <c r="C8" s="7" t="s">
        <v>17</v>
      </c>
      <c r="D8" s="20" t="s">
        <v>19</v>
      </c>
      <c r="E8" s="6">
        <v>400</v>
      </c>
      <c r="F8" s="8">
        <v>144</v>
      </c>
      <c r="G8" s="8">
        <v>210</v>
      </c>
      <c r="H8" s="8">
        <v>202.5</v>
      </c>
      <c r="I8" s="8">
        <f t="shared" si="4"/>
        <v>185.5</v>
      </c>
      <c r="J8" s="9">
        <f t="shared" si="5"/>
        <v>36.135162930309306</v>
      </c>
      <c r="K8" s="9">
        <f t="shared" si="6"/>
        <v>19.47987219962766</v>
      </c>
      <c r="L8" s="10">
        <f t="shared" si="7"/>
        <v>185.5</v>
      </c>
      <c r="M8" s="10">
        <f t="shared" si="8"/>
        <v>74200</v>
      </c>
    </row>
    <row r="9" spans="1:13" s="4" customFormat="1" ht="63" customHeight="1" x14ac:dyDescent="0.3">
      <c r="A9" s="2">
        <v>5</v>
      </c>
      <c r="B9" s="19" t="s">
        <v>35</v>
      </c>
      <c r="C9" s="7" t="s">
        <v>17</v>
      </c>
      <c r="D9" s="20" t="s">
        <v>19</v>
      </c>
      <c r="E9" s="6">
        <v>1200</v>
      </c>
      <c r="F9" s="8">
        <v>49</v>
      </c>
      <c r="G9" s="8">
        <v>100</v>
      </c>
      <c r="H9" s="8">
        <v>48</v>
      </c>
      <c r="I9" s="8">
        <f t="shared" si="4"/>
        <v>65.666666666666671</v>
      </c>
      <c r="J9" s="9">
        <f t="shared" si="5"/>
        <v>29.737742572921256</v>
      </c>
      <c r="K9" s="9">
        <f t="shared" si="6"/>
        <v>45.285902395311552</v>
      </c>
      <c r="L9" s="10">
        <f t="shared" si="7"/>
        <v>65.666666666666671</v>
      </c>
      <c r="M9" s="10">
        <f t="shared" si="8"/>
        <v>78800</v>
      </c>
    </row>
    <row r="10" spans="1:13" s="4" customFormat="1" ht="63" customHeight="1" x14ac:dyDescent="0.3">
      <c r="A10" s="2">
        <v>6</v>
      </c>
      <c r="B10" s="19" t="s">
        <v>36</v>
      </c>
      <c r="C10" s="7" t="s">
        <v>17</v>
      </c>
      <c r="D10" s="20" t="s">
        <v>19</v>
      </c>
      <c r="E10" s="6">
        <v>400</v>
      </c>
      <c r="F10" s="8">
        <v>45</v>
      </c>
      <c r="G10" s="8">
        <v>85</v>
      </c>
      <c r="H10" s="8">
        <v>46</v>
      </c>
      <c r="I10" s="8">
        <f t="shared" si="4"/>
        <v>58.666666666666664</v>
      </c>
      <c r="J10" s="9">
        <f t="shared" si="5"/>
        <v>22.81081614790083</v>
      </c>
      <c r="K10" s="9">
        <f t="shared" si="6"/>
        <v>38.882072979376417</v>
      </c>
      <c r="L10" s="10">
        <f t="shared" si="7"/>
        <v>58.666666666666664</v>
      </c>
      <c r="M10" s="10">
        <f t="shared" si="8"/>
        <v>23466.666666666664</v>
      </c>
    </row>
    <row r="11" spans="1:13" s="4" customFormat="1" ht="63" customHeight="1" x14ac:dyDescent="0.3">
      <c r="A11" s="2">
        <v>7</v>
      </c>
      <c r="B11" s="19" t="s">
        <v>37</v>
      </c>
      <c r="C11" s="7" t="s">
        <v>17</v>
      </c>
      <c r="D11" s="20" t="s">
        <v>19</v>
      </c>
      <c r="E11" s="6">
        <v>400</v>
      </c>
      <c r="F11" s="8">
        <v>95</v>
      </c>
      <c r="G11" s="8">
        <v>115</v>
      </c>
      <c r="H11" s="8">
        <v>102.5</v>
      </c>
      <c r="I11" s="8">
        <f t="shared" si="4"/>
        <v>104.16666666666667</v>
      </c>
      <c r="J11" s="9">
        <f t="shared" si="5"/>
        <v>10.103629710818451</v>
      </c>
      <c r="K11" s="9">
        <f t="shared" si="6"/>
        <v>9.6994845223857116</v>
      </c>
      <c r="L11" s="10">
        <f t="shared" si="7"/>
        <v>104.16666666666667</v>
      </c>
      <c r="M11" s="10">
        <f t="shared" si="8"/>
        <v>41666.666666666672</v>
      </c>
    </row>
    <row r="12" spans="1:13" s="4" customFormat="1" ht="63" customHeight="1" x14ac:dyDescent="0.3">
      <c r="A12" s="2">
        <v>8</v>
      </c>
      <c r="B12" s="19" t="s">
        <v>22</v>
      </c>
      <c r="C12" s="7" t="s">
        <v>17</v>
      </c>
      <c r="D12" s="20" t="s">
        <v>19</v>
      </c>
      <c r="E12" s="6">
        <v>2000</v>
      </c>
      <c r="F12" s="8">
        <v>43</v>
      </c>
      <c r="G12" s="8">
        <v>150</v>
      </c>
      <c r="H12" s="8">
        <v>46</v>
      </c>
      <c r="I12" s="8">
        <f t="shared" si="4"/>
        <v>79.666666666666671</v>
      </c>
      <c r="J12" s="9">
        <f t="shared" si="5"/>
        <v>60.92892033618628</v>
      </c>
      <c r="K12" s="9">
        <f t="shared" si="6"/>
        <v>76.479816321572741</v>
      </c>
      <c r="L12" s="10">
        <f t="shared" si="7"/>
        <v>79.666666666666671</v>
      </c>
      <c r="M12" s="10">
        <f t="shared" si="8"/>
        <v>159333.33333333334</v>
      </c>
    </row>
    <row r="13" spans="1:13" s="4" customFormat="1" ht="63" customHeight="1" x14ac:dyDescent="0.3">
      <c r="A13" s="2">
        <v>9</v>
      </c>
      <c r="B13" s="19" t="s">
        <v>38</v>
      </c>
      <c r="C13" s="7" t="s">
        <v>17</v>
      </c>
      <c r="D13" s="20" t="s">
        <v>19</v>
      </c>
      <c r="E13" s="6">
        <v>600</v>
      </c>
      <c r="F13" s="8">
        <v>50</v>
      </c>
      <c r="G13" s="8">
        <v>85</v>
      </c>
      <c r="H13" s="8">
        <v>63.7</v>
      </c>
      <c r="I13" s="8">
        <f t="shared" si="4"/>
        <v>66.233333333333334</v>
      </c>
      <c r="J13" s="9">
        <f t="shared" si="5"/>
        <v>17.636987649066757</v>
      </c>
      <c r="K13" s="9">
        <f t="shared" si="6"/>
        <v>26.628567160141053</v>
      </c>
      <c r="L13" s="10">
        <f t="shared" si="7"/>
        <v>66.233333333333334</v>
      </c>
      <c r="M13" s="10">
        <f t="shared" si="8"/>
        <v>39740</v>
      </c>
    </row>
    <row r="14" spans="1:13" s="4" customFormat="1" ht="63" customHeight="1" x14ac:dyDescent="0.3">
      <c r="A14" s="2">
        <v>10</v>
      </c>
      <c r="B14" s="19" t="s">
        <v>39</v>
      </c>
      <c r="C14" s="7" t="s">
        <v>17</v>
      </c>
      <c r="D14" s="20" t="s">
        <v>19</v>
      </c>
      <c r="E14" s="6">
        <v>400</v>
      </c>
      <c r="F14" s="8">
        <v>53.5</v>
      </c>
      <c r="G14" s="8">
        <v>70</v>
      </c>
      <c r="H14" s="8">
        <v>57.6</v>
      </c>
      <c r="I14" s="8">
        <f t="shared" si="4"/>
        <v>60.366666666666667</v>
      </c>
      <c r="J14" s="9">
        <f t="shared" si="5"/>
        <v>8.5908866441906522</v>
      </c>
      <c r="K14" s="9">
        <f t="shared" si="6"/>
        <v>14.231176108543323</v>
      </c>
      <c r="L14" s="10">
        <f t="shared" si="7"/>
        <v>60.366666666666667</v>
      </c>
      <c r="M14" s="10">
        <f t="shared" si="8"/>
        <v>24146.666666666668</v>
      </c>
    </row>
    <row r="15" spans="1:13" s="4" customFormat="1" ht="63" customHeight="1" x14ac:dyDescent="0.3">
      <c r="A15" s="2">
        <v>11</v>
      </c>
      <c r="B15" s="19" t="s">
        <v>23</v>
      </c>
      <c r="C15" s="7" t="s">
        <v>17</v>
      </c>
      <c r="D15" s="20" t="s">
        <v>19</v>
      </c>
      <c r="E15" s="6">
        <v>700</v>
      </c>
      <c r="F15" s="8">
        <v>51</v>
      </c>
      <c r="G15" s="8">
        <v>85</v>
      </c>
      <c r="H15" s="8">
        <v>41</v>
      </c>
      <c r="I15" s="8">
        <f t="shared" si="4"/>
        <v>59</v>
      </c>
      <c r="J15" s="9">
        <f t="shared" si="5"/>
        <v>23.065125189341593</v>
      </c>
      <c r="K15" s="9">
        <f t="shared" si="6"/>
        <v>39.093432524307786</v>
      </c>
      <c r="L15" s="10">
        <f t="shared" si="7"/>
        <v>59</v>
      </c>
      <c r="M15" s="10">
        <f t="shared" si="8"/>
        <v>41300</v>
      </c>
    </row>
    <row r="16" spans="1:13" s="4" customFormat="1" ht="63" customHeight="1" x14ac:dyDescent="0.3">
      <c r="A16" s="2">
        <v>12</v>
      </c>
      <c r="B16" s="19" t="s">
        <v>40</v>
      </c>
      <c r="C16" s="7" t="s">
        <v>17</v>
      </c>
      <c r="D16" s="20" t="s">
        <v>19</v>
      </c>
      <c r="E16" s="6">
        <v>200</v>
      </c>
      <c r="F16" s="8">
        <v>30</v>
      </c>
      <c r="G16" s="8">
        <v>115</v>
      </c>
      <c r="H16" s="8">
        <v>37</v>
      </c>
      <c r="I16" s="8">
        <f t="shared" si="4"/>
        <v>60.666666666666664</v>
      </c>
      <c r="J16" s="9">
        <f t="shared" si="5"/>
        <v>47.184036848634868</v>
      </c>
      <c r="K16" s="9">
        <f t="shared" si="6"/>
        <v>77.775884915332199</v>
      </c>
      <c r="L16" s="10">
        <f t="shared" si="7"/>
        <v>60.666666666666664</v>
      </c>
      <c r="M16" s="10">
        <f t="shared" si="8"/>
        <v>12133.333333333332</v>
      </c>
    </row>
    <row r="17" spans="1:13" s="4" customFormat="1" ht="63" customHeight="1" x14ac:dyDescent="0.3">
      <c r="A17" s="2">
        <v>13</v>
      </c>
      <c r="B17" s="19" t="s">
        <v>24</v>
      </c>
      <c r="C17" s="7" t="s">
        <v>17</v>
      </c>
      <c r="D17" s="20" t="s">
        <v>19</v>
      </c>
      <c r="E17" s="6">
        <v>600</v>
      </c>
      <c r="F17" s="8">
        <v>28</v>
      </c>
      <c r="G17" s="8">
        <v>70</v>
      </c>
      <c r="H17" s="8">
        <v>27</v>
      </c>
      <c r="I17" s="8">
        <f t="shared" si="4"/>
        <v>41.666666666666664</v>
      </c>
      <c r="J17" s="9">
        <f t="shared" si="5"/>
        <v>24.542480178933285</v>
      </c>
      <c r="K17" s="9">
        <f t="shared" si="6"/>
        <v>58.901952429439888</v>
      </c>
      <c r="L17" s="10">
        <f t="shared" si="7"/>
        <v>41.666666666666664</v>
      </c>
      <c r="M17" s="10">
        <f t="shared" si="8"/>
        <v>25000</v>
      </c>
    </row>
    <row r="18" spans="1:13" s="4" customFormat="1" ht="63" customHeight="1" x14ac:dyDescent="0.3">
      <c r="A18" s="2">
        <v>14</v>
      </c>
      <c r="B18" s="19" t="s">
        <v>41</v>
      </c>
      <c r="C18" s="7" t="s">
        <v>17</v>
      </c>
      <c r="D18" s="20" t="s">
        <v>19</v>
      </c>
      <c r="E18" s="6">
        <v>100</v>
      </c>
      <c r="F18" s="8">
        <v>493</v>
      </c>
      <c r="G18" s="8">
        <v>550</v>
      </c>
      <c r="H18" s="8">
        <v>550</v>
      </c>
      <c r="I18" s="8">
        <f t="shared" si="4"/>
        <v>531</v>
      </c>
      <c r="J18" s="9">
        <f t="shared" si="5"/>
        <v>32.908965343808667</v>
      </c>
      <c r="K18" s="9">
        <f t="shared" si="6"/>
        <v>6.197545262487508</v>
      </c>
      <c r="L18" s="10">
        <f t="shared" si="7"/>
        <v>531</v>
      </c>
      <c r="M18" s="10">
        <f t="shared" si="8"/>
        <v>53100</v>
      </c>
    </row>
    <row r="19" spans="1:13" s="4" customFormat="1" ht="63" customHeight="1" x14ac:dyDescent="0.3">
      <c r="A19" s="2">
        <v>15</v>
      </c>
      <c r="B19" s="19" t="s">
        <v>42</v>
      </c>
      <c r="C19" s="7" t="s">
        <v>17</v>
      </c>
      <c r="D19" s="20" t="s">
        <v>19</v>
      </c>
      <c r="E19" s="6">
        <v>500</v>
      </c>
      <c r="F19" s="8">
        <v>230</v>
      </c>
      <c r="G19" s="8">
        <v>320</v>
      </c>
      <c r="H19" s="8">
        <v>252</v>
      </c>
      <c r="I19" s="8">
        <f t="shared" si="4"/>
        <v>267.33333333333331</v>
      </c>
      <c r="J19" s="9">
        <f t="shared" si="5"/>
        <v>46.918368826434417</v>
      </c>
      <c r="K19" s="9">
        <f t="shared" si="6"/>
        <v>17.550512029838313</v>
      </c>
      <c r="L19" s="10">
        <f t="shared" si="7"/>
        <v>267.33333333333331</v>
      </c>
      <c r="M19" s="10">
        <f t="shared" si="8"/>
        <v>133666.66666666666</v>
      </c>
    </row>
    <row r="20" spans="1:13" s="4" customFormat="1" ht="63" customHeight="1" x14ac:dyDescent="0.3">
      <c r="A20" s="2">
        <v>16</v>
      </c>
      <c r="B20" s="19" t="s">
        <v>25</v>
      </c>
      <c r="C20" s="7" t="s">
        <v>17</v>
      </c>
      <c r="D20" s="20" t="s">
        <v>19</v>
      </c>
      <c r="E20" s="6">
        <v>1500</v>
      </c>
      <c r="F20" s="8">
        <v>95</v>
      </c>
      <c r="G20" s="8">
        <v>150</v>
      </c>
      <c r="H20" s="8">
        <v>85</v>
      </c>
      <c r="I20" s="8">
        <f t="shared" ref="I20" si="9">(F20+G20+H20)/3</f>
        <v>110</v>
      </c>
      <c r="J20" s="9">
        <f t="shared" ref="J20" si="10">SQRT(((SUM((POWER(G20-I20,2)),(POWER(H20-I20,2)),(POWER(F20-I20,2)))/(COLUMNS(F20:H20)-1))))</f>
        <v>35</v>
      </c>
      <c r="K20" s="9">
        <f t="shared" ref="K20" si="11">J20/I20*100</f>
        <v>31.818181818181817</v>
      </c>
      <c r="L20" s="10">
        <f t="shared" ref="L20" si="12">I20</f>
        <v>110</v>
      </c>
      <c r="M20" s="10">
        <f t="shared" ref="M20" si="13">L20*E20</f>
        <v>165000</v>
      </c>
    </row>
    <row r="21" spans="1:13" s="4" customFormat="1" ht="63" customHeight="1" x14ac:dyDescent="0.3">
      <c r="A21" s="2">
        <v>17</v>
      </c>
      <c r="B21" s="19" t="s">
        <v>26</v>
      </c>
      <c r="C21" s="7" t="s">
        <v>17</v>
      </c>
      <c r="D21" s="20" t="s">
        <v>19</v>
      </c>
      <c r="E21" s="6">
        <v>1500</v>
      </c>
      <c r="F21" s="8">
        <v>142</v>
      </c>
      <c r="G21" s="8">
        <v>150</v>
      </c>
      <c r="H21" s="8">
        <v>144</v>
      </c>
      <c r="I21" s="8">
        <f t="shared" ref="I21:I25" si="14">(F21+G21+H21)/3</f>
        <v>145.33333333333334</v>
      </c>
      <c r="J21" s="9">
        <f t="shared" ref="J21:J25" si="15">SQRT(((SUM((POWER(G21-I21,2)),(POWER(H21-I21,2)),(POWER(F21-I21,2)))/(COLUMNS(F21:H21)-1))))</f>
        <v>4.1633319989322661</v>
      </c>
      <c r="K21" s="9">
        <f t="shared" ref="K21:K25" si="16">J21/I21*100</f>
        <v>2.8646779809166967</v>
      </c>
      <c r="L21" s="10">
        <f t="shared" ref="L21:L25" si="17">I21</f>
        <v>145.33333333333334</v>
      </c>
      <c r="M21" s="10">
        <f t="shared" ref="M21:M25" si="18">L21*E21</f>
        <v>218000</v>
      </c>
    </row>
    <row r="22" spans="1:13" s="4" customFormat="1" ht="63" customHeight="1" x14ac:dyDescent="0.3">
      <c r="A22" s="2">
        <v>18</v>
      </c>
      <c r="B22" s="19" t="s">
        <v>43</v>
      </c>
      <c r="C22" s="7" t="s">
        <v>17</v>
      </c>
      <c r="D22" s="20" t="s">
        <v>19</v>
      </c>
      <c r="E22" s="6">
        <v>300</v>
      </c>
      <c r="F22" s="8">
        <v>54</v>
      </c>
      <c r="G22" s="8">
        <v>85</v>
      </c>
      <c r="H22" s="8">
        <v>54</v>
      </c>
      <c r="I22" s="8">
        <f t="shared" si="14"/>
        <v>64.333333333333329</v>
      </c>
      <c r="J22" s="9">
        <f t="shared" si="15"/>
        <v>17.897858344878401</v>
      </c>
      <c r="K22" s="9">
        <f t="shared" si="16"/>
        <v>27.820505199292857</v>
      </c>
      <c r="L22" s="10">
        <f t="shared" si="17"/>
        <v>64.333333333333329</v>
      </c>
      <c r="M22" s="10">
        <f t="shared" si="18"/>
        <v>19300</v>
      </c>
    </row>
    <row r="23" spans="1:13" s="4" customFormat="1" ht="63" customHeight="1" x14ac:dyDescent="0.3">
      <c r="A23" s="2">
        <v>19</v>
      </c>
      <c r="B23" s="19" t="s">
        <v>27</v>
      </c>
      <c r="C23" s="7" t="s">
        <v>17</v>
      </c>
      <c r="D23" s="20" t="s">
        <v>19</v>
      </c>
      <c r="E23" s="6">
        <v>700</v>
      </c>
      <c r="F23" s="8">
        <v>214</v>
      </c>
      <c r="G23" s="8">
        <v>250</v>
      </c>
      <c r="H23" s="8">
        <v>188</v>
      </c>
      <c r="I23" s="8">
        <f t="shared" si="14"/>
        <v>217.33333333333334</v>
      </c>
      <c r="J23" s="9">
        <f t="shared" si="15"/>
        <v>31.134118476894979</v>
      </c>
      <c r="K23" s="9">
        <f t="shared" si="16"/>
        <v>14.325514636608119</v>
      </c>
      <c r="L23" s="10">
        <f t="shared" si="17"/>
        <v>217.33333333333334</v>
      </c>
      <c r="M23" s="10">
        <f t="shared" si="18"/>
        <v>152133.33333333334</v>
      </c>
    </row>
    <row r="24" spans="1:13" s="4" customFormat="1" ht="63" customHeight="1" x14ac:dyDescent="0.3">
      <c r="A24" s="2">
        <v>20</v>
      </c>
      <c r="B24" s="19" t="s">
        <v>44</v>
      </c>
      <c r="C24" s="7" t="s">
        <v>17</v>
      </c>
      <c r="D24" s="20" t="s">
        <v>19</v>
      </c>
      <c r="E24" s="6">
        <v>1500</v>
      </c>
      <c r="F24" s="8">
        <v>48</v>
      </c>
      <c r="G24" s="8">
        <v>66</v>
      </c>
      <c r="H24" s="8">
        <v>52</v>
      </c>
      <c r="I24" s="8">
        <f t="shared" si="14"/>
        <v>55.333333333333336</v>
      </c>
      <c r="J24" s="9">
        <f t="shared" si="15"/>
        <v>9.4516312525052175</v>
      </c>
      <c r="K24" s="9">
        <f t="shared" si="16"/>
        <v>17.081261299708224</v>
      </c>
      <c r="L24" s="10">
        <f t="shared" si="17"/>
        <v>55.333333333333336</v>
      </c>
      <c r="M24" s="10">
        <f t="shared" si="18"/>
        <v>83000</v>
      </c>
    </row>
    <row r="25" spans="1:13" s="4" customFormat="1" ht="63" customHeight="1" x14ac:dyDescent="0.3">
      <c r="A25" s="2">
        <v>21</v>
      </c>
      <c r="B25" s="19" t="s">
        <v>28</v>
      </c>
      <c r="C25" s="7" t="s">
        <v>17</v>
      </c>
      <c r="D25" s="20" t="s">
        <v>19</v>
      </c>
      <c r="E25" s="6">
        <v>1500</v>
      </c>
      <c r="F25" s="8">
        <v>48</v>
      </c>
      <c r="G25" s="8">
        <v>66</v>
      </c>
      <c r="H25" s="8">
        <v>52</v>
      </c>
      <c r="I25" s="8">
        <f t="shared" si="14"/>
        <v>55.333333333333336</v>
      </c>
      <c r="J25" s="9">
        <f t="shared" si="15"/>
        <v>9.4516312525052175</v>
      </c>
      <c r="K25" s="9">
        <f t="shared" si="16"/>
        <v>17.081261299708224</v>
      </c>
      <c r="L25" s="10">
        <f t="shared" si="17"/>
        <v>55.333333333333336</v>
      </c>
      <c r="M25" s="10">
        <f t="shared" si="18"/>
        <v>83000</v>
      </c>
    </row>
    <row r="26" spans="1:13" s="4" customFormat="1" ht="21" customHeight="1" x14ac:dyDescent="0.3">
      <c r="A26" s="5"/>
      <c r="B26" s="32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10">
        <f>SUM(M5:M25)</f>
        <v>1649753.3333333333</v>
      </c>
    </row>
    <row r="27" spans="1:13" s="4" customFormat="1" ht="21" customHeight="1" x14ac:dyDescent="0.3">
      <c r="A27" s="5"/>
    </row>
    <row r="28" spans="1:13" ht="15.75" customHeight="1" x14ac:dyDescent="0.25">
      <c r="A28" s="24" t="s">
        <v>14</v>
      </c>
      <c r="B28" s="24"/>
      <c r="C28" s="24"/>
      <c r="D28" s="24"/>
      <c r="E28" s="24"/>
      <c r="F28" s="24"/>
      <c r="G28" s="24"/>
      <c r="H28" s="11"/>
      <c r="I28" s="10">
        <f>M26</f>
        <v>1649753.3333333333</v>
      </c>
      <c r="J28" s="12" t="s">
        <v>15</v>
      </c>
      <c r="K28" s="12"/>
      <c r="L28" s="12"/>
      <c r="M28" s="13"/>
    </row>
    <row r="29" spans="1:13" ht="15.75" customHeight="1" x14ac:dyDescent="0.3">
      <c r="A29" s="25" t="s">
        <v>30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5.6" x14ac:dyDescent="0.3">
      <c r="A30" s="26"/>
      <c r="B30" s="26"/>
      <c r="C30" s="26"/>
      <c r="D30" s="26"/>
      <c r="E30" s="14"/>
      <c r="F30" s="15"/>
      <c r="G30" s="16"/>
      <c r="H30" s="16"/>
      <c r="I30" s="17"/>
      <c r="J30" s="17"/>
      <c r="K30" s="17"/>
      <c r="L30" s="17"/>
      <c r="M30" s="17"/>
    </row>
    <row r="31" spans="1:13" ht="15.6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.6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4" spans="9:9" x14ac:dyDescent="0.25">
      <c r="I34" s="18"/>
    </row>
  </sheetData>
  <mergeCells count="14">
    <mergeCell ref="A28:G28"/>
    <mergeCell ref="A29:M29"/>
    <mergeCell ref="A30:D30"/>
    <mergeCell ref="I1:M1"/>
    <mergeCell ref="A2:M2"/>
    <mergeCell ref="A3:A4"/>
    <mergeCell ref="B3:B4"/>
    <mergeCell ref="C3:C4"/>
    <mergeCell ref="D3:D4"/>
    <mergeCell ref="E3:E4"/>
    <mergeCell ref="I3:K3"/>
    <mergeCell ref="L3:M3"/>
    <mergeCell ref="B26:L26"/>
    <mergeCell ref="F3:H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2025-03-27T20:17:15Z</dcterms:modified>
</cp:coreProperties>
</file>