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0" yWindow="0" windowWidth="28800" windowHeight="12435"/>
  </bookViews>
  <sheets>
    <sheet name="Сантехника" sheetId="23" r:id="rId1"/>
  </sheets>
  <definedNames>
    <definedName name="_xlnm.Print_Area" localSheetId="0">Сантехника!$A$1:$O$246</definedName>
  </definedNames>
  <calcPr calcId="125725"/>
</workbook>
</file>

<file path=xl/calcChain.xml><?xml version="1.0" encoding="utf-8"?>
<calcChain xmlns="http://schemas.openxmlformats.org/spreadsheetml/2006/main">
  <c r="M197" i="23"/>
  <c r="N197" s="1"/>
  <c r="O197" s="1"/>
  <c r="L197"/>
  <c r="I197"/>
  <c r="J197" s="1"/>
  <c r="K197" s="1"/>
  <c r="I151"/>
  <c r="J151" s="1"/>
  <c r="K151" s="1"/>
  <c r="L151"/>
  <c r="M151" s="1"/>
  <c r="N151" s="1"/>
  <c r="O151" s="1"/>
  <c r="L104"/>
  <c r="M104" s="1"/>
  <c r="N104" s="1"/>
  <c r="O104" s="1"/>
  <c r="I104"/>
  <c r="J104" s="1"/>
  <c r="K104" s="1"/>
  <c r="L157"/>
  <c r="M157" s="1"/>
  <c r="N157" s="1"/>
  <c r="O157" s="1"/>
  <c r="I157"/>
  <c r="J157" s="1"/>
  <c r="K157" s="1"/>
  <c r="L139"/>
  <c r="M139" s="1"/>
  <c r="N139" s="1"/>
  <c r="O139" s="1"/>
  <c r="I139"/>
  <c r="J139" s="1"/>
  <c r="K139" s="1"/>
  <c r="H23" l="1"/>
  <c r="L28"/>
  <c r="M28" s="1"/>
  <c r="N28" s="1"/>
  <c r="O28" s="1"/>
  <c r="I98"/>
  <c r="J98" s="1"/>
  <c r="K98" s="1"/>
  <c r="L98"/>
  <c r="M98" s="1"/>
  <c r="N98" s="1"/>
  <c r="O98" s="1"/>
  <c r="I96"/>
  <c r="J96" s="1"/>
  <c r="K96" s="1"/>
  <c r="L96"/>
  <c r="M96" s="1"/>
  <c r="N96" s="1"/>
  <c r="O96" s="1"/>
  <c r="L93"/>
  <c r="M93" s="1"/>
  <c r="N93" s="1"/>
  <c r="O93" s="1"/>
  <c r="I93"/>
  <c r="J93" s="1"/>
  <c r="K93" s="1"/>
  <c r="I53"/>
  <c r="J53" s="1"/>
  <c r="K53" s="1"/>
  <c r="L53"/>
  <c r="M53" s="1"/>
  <c r="N53" s="1"/>
  <c r="O53" s="1"/>
  <c r="L42"/>
  <c r="M42" s="1"/>
  <c r="N42" s="1"/>
  <c r="O42" s="1"/>
  <c r="I42"/>
  <c r="J42" s="1"/>
  <c r="K42" s="1"/>
  <c r="I82"/>
  <c r="J82" s="1"/>
  <c r="K82" s="1"/>
  <c r="L82"/>
  <c r="M82" s="1"/>
  <c r="N82" s="1"/>
  <c r="O82" s="1"/>
  <c r="I221"/>
  <c r="J221" s="1"/>
  <c r="K221" s="1"/>
  <c r="L221"/>
  <c r="M221" s="1"/>
  <c r="N221" s="1"/>
  <c r="O221" s="1"/>
  <c r="I203"/>
  <c r="J203" s="1"/>
  <c r="K203" s="1"/>
  <c r="L203"/>
  <c r="M203" s="1"/>
  <c r="N203" s="1"/>
  <c r="O203" s="1"/>
  <c r="I185"/>
  <c r="J185" s="1"/>
  <c r="K185" s="1"/>
  <c r="L185"/>
  <c r="M185" s="1"/>
  <c r="N185" s="1"/>
  <c r="O185" s="1"/>
  <c r="I166"/>
  <c r="J166" s="1"/>
  <c r="K166" s="1"/>
  <c r="L166"/>
  <c r="M166" s="1"/>
  <c r="N166" s="1"/>
  <c r="O166" s="1"/>
  <c r="I116"/>
  <c r="J116" s="1"/>
  <c r="K116" s="1"/>
  <c r="L116"/>
  <c r="M116" s="1"/>
  <c r="N116" s="1"/>
  <c r="O116" s="1"/>
  <c r="I102"/>
  <c r="J102" s="1"/>
  <c r="K102" s="1"/>
  <c r="L102"/>
  <c r="M102" s="1"/>
  <c r="N102" s="1"/>
  <c r="O102" s="1"/>
  <c r="I47"/>
  <c r="J47" s="1"/>
  <c r="K47" s="1"/>
  <c r="L47"/>
  <c r="M47" s="1"/>
  <c r="N47" s="1"/>
  <c r="O47" s="1"/>
  <c r="I46"/>
  <c r="J46" s="1"/>
  <c r="K46" s="1"/>
  <c r="L46"/>
  <c r="M46" s="1"/>
  <c r="N46" s="1"/>
  <c r="O46" s="1"/>
  <c r="I37"/>
  <c r="J37" s="1"/>
  <c r="K37" s="1"/>
  <c r="L37"/>
  <c r="M37" s="1"/>
  <c r="N37" s="1"/>
  <c r="O37" s="1"/>
  <c r="I33"/>
  <c r="J33" s="1"/>
  <c r="K33" s="1"/>
  <c r="L33"/>
  <c r="M33" s="1"/>
  <c r="N33" s="1"/>
  <c r="O33" s="1"/>
  <c r="I24"/>
  <c r="J24" s="1"/>
  <c r="K24" s="1"/>
  <c r="L24"/>
  <c r="M24" s="1"/>
  <c r="N24" s="1"/>
  <c r="O24" s="1"/>
  <c r="L10"/>
  <c r="M10" s="1"/>
  <c r="N10" s="1"/>
  <c r="O10" s="1"/>
  <c r="L11"/>
  <c r="M11" s="1"/>
  <c r="N11" s="1"/>
  <c r="O11" s="1"/>
  <c r="L12"/>
  <c r="M12" s="1"/>
  <c r="N12" s="1"/>
  <c r="O12" s="1"/>
  <c r="L13"/>
  <c r="M13" s="1"/>
  <c r="N13" s="1"/>
  <c r="O13" s="1"/>
  <c r="L14"/>
  <c r="M14" s="1"/>
  <c r="N14" s="1"/>
  <c r="O14" s="1"/>
  <c r="L15"/>
  <c r="M15" s="1"/>
  <c r="N15" s="1"/>
  <c r="O15" s="1"/>
  <c r="L16"/>
  <c r="M16" s="1"/>
  <c r="N16" s="1"/>
  <c r="O16" s="1"/>
  <c r="L17"/>
  <c r="M17" s="1"/>
  <c r="N17" s="1"/>
  <c r="O17" s="1"/>
  <c r="L18"/>
  <c r="M18" s="1"/>
  <c r="N18" s="1"/>
  <c r="O18" s="1"/>
  <c r="L19"/>
  <c r="M19" s="1"/>
  <c r="N19" s="1"/>
  <c r="O19" s="1"/>
  <c r="L20"/>
  <c r="M20" s="1"/>
  <c r="N20" s="1"/>
  <c r="O20" s="1"/>
  <c r="L21"/>
  <c r="M21" s="1"/>
  <c r="N21" s="1"/>
  <c r="O21" s="1"/>
  <c r="L22"/>
  <c r="M22" s="1"/>
  <c r="N22" s="1"/>
  <c r="O22" s="1"/>
  <c r="L23"/>
  <c r="M23" s="1"/>
  <c r="N23" s="1"/>
  <c r="O23" s="1"/>
  <c r="L25"/>
  <c r="M25" s="1"/>
  <c r="N25" s="1"/>
  <c r="O25" s="1"/>
  <c r="L26"/>
  <c r="M26" s="1"/>
  <c r="N26" s="1"/>
  <c r="O26" s="1"/>
  <c r="L27"/>
  <c r="M27" s="1"/>
  <c r="N27" s="1"/>
  <c r="O27" s="1"/>
  <c r="L29"/>
  <c r="M29" s="1"/>
  <c r="N29" s="1"/>
  <c r="O29" s="1"/>
  <c r="L30"/>
  <c r="M30" s="1"/>
  <c r="N30" s="1"/>
  <c r="O30" s="1"/>
  <c r="L31"/>
  <c r="M31" s="1"/>
  <c r="N31" s="1"/>
  <c r="O31" s="1"/>
  <c r="L32"/>
  <c r="M32" s="1"/>
  <c r="N32" s="1"/>
  <c r="O32" s="1"/>
  <c r="L34"/>
  <c r="M34" s="1"/>
  <c r="N34" s="1"/>
  <c r="O34" s="1"/>
  <c r="L35"/>
  <c r="M35" s="1"/>
  <c r="N35" s="1"/>
  <c r="O35" s="1"/>
  <c r="L36"/>
  <c r="M36" s="1"/>
  <c r="N36" s="1"/>
  <c r="O36" s="1"/>
  <c r="L38"/>
  <c r="M38" s="1"/>
  <c r="N38" s="1"/>
  <c r="O38" s="1"/>
  <c r="L39"/>
  <c r="M39" s="1"/>
  <c r="N39" s="1"/>
  <c r="O39" s="1"/>
  <c r="L40"/>
  <c r="M40" s="1"/>
  <c r="N40" s="1"/>
  <c r="O40" s="1"/>
  <c r="L41"/>
  <c r="M41" s="1"/>
  <c r="N41" s="1"/>
  <c r="O41" s="1"/>
  <c r="L43"/>
  <c r="M43" s="1"/>
  <c r="N43" s="1"/>
  <c r="O43" s="1"/>
  <c r="L44"/>
  <c r="M44" s="1"/>
  <c r="N44" s="1"/>
  <c r="O44" s="1"/>
  <c r="L45"/>
  <c r="M45" s="1"/>
  <c r="N45" s="1"/>
  <c r="O45" s="1"/>
  <c r="L48"/>
  <c r="M48" s="1"/>
  <c r="N48" s="1"/>
  <c r="O48" s="1"/>
  <c r="L49"/>
  <c r="M49" s="1"/>
  <c r="N49" s="1"/>
  <c r="O49" s="1"/>
  <c r="L50"/>
  <c r="M50" s="1"/>
  <c r="N50" s="1"/>
  <c r="O50" s="1"/>
  <c r="L51"/>
  <c r="M51" s="1"/>
  <c r="N51" s="1"/>
  <c r="O51" s="1"/>
  <c r="L52"/>
  <c r="M52" s="1"/>
  <c r="N52" s="1"/>
  <c r="O52" s="1"/>
  <c r="L54"/>
  <c r="M54" s="1"/>
  <c r="N54" s="1"/>
  <c r="O54" s="1"/>
  <c r="L55"/>
  <c r="M55" s="1"/>
  <c r="N55" s="1"/>
  <c r="O55" s="1"/>
  <c r="L56"/>
  <c r="M56" s="1"/>
  <c r="N56" s="1"/>
  <c r="O56" s="1"/>
  <c r="L57"/>
  <c r="M57" s="1"/>
  <c r="N57" s="1"/>
  <c r="O57" s="1"/>
  <c r="L58"/>
  <c r="M58" s="1"/>
  <c r="N58" s="1"/>
  <c r="O58" s="1"/>
  <c r="L59"/>
  <c r="M59" s="1"/>
  <c r="N59" s="1"/>
  <c r="O59" s="1"/>
  <c r="L60"/>
  <c r="M60" s="1"/>
  <c r="N60" s="1"/>
  <c r="O60" s="1"/>
  <c r="L61"/>
  <c r="M61" s="1"/>
  <c r="N61" s="1"/>
  <c r="O61" s="1"/>
  <c r="L62"/>
  <c r="M62" s="1"/>
  <c r="N62" s="1"/>
  <c r="O62" s="1"/>
  <c r="L63"/>
  <c r="M63" s="1"/>
  <c r="N63" s="1"/>
  <c r="O63" s="1"/>
  <c r="L64"/>
  <c r="M64" s="1"/>
  <c r="N64" s="1"/>
  <c r="O64" s="1"/>
  <c r="L65"/>
  <c r="M65" s="1"/>
  <c r="N65" s="1"/>
  <c r="O65" s="1"/>
  <c r="L66"/>
  <c r="M66" s="1"/>
  <c r="N66" s="1"/>
  <c r="O66" s="1"/>
  <c r="L67"/>
  <c r="M67" s="1"/>
  <c r="N67" s="1"/>
  <c r="O67" s="1"/>
  <c r="L68"/>
  <c r="M68" s="1"/>
  <c r="N68" s="1"/>
  <c r="O68" s="1"/>
  <c r="L69"/>
  <c r="M69" s="1"/>
  <c r="N69" s="1"/>
  <c r="O69" s="1"/>
  <c r="L70"/>
  <c r="M70" s="1"/>
  <c r="N70" s="1"/>
  <c r="O70" s="1"/>
  <c r="L71"/>
  <c r="M71" s="1"/>
  <c r="N71" s="1"/>
  <c r="O71" s="1"/>
  <c r="L72"/>
  <c r="M72" s="1"/>
  <c r="N72" s="1"/>
  <c r="O72" s="1"/>
  <c r="L73"/>
  <c r="M73" s="1"/>
  <c r="N73" s="1"/>
  <c r="O73" s="1"/>
  <c r="L74"/>
  <c r="M74" s="1"/>
  <c r="N74" s="1"/>
  <c r="O74" s="1"/>
  <c r="L75"/>
  <c r="M75" s="1"/>
  <c r="N75" s="1"/>
  <c r="O75" s="1"/>
  <c r="L76"/>
  <c r="M76" s="1"/>
  <c r="N76" s="1"/>
  <c r="O76" s="1"/>
  <c r="L77"/>
  <c r="M77" s="1"/>
  <c r="N77" s="1"/>
  <c r="O77" s="1"/>
  <c r="L78"/>
  <c r="M78" s="1"/>
  <c r="N78" s="1"/>
  <c r="O78" s="1"/>
  <c r="L79"/>
  <c r="M79" s="1"/>
  <c r="N79" s="1"/>
  <c r="O79" s="1"/>
  <c r="L80"/>
  <c r="M80" s="1"/>
  <c r="N80" s="1"/>
  <c r="O80" s="1"/>
  <c r="L81"/>
  <c r="M81" s="1"/>
  <c r="N81" s="1"/>
  <c r="O81" s="1"/>
  <c r="L83"/>
  <c r="M83" s="1"/>
  <c r="N83" s="1"/>
  <c r="O83" s="1"/>
  <c r="L84"/>
  <c r="M84" s="1"/>
  <c r="N84" s="1"/>
  <c r="O84" s="1"/>
  <c r="L85"/>
  <c r="M85" s="1"/>
  <c r="N85" s="1"/>
  <c r="O85" s="1"/>
  <c r="L86"/>
  <c r="M86" s="1"/>
  <c r="N86" s="1"/>
  <c r="O86" s="1"/>
  <c r="L87"/>
  <c r="M87" s="1"/>
  <c r="N87" s="1"/>
  <c r="O87" s="1"/>
  <c r="L88"/>
  <c r="M88" s="1"/>
  <c r="N88" s="1"/>
  <c r="O88" s="1"/>
  <c r="L89"/>
  <c r="M89" s="1"/>
  <c r="N89" s="1"/>
  <c r="O89" s="1"/>
  <c r="L90"/>
  <c r="M90" s="1"/>
  <c r="N90" s="1"/>
  <c r="O90" s="1"/>
  <c r="L91"/>
  <c r="M91" s="1"/>
  <c r="N91" s="1"/>
  <c r="O91" s="1"/>
  <c r="L92"/>
  <c r="M92" s="1"/>
  <c r="N92" s="1"/>
  <c r="O92" s="1"/>
  <c r="L94"/>
  <c r="M94" s="1"/>
  <c r="N94" s="1"/>
  <c r="O94" s="1"/>
  <c r="L95"/>
  <c r="M95" s="1"/>
  <c r="N95" s="1"/>
  <c r="O95" s="1"/>
  <c r="L97"/>
  <c r="M97" s="1"/>
  <c r="N97" s="1"/>
  <c r="O97" s="1"/>
  <c r="L99"/>
  <c r="M99" s="1"/>
  <c r="N99" s="1"/>
  <c r="O99" s="1"/>
  <c r="L100"/>
  <c r="M100" s="1"/>
  <c r="N100" s="1"/>
  <c r="O100" s="1"/>
  <c r="L101"/>
  <c r="M101" s="1"/>
  <c r="N101" s="1"/>
  <c r="O101" s="1"/>
  <c r="L103"/>
  <c r="M103" s="1"/>
  <c r="N103" s="1"/>
  <c r="O103" s="1"/>
  <c r="L105"/>
  <c r="M105" s="1"/>
  <c r="N105" s="1"/>
  <c r="O105" s="1"/>
  <c r="L106"/>
  <c r="M106" s="1"/>
  <c r="N106" s="1"/>
  <c r="O106" s="1"/>
  <c r="L107"/>
  <c r="M107" s="1"/>
  <c r="N107" s="1"/>
  <c r="O107" s="1"/>
  <c r="L108"/>
  <c r="M108" s="1"/>
  <c r="N108" s="1"/>
  <c r="O108" s="1"/>
  <c r="L109"/>
  <c r="M109" s="1"/>
  <c r="N109" s="1"/>
  <c r="O109" s="1"/>
  <c r="L110"/>
  <c r="M110" s="1"/>
  <c r="N110" s="1"/>
  <c r="O110" s="1"/>
  <c r="L111"/>
  <c r="M111" s="1"/>
  <c r="N111" s="1"/>
  <c r="O111" s="1"/>
  <c r="L112"/>
  <c r="M112" s="1"/>
  <c r="N112" s="1"/>
  <c r="O112" s="1"/>
  <c r="L113"/>
  <c r="M113" s="1"/>
  <c r="N113" s="1"/>
  <c r="O113" s="1"/>
  <c r="L114"/>
  <c r="M114" s="1"/>
  <c r="N114" s="1"/>
  <c r="O114" s="1"/>
  <c r="L115"/>
  <c r="M115" s="1"/>
  <c r="N115" s="1"/>
  <c r="O115" s="1"/>
  <c r="L117"/>
  <c r="M117" s="1"/>
  <c r="N117" s="1"/>
  <c r="O117" s="1"/>
  <c r="L118"/>
  <c r="M118" s="1"/>
  <c r="N118" s="1"/>
  <c r="O118" s="1"/>
  <c r="L119"/>
  <c r="M119" s="1"/>
  <c r="N119" s="1"/>
  <c r="O119" s="1"/>
  <c r="L120"/>
  <c r="M120" s="1"/>
  <c r="N120" s="1"/>
  <c r="O120" s="1"/>
  <c r="L121"/>
  <c r="M121" s="1"/>
  <c r="N121" s="1"/>
  <c r="O121" s="1"/>
  <c r="L122"/>
  <c r="M122" s="1"/>
  <c r="N122" s="1"/>
  <c r="O122" s="1"/>
  <c r="L123"/>
  <c r="M123" s="1"/>
  <c r="N123" s="1"/>
  <c r="O123" s="1"/>
  <c r="L124"/>
  <c r="M124" s="1"/>
  <c r="N124" s="1"/>
  <c r="O124" s="1"/>
  <c r="L125"/>
  <c r="M125" s="1"/>
  <c r="N125" s="1"/>
  <c r="O125" s="1"/>
  <c r="L126"/>
  <c r="M126" s="1"/>
  <c r="N126" s="1"/>
  <c r="O126" s="1"/>
  <c r="L127"/>
  <c r="M127" s="1"/>
  <c r="N127" s="1"/>
  <c r="O127" s="1"/>
  <c r="L128"/>
  <c r="M128" s="1"/>
  <c r="N128" s="1"/>
  <c r="O128" s="1"/>
  <c r="L129"/>
  <c r="M129" s="1"/>
  <c r="N129" s="1"/>
  <c r="O129" s="1"/>
  <c r="L130"/>
  <c r="M130" s="1"/>
  <c r="N130" s="1"/>
  <c r="O130" s="1"/>
  <c r="L131"/>
  <c r="M131" s="1"/>
  <c r="N131" s="1"/>
  <c r="O131" s="1"/>
  <c r="L132"/>
  <c r="M132" s="1"/>
  <c r="N132" s="1"/>
  <c r="O132" s="1"/>
  <c r="L133"/>
  <c r="M133" s="1"/>
  <c r="N133" s="1"/>
  <c r="O133" s="1"/>
  <c r="L134"/>
  <c r="M134" s="1"/>
  <c r="N134" s="1"/>
  <c r="O134" s="1"/>
  <c r="L135"/>
  <c r="M135" s="1"/>
  <c r="N135" s="1"/>
  <c r="O135" s="1"/>
  <c r="L136"/>
  <c r="M136" s="1"/>
  <c r="N136" s="1"/>
  <c r="O136" s="1"/>
  <c r="L137"/>
  <c r="M137" s="1"/>
  <c r="N137" s="1"/>
  <c r="O137" s="1"/>
  <c r="L138"/>
  <c r="M138" s="1"/>
  <c r="N138" s="1"/>
  <c r="O138" s="1"/>
  <c r="L140"/>
  <c r="M140" s="1"/>
  <c r="N140" s="1"/>
  <c r="O140" s="1"/>
  <c r="L141"/>
  <c r="M141" s="1"/>
  <c r="N141" s="1"/>
  <c r="O141" s="1"/>
  <c r="L142"/>
  <c r="M142" s="1"/>
  <c r="N142" s="1"/>
  <c r="O142" s="1"/>
  <c r="L143"/>
  <c r="M143" s="1"/>
  <c r="N143" s="1"/>
  <c r="O143" s="1"/>
  <c r="L144"/>
  <c r="M144" s="1"/>
  <c r="N144" s="1"/>
  <c r="O144" s="1"/>
  <c r="L145"/>
  <c r="M145" s="1"/>
  <c r="N145" s="1"/>
  <c r="O145" s="1"/>
  <c r="L146"/>
  <c r="M146" s="1"/>
  <c r="N146" s="1"/>
  <c r="O146" s="1"/>
  <c r="L147"/>
  <c r="M147" s="1"/>
  <c r="N147" s="1"/>
  <c r="O147" s="1"/>
  <c r="L148"/>
  <c r="M148" s="1"/>
  <c r="N148" s="1"/>
  <c r="O148" s="1"/>
  <c r="L149"/>
  <c r="M149" s="1"/>
  <c r="N149" s="1"/>
  <c r="O149" s="1"/>
  <c r="L150"/>
  <c r="M150" s="1"/>
  <c r="N150" s="1"/>
  <c r="O150" s="1"/>
  <c r="L152"/>
  <c r="M152" s="1"/>
  <c r="N152" s="1"/>
  <c r="O152" s="1"/>
  <c r="L153"/>
  <c r="M153" s="1"/>
  <c r="N153" s="1"/>
  <c r="O153" s="1"/>
  <c r="L154"/>
  <c r="M154" s="1"/>
  <c r="N154" s="1"/>
  <c r="O154" s="1"/>
  <c r="L155"/>
  <c r="M155" s="1"/>
  <c r="N155" s="1"/>
  <c r="O155" s="1"/>
  <c r="L156"/>
  <c r="M156" s="1"/>
  <c r="N156" s="1"/>
  <c r="O156" s="1"/>
  <c r="L158"/>
  <c r="M158" s="1"/>
  <c r="N158" s="1"/>
  <c r="O158" s="1"/>
  <c r="L159"/>
  <c r="M159" s="1"/>
  <c r="N159" s="1"/>
  <c r="O159" s="1"/>
  <c r="L160"/>
  <c r="M160" s="1"/>
  <c r="N160" s="1"/>
  <c r="O160" s="1"/>
  <c r="L161"/>
  <c r="M161" s="1"/>
  <c r="N161" s="1"/>
  <c r="O161" s="1"/>
  <c r="L162"/>
  <c r="M162" s="1"/>
  <c r="N162" s="1"/>
  <c r="O162" s="1"/>
  <c r="L163"/>
  <c r="M163" s="1"/>
  <c r="N163" s="1"/>
  <c r="O163" s="1"/>
  <c r="L164"/>
  <c r="M164" s="1"/>
  <c r="N164" s="1"/>
  <c r="O164" s="1"/>
  <c r="L165"/>
  <c r="M165" s="1"/>
  <c r="N165" s="1"/>
  <c r="O165" s="1"/>
  <c r="L167"/>
  <c r="M167" s="1"/>
  <c r="N167" s="1"/>
  <c r="O167" s="1"/>
  <c r="L168"/>
  <c r="M168" s="1"/>
  <c r="N168" s="1"/>
  <c r="O168" s="1"/>
  <c r="L169"/>
  <c r="M169" s="1"/>
  <c r="N169" s="1"/>
  <c r="O169" s="1"/>
  <c r="L170"/>
  <c r="M170" s="1"/>
  <c r="N170" s="1"/>
  <c r="O170" s="1"/>
  <c r="L171"/>
  <c r="M171" s="1"/>
  <c r="N171" s="1"/>
  <c r="O171" s="1"/>
  <c r="L172"/>
  <c r="M172" s="1"/>
  <c r="N172" s="1"/>
  <c r="O172" s="1"/>
  <c r="L173"/>
  <c r="M173" s="1"/>
  <c r="N173" s="1"/>
  <c r="O173" s="1"/>
  <c r="L174"/>
  <c r="M174" s="1"/>
  <c r="N174" s="1"/>
  <c r="O174" s="1"/>
  <c r="L175"/>
  <c r="M175" s="1"/>
  <c r="N175" s="1"/>
  <c r="O175" s="1"/>
  <c r="L176"/>
  <c r="M176" s="1"/>
  <c r="N176" s="1"/>
  <c r="O176" s="1"/>
  <c r="L177"/>
  <c r="M177" s="1"/>
  <c r="N177" s="1"/>
  <c r="O177" s="1"/>
  <c r="L178"/>
  <c r="M178" s="1"/>
  <c r="N178" s="1"/>
  <c r="O178" s="1"/>
  <c r="L179"/>
  <c r="M179" s="1"/>
  <c r="N179" s="1"/>
  <c r="O179" s="1"/>
  <c r="L180"/>
  <c r="M180" s="1"/>
  <c r="N180" s="1"/>
  <c r="O180" s="1"/>
  <c r="L181"/>
  <c r="M181" s="1"/>
  <c r="N181" s="1"/>
  <c r="O181" s="1"/>
  <c r="L182"/>
  <c r="M182" s="1"/>
  <c r="N182" s="1"/>
  <c r="O182" s="1"/>
  <c r="L183"/>
  <c r="M183" s="1"/>
  <c r="N183" s="1"/>
  <c r="O183" s="1"/>
  <c r="L184"/>
  <c r="M184" s="1"/>
  <c r="N184" s="1"/>
  <c r="O184" s="1"/>
  <c r="L186"/>
  <c r="M186" s="1"/>
  <c r="N186" s="1"/>
  <c r="O186" s="1"/>
  <c r="L187"/>
  <c r="M187" s="1"/>
  <c r="N187" s="1"/>
  <c r="O187" s="1"/>
  <c r="L188"/>
  <c r="M188" s="1"/>
  <c r="N188" s="1"/>
  <c r="O188" s="1"/>
  <c r="L189"/>
  <c r="M189" s="1"/>
  <c r="N189" s="1"/>
  <c r="O189" s="1"/>
  <c r="L190"/>
  <c r="M190" s="1"/>
  <c r="N190" s="1"/>
  <c r="O190" s="1"/>
  <c r="L191"/>
  <c r="M191" s="1"/>
  <c r="N191" s="1"/>
  <c r="O191" s="1"/>
  <c r="L192"/>
  <c r="M192" s="1"/>
  <c r="N192" s="1"/>
  <c r="O192" s="1"/>
  <c r="L193"/>
  <c r="M193" s="1"/>
  <c r="N193" s="1"/>
  <c r="O193" s="1"/>
  <c r="L194"/>
  <c r="M194" s="1"/>
  <c r="N194" s="1"/>
  <c r="O194" s="1"/>
  <c r="L195"/>
  <c r="M195" s="1"/>
  <c r="N195" s="1"/>
  <c r="O195" s="1"/>
  <c r="L196"/>
  <c r="M196" s="1"/>
  <c r="N196" s="1"/>
  <c r="O196" s="1"/>
  <c r="L198"/>
  <c r="M198" s="1"/>
  <c r="N198" s="1"/>
  <c r="O198" s="1"/>
  <c r="L199"/>
  <c r="M199" s="1"/>
  <c r="N199" s="1"/>
  <c r="O199" s="1"/>
  <c r="L200"/>
  <c r="M200" s="1"/>
  <c r="N200" s="1"/>
  <c r="O200" s="1"/>
  <c r="L201"/>
  <c r="M201" s="1"/>
  <c r="N201" s="1"/>
  <c r="O201" s="1"/>
  <c r="L202"/>
  <c r="M202" s="1"/>
  <c r="N202" s="1"/>
  <c r="O202" s="1"/>
  <c r="L204"/>
  <c r="M204" s="1"/>
  <c r="N204" s="1"/>
  <c r="O204" s="1"/>
  <c r="L205"/>
  <c r="M205" s="1"/>
  <c r="N205" s="1"/>
  <c r="O205" s="1"/>
  <c r="L206"/>
  <c r="M206" s="1"/>
  <c r="N206" s="1"/>
  <c r="O206" s="1"/>
  <c r="L207"/>
  <c r="M207" s="1"/>
  <c r="N207" s="1"/>
  <c r="O207" s="1"/>
  <c r="L208"/>
  <c r="M208" s="1"/>
  <c r="N208" s="1"/>
  <c r="O208" s="1"/>
  <c r="L209"/>
  <c r="M209" s="1"/>
  <c r="N209" s="1"/>
  <c r="O209" s="1"/>
  <c r="L210"/>
  <c r="M210" s="1"/>
  <c r="N210" s="1"/>
  <c r="O210" s="1"/>
  <c r="L211"/>
  <c r="M211" s="1"/>
  <c r="N211" s="1"/>
  <c r="O211" s="1"/>
  <c r="L212"/>
  <c r="M212" s="1"/>
  <c r="N212" s="1"/>
  <c r="O212" s="1"/>
  <c r="L213"/>
  <c r="M213" s="1"/>
  <c r="N213" s="1"/>
  <c r="O213" s="1"/>
  <c r="L214"/>
  <c r="M214" s="1"/>
  <c r="N214" s="1"/>
  <c r="O214" s="1"/>
  <c r="L215"/>
  <c r="M215" s="1"/>
  <c r="N215" s="1"/>
  <c r="O215" s="1"/>
  <c r="L216"/>
  <c r="M216" s="1"/>
  <c r="N216" s="1"/>
  <c r="O216" s="1"/>
  <c r="L217"/>
  <c r="M217" s="1"/>
  <c r="N217" s="1"/>
  <c r="O217" s="1"/>
  <c r="L218"/>
  <c r="M218" s="1"/>
  <c r="N218" s="1"/>
  <c r="O218" s="1"/>
  <c r="L219"/>
  <c r="M219" s="1"/>
  <c r="N219" s="1"/>
  <c r="O219" s="1"/>
  <c r="L220"/>
  <c r="M220" s="1"/>
  <c r="N220" s="1"/>
  <c r="O220" s="1"/>
  <c r="L222"/>
  <c r="M222" s="1"/>
  <c r="N222" s="1"/>
  <c r="O222" s="1"/>
  <c r="L223"/>
  <c r="M223" s="1"/>
  <c r="N223" s="1"/>
  <c r="O223" s="1"/>
  <c r="L224"/>
  <c r="M224" s="1"/>
  <c r="N224" s="1"/>
  <c r="O224" s="1"/>
  <c r="L225"/>
  <c r="M225" s="1"/>
  <c r="N225" s="1"/>
  <c r="O225" s="1"/>
  <c r="L226"/>
  <c r="M226" s="1"/>
  <c r="N226" s="1"/>
  <c r="O226" s="1"/>
  <c r="L227"/>
  <c r="M227" s="1"/>
  <c r="L228"/>
  <c r="M228" s="1"/>
  <c r="N228" s="1"/>
  <c r="O228" s="1"/>
  <c r="L229"/>
  <c r="M229" s="1"/>
  <c r="N229" s="1"/>
  <c r="O229" s="1"/>
  <c r="L230"/>
  <c r="M230" s="1"/>
  <c r="N230" s="1"/>
  <c r="O230" s="1"/>
  <c r="L231"/>
  <c r="M231" s="1"/>
  <c r="N231" s="1"/>
  <c r="O231" s="1"/>
  <c r="L232"/>
  <c r="M232" s="1"/>
  <c r="N232" s="1"/>
  <c r="O232" s="1"/>
  <c r="L233"/>
  <c r="M233" s="1"/>
  <c r="N233" s="1"/>
  <c r="O233" s="1"/>
  <c r="L234"/>
  <c r="M234" s="1"/>
  <c r="N234" s="1"/>
  <c r="O234" s="1"/>
  <c r="L235"/>
  <c r="M235" s="1"/>
  <c r="N235" s="1"/>
  <c r="O235" s="1"/>
  <c r="L236"/>
  <c r="M236" s="1"/>
  <c r="N236" s="1"/>
  <c r="O236" s="1"/>
  <c r="L237"/>
  <c r="M237" s="1"/>
  <c r="N237" s="1"/>
  <c r="O237" s="1"/>
  <c r="L238"/>
  <c r="M238" s="1"/>
  <c r="N238" s="1"/>
  <c r="O238" s="1"/>
  <c r="I10"/>
  <c r="J10" s="1"/>
  <c r="K10" s="1"/>
  <c r="I11"/>
  <c r="J11" s="1"/>
  <c r="K11" s="1"/>
  <c r="I12"/>
  <c r="J12" s="1"/>
  <c r="K12" s="1"/>
  <c r="I13"/>
  <c r="J13" s="1"/>
  <c r="K13" s="1"/>
  <c r="I14"/>
  <c r="J14" s="1"/>
  <c r="K14" s="1"/>
  <c r="I15"/>
  <c r="J15" s="1"/>
  <c r="K15" s="1"/>
  <c r="I16"/>
  <c r="J16" s="1"/>
  <c r="K16" s="1"/>
  <c r="I17"/>
  <c r="J17" s="1"/>
  <c r="K17" s="1"/>
  <c r="I18"/>
  <c r="J18" s="1"/>
  <c r="K18" s="1"/>
  <c r="I19"/>
  <c r="J19" s="1"/>
  <c r="K19" s="1"/>
  <c r="I20"/>
  <c r="J20" s="1"/>
  <c r="K20" s="1"/>
  <c r="I21"/>
  <c r="J21" s="1"/>
  <c r="K21" s="1"/>
  <c r="I22"/>
  <c r="J22" s="1"/>
  <c r="K22" s="1"/>
  <c r="I23"/>
  <c r="J23" s="1"/>
  <c r="K23" s="1"/>
  <c r="I25"/>
  <c r="J25" s="1"/>
  <c r="K25" s="1"/>
  <c r="I26"/>
  <c r="J26" s="1"/>
  <c r="K26" s="1"/>
  <c r="I27"/>
  <c r="J27" s="1"/>
  <c r="K27" s="1"/>
  <c r="I29"/>
  <c r="J29" s="1"/>
  <c r="K29" s="1"/>
  <c r="I30"/>
  <c r="J30" s="1"/>
  <c r="K30" s="1"/>
  <c r="I31"/>
  <c r="J31" s="1"/>
  <c r="K31" s="1"/>
  <c r="I32"/>
  <c r="J32" s="1"/>
  <c r="K32" s="1"/>
  <c r="I34"/>
  <c r="J34" s="1"/>
  <c r="K34" s="1"/>
  <c r="I35"/>
  <c r="J35" s="1"/>
  <c r="K35" s="1"/>
  <c r="I36"/>
  <c r="J36" s="1"/>
  <c r="K36" s="1"/>
  <c r="I38"/>
  <c r="J38" s="1"/>
  <c r="K38" s="1"/>
  <c r="I39"/>
  <c r="J39" s="1"/>
  <c r="K39" s="1"/>
  <c r="I40"/>
  <c r="J40" s="1"/>
  <c r="K40" s="1"/>
  <c r="I41"/>
  <c r="J41" s="1"/>
  <c r="K41" s="1"/>
  <c r="I43"/>
  <c r="J43" s="1"/>
  <c r="K43" s="1"/>
  <c r="I44"/>
  <c r="J44" s="1"/>
  <c r="K44" s="1"/>
  <c r="I45"/>
  <c r="J45" s="1"/>
  <c r="K45" s="1"/>
  <c r="I48"/>
  <c r="J48" s="1"/>
  <c r="K48" s="1"/>
  <c r="I49"/>
  <c r="J49" s="1"/>
  <c r="K49" s="1"/>
  <c r="I50"/>
  <c r="J50" s="1"/>
  <c r="K50" s="1"/>
  <c r="I51"/>
  <c r="J51" s="1"/>
  <c r="K51" s="1"/>
  <c r="I52"/>
  <c r="J52" s="1"/>
  <c r="K52" s="1"/>
  <c r="I54"/>
  <c r="J54" s="1"/>
  <c r="K54" s="1"/>
  <c r="I55"/>
  <c r="J55" s="1"/>
  <c r="K55" s="1"/>
  <c r="I56"/>
  <c r="J56" s="1"/>
  <c r="K56" s="1"/>
  <c r="I57"/>
  <c r="J57" s="1"/>
  <c r="K57" s="1"/>
  <c r="I58"/>
  <c r="J58" s="1"/>
  <c r="K58" s="1"/>
  <c r="I59"/>
  <c r="J59" s="1"/>
  <c r="K59" s="1"/>
  <c r="I60"/>
  <c r="J60" s="1"/>
  <c r="K60" s="1"/>
  <c r="I61"/>
  <c r="J61" s="1"/>
  <c r="K61" s="1"/>
  <c r="I62"/>
  <c r="J62" s="1"/>
  <c r="K62" s="1"/>
  <c r="I63"/>
  <c r="J63" s="1"/>
  <c r="K63" s="1"/>
  <c r="I64"/>
  <c r="J64" s="1"/>
  <c r="K64" s="1"/>
  <c r="I65"/>
  <c r="J65" s="1"/>
  <c r="K65" s="1"/>
  <c r="I66"/>
  <c r="J66" s="1"/>
  <c r="K66" s="1"/>
  <c r="I67"/>
  <c r="J67" s="1"/>
  <c r="K67" s="1"/>
  <c r="I68"/>
  <c r="J68" s="1"/>
  <c r="K68" s="1"/>
  <c r="I69"/>
  <c r="J69" s="1"/>
  <c r="K69" s="1"/>
  <c r="I70"/>
  <c r="J70" s="1"/>
  <c r="K70" s="1"/>
  <c r="I71"/>
  <c r="J71" s="1"/>
  <c r="K71" s="1"/>
  <c r="I72"/>
  <c r="J72" s="1"/>
  <c r="K72" s="1"/>
  <c r="I73"/>
  <c r="J73" s="1"/>
  <c r="K73" s="1"/>
  <c r="I74"/>
  <c r="J74" s="1"/>
  <c r="K74" s="1"/>
  <c r="I75"/>
  <c r="J75" s="1"/>
  <c r="K75" s="1"/>
  <c r="I76"/>
  <c r="J76" s="1"/>
  <c r="K76" s="1"/>
  <c r="I77"/>
  <c r="J77" s="1"/>
  <c r="K77" s="1"/>
  <c r="I78"/>
  <c r="J78" s="1"/>
  <c r="K78" s="1"/>
  <c r="I79"/>
  <c r="J79" s="1"/>
  <c r="K79" s="1"/>
  <c r="I80"/>
  <c r="J80" s="1"/>
  <c r="K80" s="1"/>
  <c r="I81"/>
  <c r="J81" s="1"/>
  <c r="K81" s="1"/>
  <c r="I83"/>
  <c r="J83" s="1"/>
  <c r="K83" s="1"/>
  <c r="I84"/>
  <c r="J84" s="1"/>
  <c r="K84" s="1"/>
  <c r="I85"/>
  <c r="J85" s="1"/>
  <c r="K85" s="1"/>
  <c r="I86"/>
  <c r="J86" s="1"/>
  <c r="K86" s="1"/>
  <c r="I87"/>
  <c r="J87" s="1"/>
  <c r="K87" s="1"/>
  <c r="I88"/>
  <c r="J88" s="1"/>
  <c r="K88" s="1"/>
  <c r="I89"/>
  <c r="J89" s="1"/>
  <c r="K89" s="1"/>
  <c r="I90"/>
  <c r="J90" s="1"/>
  <c r="K90" s="1"/>
  <c r="I91"/>
  <c r="J91" s="1"/>
  <c r="K91" s="1"/>
  <c r="I92"/>
  <c r="J92" s="1"/>
  <c r="K92" s="1"/>
  <c r="I94"/>
  <c r="J94" s="1"/>
  <c r="K94" s="1"/>
  <c r="I95"/>
  <c r="J95" s="1"/>
  <c r="K95" s="1"/>
  <c r="I97"/>
  <c r="J97" s="1"/>
  <c r="K97" s="1"/>
  <c r="I99"/>
  <c r="J99" s="1"/>
  <c r="K99" s="1"/>
  <c r="I100"/>
  <c r="J100" s="1"/>
  <c r="K100" s="1"/>
  <c r="I101"/>
  <c r="J101" s="1"/>
  <c r="K101" s="1"/>
  <c r="I103"/>
  <c r="J103" s="1"/>
  <c r="K103" s="1"/>
  <c r="I105"/>
  <c r="J105" s="1"/>
  <c r="K105" s="1"/>
  <c r="I106"/>
  <c r="J106" s="1"/>
  <c r="K106" s="1"/>
  <c r="I107"/>
  <c r="J107" s="1"/>
  <c r="K107" s="1"/>
  <c r="I108"/>
  <c r="J108" s="1"/>
  <c r="K108" s="1"/>
  <c r="I109"/>
  <c r="J109" s="1"/>
  <c r="K109" s="1"/>
  <c r="I110"/>
  <c r="J110" s="1"/>
  <c r="K110" s="1"/>
  <c r="I111"/>
  <c r="J111" s="1"/>
  <c r="K111" s="1"/>
  <c r="I112"/>
  <c r="J112" s="1"/>
  <c r="K112" s="1"/>
  <c r="I113"/>
  <c r="J113" s="1"/>
  <c r="K113" s="1"/>
  <c r="I114"/>
  <c r="J114" s="1"/>
  <c r="K114" s="1"/>
  <c r="I115"/>
  <c r="J115" s="1"/>
  <c r="K115" s="1"/>
  <c r="I117"/>
  <c r="J117" s="1"/>
  <c r="K117" s="1"/>
  <c r="I118"/>
  <c r="J118" s="1"/>
  <c r="K118" s="1"/>
  <c r="I119"/>
  <c r="J119" s="1"/>
  <c r="K119" s="1"/>
  <c r="I120"/>
  <c r="J120" s="1"/>
  <c r="K120" s="1"/>
  <c r="I121"/>
  <c r="J121" s="1"/>
  <c r="K121" s="1"/>
  <c r="I122"/>
  <c r="J122" s="1"/>
  <c r="K122" s="1"/>
  <c r="I123"/>
  <c r="J123" s="1"/>
  <c r="K123" s="1"/>
  <c r="I124"/>
  <c r="J124" s="1"/>
  <c r="K124" s="1"/>
  <c r="I125"/>
  <c r="J125" s="1"/>
  <c r="K125" s="1"/>
  <c r="I126"/>
  <c r="J126" s="1"/>
  <c r="K126" s="1"/>
  <c r="I127"/>
  <c r="J127" s="1"/>
  <c r="K127" s="1"/>
  <c r="I128"/>
  <c r="J128" s="1"/>
  <c r="K128" s="1"/>
  <c r="I129"/>
  <c r="J129" s="1"/>
  <c r="K129" s="1"/>
  <c r="I130"/>
  <c r="J130" s="1"/>
  <c r="K130" s="1"/>
  <c r="I131"/>
  <c r="J131" s="1"/>
  <c r="K131" s="1"/>
  <c r="I132"/>
  <c r="J132" s="1"/>
  <c r="K132" s="1"/>
  <c r="I133"/>
  <c r="J133" s="1"/>
  <c r="K133" s="1"/>
  <c r="I134"/>
  <c r="J134" s="1"/>
  <c r="K134" s="1"/>
  <c r="I135"/>
  <c r="J135" s="1"/>
  <c r="K135" s="1"/>
  <c r="I136"/>
  <c r="J136" s="1"/>
  <c r="K136" s="1"/>
  <c r="I137"/>
  <c r="J137" s="1"/>
  <c r="K137" s="1"/>
  <c r="I138"/>
  <c r="J138" s="1"/>
  <c r="K138" s="1"/>
  <c r="I140"/>
  <c r="J140" s="1"/>
  <c r="K140" s="1"/>
  <c r="I141"/>
  <c r="J141" s="1"/>
  <c r="K141" s="1"/>
  <c r="I142"/>
  <c r="J142" s="1"/>
  <c r="K142" s="1"/>
  <c r="I143"/>
  <c r="J143" s="1"/>
  <c r="K143" s="1"/>
  <c r="I144"/>
  <c r="J144" s="1"/>
  <c r="K144" s="1"/>
  <c r="I145"/>
  <c r="J145" s="1"/>
  <c r="K145" s="1"/>
  <c r="I146"/>
  <c r="J146" s="1"/>
  <c r="K146" s="1"/>
  <c r="I147"/>
  <c r="J147" s="1"/>
  <c r="K147" s="1"/>
  <c r="I148"/>
  <c r="J148" s="1"/>
  <c r="K148" s="1"/>
  <c r="I149"/>
  <c r="J149" s="1"/>
  <c r="K149" s="1"/>
  <c r="I150"/>
  <c r="J150" s="1"/>
  <c r="K150" s="1"/>
  <c r="I152"/>
  <c r="J152" s="1"/>
  <c r="K152" s="1"/>
  <c r="I153"/>
  <c r="J153" s="1"/>
  <c r="K153" s="1"/>
  <c r="I154"/>
  <c r="J154" s="1"/>
  <c r="K154" s="1"/>
  <c r="I155"/>
  <c r="J155" s="1"/>
  <c r="K155" s="1"/>
  <c r="I156"/>
  <c r="J156" s="1"/>
  <c r="K156" s="1"/>
  <c r="I158"/>
  <c r="J158" s="1"/>
  <c r="K158" s="1"/>
  <c r="I159"/>
  <c r="J159" s="1"/>
  <c r="K159" s="1"/>
  <c r="I160"/>
  <c r="J160" s="1"/>
  <c r="K160" s="1"/>
  <c r="I161"/>
  <c r="J161" s="1"/>
  <c r="K161" s="1"/>
  <c r="I162"/>
  <c r="J162" s="1"/>
  <c r="K162" s="1"/>
  <c r="I163"/>
  <c r="J163" s="1"/>
  <c r="K163" s="1"/>
  <c r="I164"/>
  <c r="J164" s="1"/>
  <c r="K164" s="1"/>
  <c r="I165"/>
  <c r="J165" s="1"/>
  <c r="K165" s="1"/>
  <c r="I167"/>
  <c r="J167" s="1"/>
  <c r="K167" s="1"/>
  <c r="I168"/>
  <c r="J168" s="1"/>
  <c r="K168" s="1"/>
  <c r="I169"/>
  <c r="J169" s="1"/>
  <c r="K169" s="1"/>
  <c r="I170"/>
  <c r="J170" s="1"/>
  <c r="K170" s="1"/>
  <c r="I171"/>
  <c r="J171" s="1"/>
  <c r="K171" s="1"/>
  <c r="I172"/>
  <c r="J172" s="1"/>
  <c r="K172" s="1"/>
  <c r="I173"/>
  <c r="J173" s="1"/>
  <c r="K173" s="1"/>
  <c r="I174"/>
  <c r="J174" s="1"/>
  <c r="K174" s="1"/>
  <c r="I175"/>
  <c r="J175" s="1"/>
  <c r="K175" s="1"/>
  <c r="I176"/>
  <c r="J176" s="1"/>
  <c r="K176" s="1"/>
  <c r="I177"/>
  <c r="J177" s="1"/>
  <c r="K177" s="1"/>
  <c r="I178"/>
  <c r="J178" s="1"/>
  <c r="K178" s="1"/>
  <c r="I179"/>
  <c r="J179" s="1"/>
  <c r="K179" s="1"/>
  <c r="I180"/>
  <c r="J180" s="1"/>
  <c r="K180" s="1"/>
  <c r="I181"/>
  <c r="J181" s="1"/>
  <c r="K181" s="1"/>
  <c r="I182"/>
  <c r="J182" s="1"/>
  <c r="K182" s="1"/>
  <c r="I183"/>
  <c r="J183" s="1"/>
  <c r="K183" s="1"/>
  <c r="I184"/>
  <c r="J184" s="1"/>
  <c r="K184" s="1"/>
  <c r="I186"/>
  <c r="J186" s="1"/>
  <c r="K186" s="1"/>
  <c r="I187"/>
  <c r="J187" s="1"/>
  <c r="K187" s="1"/>
  <c r="I188"/>
  <c r="J188" s="1"/>
  <c r="K188" s="1"/>
  <c r="I189"/>
  <c r="J189" s="1"/>
  <c r="K189" s="1"/>
  <c r="I190"/>
  <c r="J190" s="1"/>
  <c r="K190" s="1"/>
  <c r="I191"/>
  <c r="J191" s="1"/>
  <c r="K191" s="1"/>
  <c r="I192"/>
  <c r="J192" s="1"/>
  <c r="K192" s="1"/>
  <c r="I193"/>
  <c r="J193" s="1"/>
  <c r="K193" s="1"/>
  <c r="I194"/>
  <c r="J194" s="1"/>
  <c r="K194" s="1"/>
  <c r="I195"/>
  <c r="J195" s="1"/>
  <c r="K195" s="1"/>
  <c r="I196"/>
  <c r="J196" s="1"/>
  <c r="K196" s="1"/>
  <c r="I198"/>
  <c r="J198" s="1"/>
  <c r="K198" s="1"/>
  <c r="I199"/>
  <c r="J199" s="1"/>
  <c r="K199" s="1"/>
  <c r="I200"/>
  <c r="J200" s="1"/>
  <c r="K200" s="1"/>
  <c r="I201"/>
  <c r="J201" s="1"/>
  <c r="K201" s="1"/>
  <c r="I202"/>
  <c r="J202" s="1"/>
  <c r="K202" s="1"/>
  <c r="I204"/>
  <c r="J204" s="1"/>
  <c r="K204" s="1"/>
  <c r="I205"/>
  <c r="J205" s="1"/>
  <c r="K205" s="1"/>
  <c r="I206"/>
  <c r="J206" s="1"/>
  <c r="K206" s="1"/>
  <c r="I207"/>
  <c r="J207" s="1"/>
  <c r="K207" s="1"/>
  <c r="I208"/>
  <c r="J208" s="1"/>
  <c r="K208" s="1"/>
  <c r="I209"/>
  <c r="J209" s="1"/>
  <c r="K209" s="1"/>
  <c r="I210"/>
  <c r="J210" s="1"/>
  <c r="K210" s="1"/>
  <c r="I211"/>
  <c r="J211" s="1"/>
  <c r="K211" s="1"/>
  <c r="I212"/>
  <c r="J212" s="1"/>
  <c r="K212" s="1"/>
  <c r="I213"/>
  <c r="J213" s="1"/>
  <c r="K213" s="1"/>
  <c r="I214"/>
  <c r="J214" s="1"/>
  <c r="K214" s="1"/>
  <c r="I215"/>
  <c r="J215" s="1"/>
  <c r="K215" s="1"/>
  <c r="I216"/>
  <c r="J216" s="1"/>
  <c r="K216" s="1"/>
  <c r="I217"/>
  <c r="J217" s="1"/>
  <c r="K217" s="1"/>
  <c r="I218"/>
  <c r="J218" s="1"/>
  <c r="K218" s="1"/>
  <c r="I219"/>
  <c r="J219" s="1"/>
  <c r="K219" s="1"/>
  <c r="I220"/>
  <c r="J220" s="1"/>
  <c r="K220" s="1"/>
  <c r="I222"/>
  <c r="J222" s="1"/>
  <c r="K222" s="1"/>
  <c r="I223"/>
  <c r="J223" s="1"/>
  <c r="K223" s="1"/>
  <c r="I224"/>
  <c r="J224" s="1"/>
  <c r="K224" s="1"/>
  <c r="I225"/>
  <c r="J225" s="1"/>
  <c r="K225" s="1"/>
  <c r="I226"/>
  <c r="J226" s="1"/>
  <c r="K226" s="1"/>
  <c r="I227"/>
  <c r="J227" s="1"/>
  <c r="K227" s="1"/>
  <c r="I228"/>
  <c r="J228" s="1"/>
  <c r="K228" s="1"/>
  <c r="I229"/>
  <c r="J229" s="1"/>
  <c r="K229" s="1"/>
  <c r="I230"/>
  <c r="J230" s="1"/>
  <c r="K230" s="1"/>
  <c r="I231"/>
  <c r="J231" s="1"/>
  <c r="K231" s="1"/>
  <c r="I232"/>
  <c r="J232" s="1"/>
  <c r="K232" s="1"/>
  <c r="I233"/>
  <c r="J233" s="1"/>
  <c r="K233" s="1"/>
  <c r="I234"/>
  <c r="J234" s="1"/>
  <c r="K234" s="1"/>
  <c r="I235"/>
  <c r="J235" s="1"/>
  <c r="K235" s="1"/>
  <c r="I236"/>
  <c r="J236" s="1"/>
  <c r="K236" s="1"/>
  <c r="I237"/>
  <c r="J237" s="1"/>
  <c r="K237" s="1"/>
  <c r="I238"/>
  <c r="J238" s="1"/>
  <c r="K238" s="1"/>
  <c r="N227" l="1"/>
  <c r="M239"/>
  <c r="I28"/>
  <c r="J28" s="1"/>
  <c r="K28" s="1"/>
  <c r="L9"/>
  <c r="M9" s="1"/>
  <c r="I9"/>
  <c r="J9" s="1"/>
  <c r="K9" s="1"/>
  <c r="O227" l="1"/>
  <c r="N9"/>
  <c r="N239" s="1"/>
  <c r="O239" l="1"/>
  <c r="O9"/>
</calcChain>
</file>

<file path=xl/sharedStrings.xml><?xml version="1.0" encoding="utf-8"?>
<sst xmlns="http://schemas.openxmlformats.org/spreadsheetml/2006/main" count="725" uniqueCount="299">
  <si>
    <t>№</t>
  </si>
  <si>
    <t>Ед. изм</t>
  </si>
  <si>
    <t>Кол-во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</si>
  <si>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</si>
  <si>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</si>
  <si>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</si>
  <si>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</si>
  <si>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</si>
  <si>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</si>
  <si>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</si>
  <si>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</si>
  <si>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</si>
  <si>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</si>
  <si>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</si>
  <si>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Срок поставки (выполнения работ, оказания услуг)</t>
  </si>
  <si>
    <t>Расчет НМЦ</t>
  </si>
  <si>
    <t>Информация о запросах ценовых предложений (коммерческих предложений)</t>
  </si>
  <si>
    <t xml:space="preserve">Работник подразделения,
ответственного за расчет НМЦ:
</t>
  </si>
  <si>
    <t>(должность)</t>
  </si>
  <si>
    <t>(подпись/расшифровка подписи)</t>
  </si>
  <si>
    <t>ЧАСТЬ III. ОБОСНОВАНИЕ НАЧАЛЬНОЙ (МАКСИМАЛЬНОЙ) ЦЕНЫ ДОГОВОРА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</si>
  <si>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</si>
  <si>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</si>
  <si>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</si>
  <si>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 xml:space="preserve">ОКПД 2 </t>
  </si>
  <si>
    <t xml:space="preserve">Наименование позиции </t>
  </si>
  <si>
    <t xml:space="preserve">Н(М)Ц, за единицу (руб.)     </t>
  </si>
  <si>
    <t xml:space="preserve">Коммерческие предложения (руб./ед.изм.) </t>
  </si>
  <si>
    <t>до 31 декабря 2025г.</t>
  </si>
  <si>
    <t>Специалист 1 категории ОМТС</t>
  </si>
  <si>
    <t>Кузнецов Д.И. /_____________/</t>
  </si>
  <si>
    <t>Анод магниевый</t>
  </si>
  <si>
    <t xml:space="preserve">Аэратор </t>
  </si>
  <si>
    <t>Биметаллический радиатор 500/80</t>
  </si>
  <si>
    <t>Бойлер 15 л надмоечный</t>
  </si>
  <si>
    <t>Бойлер 15 л подмоечный</t>
  </si>
  <si>
    <t xml:space="preserve">Бойлер 80 л </t>
  </si>
  <si>
    <t>Вентиль латунный  1 1/4"</t>
  </si>
  <si>
    <t xml:space="preserve">Вентиль латунный 1  1/2" </t>
  </si>
  <si>
    <t>Вентиль латунный 1/2“</t>
  </si>
  <si>
    <t>Вентиль латунный 1“</t>
  </si>
  <si>
    <t>Вентиль латунный 3/4“</t>
  </si>
  <si>
    <t>Вентиль с кран-буксой</t>
  </si>
  <si>
    <t>Водонагреватель проточный 24 кВт</t>
  </si>
  <si>
    <t>Водонагреватель проточный 5 кВт. Душ + кран.</t>
  </si>
  <si>
    <t>Водонагреватель проточный 7 кВт.</t>
  </si>
  <si>
    <t xml:space="preserve">Вставка 3/4“ под водомер 1/2” </t>
  </si>
  <si>
    <t>Вставка 3/4“ под водомер 3/4“</t>
  </si>
  <si>
    <t>Гидроаккумулятор 150л горизонтальная установка</t>
  </si>
  <si>
    <t>Горло 25* 1В (штуцер п/п с накидной гайкой)</t>
  </si>
  <si>
    <t>Гофра для унитаза</t>
  </si>
  <si>
    <t>Держатель настенный для душевой лейки</t>
  </si>
  <si>
    <t>Заглушка 20</t>
  </si>
  <si>
    <t>Заглушка 25</t>
  </si>
  <si>
    <t>Заглушка 32</t>
  </si>
  <si>
    <t>Заглушка канализационная 110</t>
  </si>
  <si>
    <t>Заглушка канализационная 50</t>
  </si>
  <si>
    <t>Картридж 35</t>
  </si>
  <si>
    <t>Картридж 40</t>
  </si>
  <si>
    <t>Клапан поплавковый для ёмкости</t>
  </si>
  <si>
    <t>Колба для сухих ТЭНов</t>
  </si>
  <si>
    <t>Компенсирующий патрубок 110</t>
  </si>
  <si>
    <t>Компенсирующий патрубок 50</t>
  </si>
  <si>
    <t>Кран для кухни</t>
  </si>
  <si>
    <t xml:space="preserve">Кран для чистой воды </t>
  </si>
  <si>
    <t xml:space="preserve">Кран Моевского 1/2" </t>
  </si>
  <si>
    <t>Кран смывной для писсуара нажимной</t>
  </si>
  <si>
    <t>Кран угловой для подключения сантехнических приборов 1/2"-3/4" круглый наружная</t>
  </si>
  <si>
    <t>Кран шаровой 1 1/2“ ВН, ручка</t>
  </si>
  <si>
    <t xml:space="preserve">Кран шаровой 1/2“ НН, бабочка </t>
  </si>
  <si>
    <t>Кран шаровой 1/2”, ВН, ручка</t>
  </si>
  <si>
    <t>Кран шаровой 1” ВВ, ручка</t>
  </si>
  <si>
    <t>Кран шаровой 1” ВН, ручка</t>
  </si>
  <si>
    <t>Кран шаровой 2” ВН, ручка</t>
  </si>
  <si>
    <t xml:space="preserve">Кран шаровой 3/4“ ВВ, ручка </t>
  </si>
  <si>
    <t>Кран шаровой 3/4” ВН, ручка</t>
  </si>
  <si>
    <t xml:space="preserve">Кран шаровой 3/4” НН, бабочка </t>
  </si>
  <si>
    <t>Кран шаровой 3/4” с американкой PN 25 бабочка</t>
  </si>
  <si>
    <t xml:space="preserve">Кран шаровой с американкой 1 1/4” ВН, бабочка </t>
  </si>
  <si>
    <t>Кран шаровой с американкой 1/2“ ВН, бабочка</t>
  </si>
  <si>
    <t>Кран шаровой с американкой 3/4“ ВН, бабочка</t>
  </si>
  <si>
    <t>Кран шаровый 20</t>
  </si>
  <si>
    <t xml:space="preserve">Кран шаровый 25 </t>
  </si>
  <si>
    <t xml:space="preserve">Кран шаровый 32 </t>
  </si>
  <si>
    <t>Кран-букса (полуповоротная со шлицами)</t>
  </si>
  <si>
    <t>Кран-букса для водоразборных кранов 1/2" (полуповоротная, с квадратной головкой)</t>
  </si>
  <si>
    <t>Крепление настенное угловое для стального радиатора</t>
  </si>
  <si>
    <t>Крепление трубы 20</t>
  </si>
  <si>
    <t>Крепление трубы 25</t>
  </si>
  <si>
    <t>Крепление трубы 32</t>
  </si>
  <si>
    <t>Крепление умывальника к стене</t>
  </si>
  <si>
    <t xml:space="preserve">Манжета резиновая улучшенная 123 * 110 </t>
  </si>
  <si>
    <t xml:space="preserve">Манжета резиновая улучшенная 70 * 50 </t>
  </si>
  <si>
    <t>Мембрана для гидроаккумуляторов 100/150л</t>
  </si>
  <si>
    <t>Монтажный комплект радиаторный 1/2"</t>
  </si>
  <si>
    <t>Монтажный комплект радиаторный 3/4"</t>
  </si>
  <si>
    <t>Муфта 1 1/4“(дюйма)</t>
  </si>
  <si>
    <t>Муфта 1/2“(дюйма)</t>
  </si>
  <si>
    <t>Муфта 2”(дюйма)</t>
  </si>
  <si>
    <t>Муфта 20</t>
  </si>
  <si>
    <t>Муфта 25</t>
  </si>
  <si>
    <t>Муфта 3/4“(дюйма)</t>
  </si>
  <si>
    <t>Муфта 32</t>
  </si>
  <si>
    <t>Муфта МРВ 20*1/2”</t>
  </si>
  <si>
    <t>Муфта МРВ 32*l”</t>
  </si>
  <si>
    <t>Муфта МРН 20*1/2”</t>
  </si>
  <si>
    <t>Муфта МРН 25*3/4"</t>
  </si>
  <si>
    <t>Муфта МРН 32*1”</t>
  </si>
  <si>
    <t>Муфта переходная 25*20</t>
  </si>
  <si>
    <t>Муфта переходная 32*25</t>
  </si>
  <si>
    <t>Набор для душа ( шланг, лейка, кронштейн )</t>
  </si>
  <si>
    <t>Набор прокладок №1</t>
  </si>
  <si>
    <t>Набор прокладок №2</t>
  </si>
  <si>
    <t>Набор уплотнительный</t>
  </si>
  <si>
    <t>Ниппель 1 1/2”</t>
  </si>
  <si>
    <t>Ниппель 1 1/4“</t>
  </si>
  <si>
    <t>Ниппель 1”</t>
  </si>
  <si>
    <t>Ниппель 2”</t>
  </si>
  <si>
    <t>Ниппель 3/4”</t>
  </si>
  <si>
    <t>Обвод полипропиленовый 20 мм</t>
  </si>
  <si>
    <t>Обвод полипропиленовый 25 мм</t>
  </si>
  <si>
    <t>Обвод полипропиленовый 32 мм</t>
  </si>
  <si>
    <t>Обвод полипропиленовый с муфтами 20 мм</t>
  </si>
  <si>
    <t>Обвод полипропиленовый с муфтами 25 мм</t>
  </si>
  <si>
    <t>Отвод внутренней канализации 110х15⁰</t>
  </si>
  <si>
    <t>Отвод внутренней канализации 110х30⁰</t>
  </si>
  <si>
    <t>Отвод внутренней канализации 50х15⁰</t>
  </si>
  <si>
    <t>Отвод внутренней канализации 50х45⁰</t>
  </si>
  <si>
    <t>Отвод внутренней канализации 50х67⁰</t>
  </si>
  <si>
    <t>Отвод внутренней канализации 50х90⁰</t>
  </si>
  <si>
    <t>Переходная манжета 123*110</t>
  </si>
  <si>
    <t>Подрывной обратный клапан ручка (бойлер)</t>
  </si>
  <si>
    <t>Пьедестал для раковины</t>
  </si>
  <si>
    <t>Разборное соединение 20 * 1/2" Н</t>
  </si>
  <si>
    <t>Разборное соединение 25*3/4" В</t>
  </si>
  <si>
    <t>Разборное соединение 25*3/4" Н</t>
  </si>
  <si>
    <t>Разборное соединение 32*1" В</t>
  </si>
  <si>
    <t>Разборное соединение 32*1" Н</t>
  </si>
  <si>
    <t>Ревизия канализационная 110</t>
  </si>
  <si>
    <t>Ревизия канализационная 50</t>
  </si>
  <si>
    <t>Редукция канализационная 110/50</t>
  </si>
  <si>
    <t>Решетка вентиляционная 300х300 мм</t>
  </si>
  <si>
    <t>Решетка вентиляционная 400х400мм пластик, белая</t>
  </si>
  <si>
    <t>Решетка вентиляционная разъемная 200*300</t>
  </si>
  <si>
    <t>Решетка полимерная В-125</t>
  </si>
  <si>
    <t>Сифон для мойки 1 1/2"</t>
  </si>
  <si>
    <t>Сливной механизм со стоп-кнопкой</t>
  </si>
  <si>
    <t>Сливной трап боковой с гидрозатвором</t>
  </si>
  <si>
    <t>Сливной трап прямой с гидрозатвором</t>
  </si>
  <si>
    <t>Смеситель для душевой кабины</t>
  </si>
  <si>
    <t>Смеситель для кухни</t>
  </si>
  <si>
    <t>Смеситель для раковины поворотный</t>
  </si>
  <si>
    <t>Термоманометр 10 bar</t>
  </si>
  <si>
    <t>Термостат водонагревателя стержневой.</t>
  </si>
  <si>
    <t xml:space="preserve">Термостат водонагревателя электронный </t>
  </si>
  <si>
    <t>Тройник 2" ВН/ВН/ВН чугунный 50мм</t>
  </si>
  <si>
    <t>Тройник 20</t>
  </si>
  <si>
    <t>Тройник 25</t>
  </si>
  <si>
    <t>Тройник 25*20*25 переходный</t>
  </si>
  <si>
    <t>Тройник 32</t>
  </si>
  <si>
    <t>Тройник 32*25*32 переходный</t>
  </si>
  <si>
    <t>Тройник канализационный 110/110/45°</t>
  </si>
  <si>
    <t>Тройник канализационный 110/110/90°</t>
  </si>
  <si>
    <t>Тройник канализационный 110/50/45°</t>
  </si>
  <si>
    <t>Тройник канализационный 110/50/90°</t>
  </si>
  <si>
    <t>Тройник канализационный 50/50/45°</t>
  </si>
  <si>
    <t>Тройник канализационный 50/50/90°</t>
  </si>
  <si>
    <t>Труба 20 PP-R</t>
  </si>
  <si>
    <t>Труба 25 PP-R</t>
  </si>
  <si>
    <t>Труба 32 PP-R</t>
  </si>
  <si>
    <t>Труба канализационная 110 х 2.7 х 1000 мм</t>
  </si>
  <si>
    <t>Труба канализационная 110 х 2.7 х 2000 мм</t>
  </si>
  <si>
    <t>Труба канализационная 110 х 2.7 х 250 мм</t>
  </si>
  <si>
    <t>Труба канализационная 110 х 2.7 х 500 мм</t>
  </si>
  <si>
    <t>Труба канализационная 50 х 1000 мм</t>
  </si>
  <si>
    <t>Труба канализационная 50 х 1500 мм</t>
  </si>
  <si>
    <t>Труба канализационная 50 х 2000 мм</t>
  </si>
  <si>
    <t>Труба канализационная 50 х 250 мм</t>
  </si>
  <si>
    <t>Труба канализационная 50 х 3000 мм</t>
  </si>
  <si>
    <t>Труба канализационная 50 х 500 мм</t>
  </si>
  <si>
    <t>Труба ливневая 110 х 1000 мм</t>
  </si>
  <si>
    <t>ТЭН мокрый 1,2 кВт</t>
  </si>
  <si>
    <t>ТЭН мокрый 1,5 кВт</t>
  </si>
  <si>
    <t>ТЭН мокрый 2 кВт</t>
  </si>
  <si>
    <t>ТЭН сухой 1200 Вт</t>
  </si>
  <si>
    <t>ТЭН сухой 800 Вт</t>
  </si>
  <si>
    <t>Угол настенный с планкой 20*1/2</t>
  </si>
  <si>
    <t>Умывальник белый подвесной</t>
  </si>
  <si>
    <t>Унитаз напольный</t>
  </si>
  <si>
    <t>Унитаз-компакт</t>
  </si>
  <si>
    <t>Уплотнительная силиконовая прокладка</t>
  </si>
  <si>
    <t>Фильтр косой 3/4"</t>
  </si>
  <si>
    <t>Фильтр косой полипропилен</t>
  </si>
  <si>
    <t>Футорка 1 1/4"Н - 1"В</t>
  </si>
  <si>
    <t>Футорка 1/2"Н - 3/8"В</t>
  </si>
  <si>
    <t>Хомут ремонтный 3-1/2"</t>
  </si>
  <si>
    <t>Хомут ремонтный краб 2"</t>
  </si>
  <si>
    <t xml:space="preserve">Хомут трубный металлорезиновый с шурупом под трубу 1 1/2“ (47-51мм) с гайкой </t>
  </si>
  <si>
    <t xml:space="preserve">Хомут трубный металлорезиновый с шурупом под трубу 3/4“ (25-28мм) с гайкой </t>
  </si>
  <si>
    <t xml:space="preserve">Хомут трубный металлорезиновый с шурупом под трубу 4” (107-112 мм) с гайкой </t>
  </si>
  <si>
    <t>Шланг 1/2“ игла, в силиконовой обмотке (пара) 100 см</t>
  </si>
  <si>
    <t>Шланг 1/2“ игла, в силиконовой обмотке (пара) 40 см</t>
  </si>
  <si>
    <t>Шланг 1/2“ игла, в силиконовой обмотке (пара) 50 см</t>
  </si>
  <si>
    <t>Шланг 1/2“ игла, в силиконовой обмотке (пара) 60 см</t>
  </si>
  <si>
    <t>Шланг 1/2”xl/2” гайка – гайка, в силикон. обмотке 60 см</t>
  </si>
  <si>
    <t>Шланг 1/2”х1/2” гайка – гайка, в силикон. обмотке 100 см</t>
  </si>
  <si>
    <t>Шланг 1/2”х1/2” гайка – гайка, в силикон. обмотке 80 см</t>
  </si>
  <si>
    <t>Шланг 1/2”х1/2” гайка – гайка, в силиконовой обмотке 40 см</t>
  </si>
  <si>
    <t>Шланг 1/2”х1/2” гайка – штуцер, в силиконовой обмотке 100 см</t>
  </si>
  <si>
    <t>Шланг 1/2”х1/2” гайка – штуцер, в силиконовой обмотке 40 см</t>
  </si>
  <si>
    <t>Шланг 1/2”х1/2” гайка – штуцер, в силиконовой обмотке 60 см</t>
  </si>
  <si>
    <t>Шланг 1/2”х1/2” гайка – штуцер, в силиконовой обмотке 80 см</t>
  </si>
  <si>
    <t>Отвод внутренней канализации 110х45⁰</t>
  </si>
  <si>
    <t>Отвод внутренней канализации 110х67⁰</t>
  </si>
  <si>
    <t>Отвод внутренней канализации 110х90⁰</t>
  </si>
  <si>
    <t>Угол полипропиленовый 45° *20</t>
  </si>
  <si>
    <t>Угол полипропиленовый 45° *25</t>
  </si>
  <si>
    <t>Угол полипропиленовый 45° *32</t>
  </si>
  <si>
    <t>Угол полипропиленовый 90° *20</t>
  </si>
  <si>
    <t>Угол полипропиленовый 90° *25</t>
  </si>
  <si>
    <t>Угол полипропиленовый 90° *32</t>
  </si>
  <si>
    <t>шт.</t>
  </si>
  <si>
    <t>компл.</t>
  </si>
  <si>
    <t>28.14.12.110</t>
  </si>
  <si>
    <t>22.21.29.130</t>
  </si>
  <si>
    <t>22.29.23.130</t>
  </si>
  <si>
    <t>28.14.13.131</t>
  </si>
  <si>
    <t>22.21.21.123</t>
  </si>
  <si>
    <t>01.16.19.119</t>
  </si>
  <si>
    <t>23.42.10.190</t>
  </si>
  <si>
    <t>23.42.10.120</t>
  </si>
  <si>
    <t>23.42.10.140</t>
  </si>
  <si>
    <t>23.42.10.150</t>
  </si>
  <si>
    <t>25.21.11.130</t>
  </si>
  <si>
    <t>24.44.12.120</t>
  </si>
  <si>
    <t>27.51.25.110</t>
  </si>
  <si>
    <t>24.52.30.000</t>
  </si>
  <si>
    <t>25.30.12.118</t>
  </si>
  <si>
    <t>25.94.12.190</t>
  </si>
  <si>
    <t>25.94.11.190</t>
  </si>
  <si>
    <t>22.23.19.131</t>
  </si>
  <si>
    <t>22.19.73.112</t>
  </si>
  <si>
    <t>Мойка для кухни накладная левая</t>
  </si>
  <si>
    <t>25.99.11.112</t>
  </si>
  <si>
    <t>24.45.24.130</t>
  </si>
  <si>
    <t>22.19.73.114</t>
  </si>
  <si>
    <t>29.32.30.269</t>
  </si>
  <si>
    <t>22.23.19.146</t>
  </si>
  <si>
    <t>26.51.52.130</t>
  </si>
  <si>
    <t>26.51.70.110</t>
  </si>
  <si>
    <t>22.21.29.110</t>
  </si>
  <si>
    <t>22.29.21.000</t>
  </si>
  <si>
    <t>22.19.30.136</t>
  </si>
  <si>
    <t>Воронка желоба 130/100</t>
  </si>
  <si>
    <t>Желоб водосточный пластиковый 130 х 3000мм</t>
  </si>
  <si>
    <t>Заглушка желоба 130 мм</t>
  </si>
  <si>
    <r>
      <t xml:space="preserve">Колено 45° водосточной трубы </t>
    </r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Times New Roman"/>
        <family val="1"/>
        <charset val="204"/>
      </rPr>
      <t>100мм</t>
    </r>
  </si>
  <si>
    <t>Муфта водосточной трубы Ø100мм</t>
  </si>
  <si>
    <t>Наконечник водосточной трубы Ø100мм</t>
  </si>
  <si>
    <t>Смеситель для раковины неповоротный</t>
  </si>
  <si>
    <t>Соединение желоба 130 мм</t>
  </si>
  <si>
    <t>Труба водосточная 100 х 3000 мм</t>
  </si>
  <si>
    <t>Угол желоба 90° 130 мм</t>
  </si>
  <si>
    <t>Хомут водосточной трубы 100мм</t>
  </si>
  <si>
    <t>Клапан пожарный латунь угловой КПЛМ 50 (2”) Д 50 1,6 МПа</t>
  </si>
  <si>
    <t xml:space="preserve">Поставка сантехники и расходных материалов к ней </t>
  </si>
  <si>
    <t>Клапан пожарный латунь прямоточный 50 (2”) Д 50 1,6 МПа</t>
  </si>
  <si>
    <t>Кран смывной для писсуара нажимной наружного монтажа</t>
  </si>
  <si>
    <t>Кран шаровой 1 1/4“ ВН, ручка</t>
  </si>
  <si>
    <t>Кронштейн для радиатора штыревой с анкером, 160 мм</t>
  </si>
  <si>
    <t>Кронштейн для радиатора штыревой с анкером, 210 мм</t>
  </si>
  <si>
    <t>Кронштейн металлический для желоба 130 мм</t>
  </si>
  <si>
    <t>Муфта 1”(дюйма)</t>
  </si>
  <si>
    <t>Муфта 1”-3/4“(дюйма)</t>
  </si>
  <si>
    <t>Муфта 1”-1/2“ (дюйма)</t>
  </si>
  <si>
    <t>Муфта 1 1/2“ (дюйма)</t>
  </si>
  <si>
    <t xml:space="preserve">Ниппель 1/2“ </t>
  </si>
  <si>
    <t>Переходная манжета 70*50</t>
  </si>
  <si>
    <t>Разборное соединение 20 * 1/2" В</t>
  </si>
  <si>
    <t>Сифон для умывальника 1 1/2"</t>
  </si>
  <si>
    <r>
      <t xml:space="preserve">Колено 108° водосточной трубы </t>
    </r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Times New Roman"/>
        <family val="1"/>
        <charset val="204"/>
      </rPr>
      <t>100мм</t>
    </r>
  </si>
  <si>
    <t>м</t>
  </si>
  <si>
    <t>Труба полиэтиленовая 110 мм</t>
  </si>
  <si>
    <t>Впускной механизмом с боковой подводкой для керамического бачка</t>
  </si>
  <si>
    <t>Впускной механизм с нижней подводкой для керамического бачка</t>
  </si>
  <si>
    <t>Писсуар</t>
  </si>
  <si>
    <t xml:space="preserve">23.42.10.160 </t>
  </si>
  <si>
    <t>Сифон для писсуара</t>
  </si>
  <si>
    <t>Муфта МРВ 25*3/4"</t>
  </si>
  <si>
    <t>Муфта МРВ 25*1/2”</t>
  </si>
  <si>
    <t>Реле давления</t>
  </si>
  <si>
    <t xml:space="preserve">28.14.12.110 </t>
  </si>
  <si>
    <t>Фумлента, 15 м.</t>
  </si>
  <si>
    <t>Люк канализационный 30 т</t>
  </si>
  <si>
    <t>Футорка 1"Н - 3/4"В</t>
  </si>
  <si>
    <t>Лён сантехнический, 100 г</t>
  </si>
  <si>
    <t xml:space="preserve">Итого НМЦ суммы цен за единицу ТРУ устанавливается в размере: 435 456,59
</t>
  </si>
  <si>
    <t xml:space="preserve">Дата подготовки обоснования НМЦ  01.04.2025г. </t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</si>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</sst>
</file>

<file path=xl/styles.xml><?xml version="1.0" encoding="utf-8"?>
<styleSheet xmlns="http://schemas.openxmlformats.org/spreadsheetml/2006/main">
  <numFmts count="1">
    <numFmt numFmtId="164" formatCode="0.00000"/>
  </numFmts>
  <fonts count="20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6" fillId="0" borderId="0" xfId="0" applyFont="1"/>
    <xf numFmtId="0" fontId="5" fillId="0" borderId="0" xfId="0" applyFont="1" applyFill="1" applyAlignment="1" applyProtection="1">
      <alignment vertical="center"/>
      <protection locked="0"/>
    </xf>
    <xf numFmtId="4" fontId="6" fillId="0" borderId="0" xfId="0" applyNumberFormat="1" applyFont="1"/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4" fontId="7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/>
    <xf numFmtId="4" fontId="6" fillId="0" borderId="0" xfId="0" applyNumberFormat="1" applyFont="1" applyFill="1"/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8" fillId="0" borderId="0" xfId="0" applyFont="1" applyFill="1" applyAlignment="1">
      <alignment horizontal="left"/>
    </xf>
    <xf numFmtId="0" fontId="4" fillId="0" borderId="0" xfId="0" applyFont="1" applyFill="1"/>
    <xf numFmtId="0" fontId="10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/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0" fillId="0" borderId="8" xfId="0" applyFont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6" fillId="3" borderId="0" xfId="0" applyNumberFormat="1" applyFont="1" applyFill="1"/>
    <xf numFmtId="0" fontId="13" fillId="0" borderId="0" xfId="0" applyFont="1"/>
    <xf numFmtId="4" fontId="6" fillId="0" borderId="8" xfId="0" applyNumberFormat="1" applyFont="1" applyFill="1" applyBorder="1"/>
    <xf numFmtId="4" fontId="4" fillId="0" borderId="0" xfId="0" applyNumberFormat="1" applyFont="1" applyFill="1" applyAlignment="1" applyProtection="1">
      <alignment wrapText="1"/>
      <protection locked="0"/>
    </xf>
    <xf numFmtId="4" fontId="4" fillId="0" borderId="3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4" fontId="2" fillId="0" borderId="2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/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2" fontId="2" fillId="0" borderId="3" xfId="0" applyNumberFormat="1" applyFont="1" applyFill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4" fillId="0" borderId="0" xfId="0" applyFont="1" applyFill="1"/>
    <xf numFmtId="0" fontId="15" fillId="0" borderId="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2" fontId="18" fillId="0" borderId="1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 applyProtection="1">
      <alignment vertical="center"/>
      <protection locked="0"/>
    </xf>
    <xf numFmtId="0" fontId="1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923925</xdr:rowOff>
    </xdr:from>
    <xdr:to>
      <xdr:col>9</xdr:col>
      <xdr:colOff>1019175</xdr:colOff>
      <xdr:row>7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</xdr:colOff>
      <xdr:row>7</xdr:row>
      <xdr:rowOff>1600200</xdr:rowOff>
    </xdr:from>
    <xdr:to>
      <xdr:col>11</xdr:col>
      <xdr:colOff>1504950</xdr:colOff>
      <xdr:row>7</xdr:row>
      <xdr:rowOff>1962150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266700</xdr:colOff>
      <xdr:row>7</xdr:row>
      <xdr:rowOff>1400175</xdr:rowOff>
    </xdr:from>
    <xdr:to>
      <xdr:col>11</xdr:col>
      <xdr:colOff>419100</xdr:colOff>
      <xdr:row>7</xdr:row>
      <xdr:rowOff>1628775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7</xdr:row>
      <xdr:rowOff>952500</xdr:rowOff>
    </xdr:from>
    <xdr:to>
      <xdr:col>11</xdr:col>
      <xdr:colOff>0</xdr:colOff>
      <xdr:row>7</xdr:row>
      <xdr:rowOff>1304925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76237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46"/>
  <sheetViews>
    <sheetView tabSelected="1" view="pageBreakPreview" topLeftCell="B1" zoomScale="112" zoomScaleNormal="112" zoomScaleSheetLayoutView="112" workbookViewId="0">
      <selection activeCell="K1" sqref="K1:K1048576"/>
    </sheetView>
  </sheetViews>
  <sheetFormatPr defaultRowHeight="15"/>
  <cols>
    <col min="1" max="1" width="7.5703125" style="1" customWidth="1"/>
    <col min="2" max="2" width="32.42578125" style="40" customWidth="1"/>
    <col min="3" max="3" width="12.42578125" style="1" customWidth="1"/>
    <col min="4" max="4" width="8.140625" style="1" customWidth="1"/>
    <col min="5" max="5" width="6.28515625" style="1" customWidth="1"/>
    <col min="6" max="6" width="14.28515625" style="44" customWidth="1"/>
    <col min="7" max="7" width="15.42578125" style="44" customWidth="1"/>
    <col min="8" max="8" width="14" style="44" customWidth="1"/>
    <col min="9" max="9" width="15.5703125" style="1" customWidth="1"/>
    <col min="10" max="10" width="15.42578125" style="1" customWidth="1"/>
    <col min="11" max="11" width="13.7109375" style="86" customWidth="1"/>
    <col min="12" max="12" width="22.7109375" style="1" customWidth="1"/>
    <col min="13" max="13" width="13.7109375" style="3" customWidth="1"/>
    <col min="14" max="14" width="14.42578125" style="3" customWidth="1"/>
    <col min="15" max="15" width="15.42578125" style="1" customWidth="1"/>
    <col min="16" max="16" width="0.85546875" style="3" customWidth="1"/>
    <col min="17" max="17" width="15.7109375" style="3" customWidth="1"/>
    <col min="18" max="18" width="11.85546875" style="1" customWidth="1"/>
    <col min="19" max="19" width="9.140625" style="1" customWidth="1"/>
    <col min="20" max="20" width="9.140625" style="3" customWidth="1"/>
    <col min="21" max="16384" width="9.140625" style="1"/>
  </cols>
  <sheetData>
    <row r="1" spans="1:19" ht="16.5" customHeight="1">
      <c r="A1" s="12"/>
      <c r="B1" s="39"/>
      <c r="C1" s="12"/>
      <c r="D1" s="12"/>
      <c r="E1" s="12"/>
      <c r="F1" s="55" t="s">
        <v>20</v>
      </c>
      <c r="G1" s="13"/>
      <c r="H1" s="13"/>
      <c r="I1" s="12"/>
      <c r="J1" s="12"/>
      <c r="K1" s="79"/>
      <c r="L1" s="66" t="s">
        <v>7</v>
      </c>
      <c r="M1" s="67"/>
      <c r="N1" s="67"/>
      <c r="O1" s="67"/>
    </row>
    <row r="2" spans="1:19" ht="33" customHeight="1">
      <c r="A2" s="4"/>
      <c r="B2" s="76" t="s">
        <v>11</v>
      </c>
      <c r="C2" s="76"/>
      <c r="D2" s="4"/>
      <c r="E2" s="76" t="s">
        <v>265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9" ht="36.75" customHeight="1">
      <c r="A3" s="4"/>
      <c r="B3" s="76" t="s">
        <v>12</v>
      </c>
      <c r="C3" s="76"/>
      <c r="D3" s="4"/>
      <c r="E3" s="76" t="s">
        <v>13</v>
      </c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9" ht="33" customHeight="1">
      <c r="A4" s="4"/>
      <c r="B4" s="76" t="s">
        <v>14</v>
      </c>
      <c r="C4" s="76"/>
      <c r="D4" s="4"/>
      <c r="E4" s="76" t="s">
        <v>28</v>
      </c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9" ht="22.5" customHeight="1">
      <c r="A5" s="76" t="s">
        <v>15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9" ht="53.25" customHeight="1">
      <c r="A6" s="4"/>
      <c r="B6" s="76" t="s">
        <v>16</v>
      </c>
      <c r="C6" s="76"/>
      <c r="D6" s="4"/>
      <c r="E6" s="4"/>
      <c r="F6" s="5"/>
      <c r="G6" s="5"/>
      <c r="H6" s="5"/>
      <c r="I6" s="4"/>
      <c r="J6" s="4"/>
      <c r="K6" s="80"/>
      <c r="L6" s="4"/>
      <c r="M6" s="5"/>
      <c r="N6" s="5"/>
      <c r="O6" s="4"/>
    </row>
    <row r="7" spans="1:19" ht="39" customHeight="1">
      <c r="A7" s="68" t="s">
        <v>0</v>
      </c>
      <c r="B7" s="70" t="s">
        <v>25</v>
      </c>
      <c r="C7" s="72" t="s">
        <v>24</v>
      </c>
      <c r="D7" s="68" t="s">
        <v>1</v>
      </c>
      <c r="E7" s="68" t="s">
        <v>2</v>
      </c>
      <c r="F7" s="73" t="s">
        <v>27</v>
      </c>
      <c r="G7" s="74"/>
      <c r="H7" s="75"/>
      <c r="I7" s="61" t="s">
        <v>21</v>
      </c>
      <c r="J7" s="62"/>
      <c r="K7" s="63"/>
      <c r="L7" s="77" t="s">
        <v>22</v>
      </c>
      <c r="M7" s="78"/>
      <c r="N7" s="78"/>
      <c r="O7" s="78"/>
    </row>
    <row r="8" spans="1:19" ht="159" customHeight="1">
      <c r="A8" s="69"/>
      <c r="B8" s="71"/>
      <c r="C8" s="72"/>
      <c r="D8" s="68"/>
      <c r="E8" s="68"/>
      <c r="F8" s="54" t="s">
        <v>8</v>
      </c>
      <c r="G8" s="54" t="s">
        <v>9</v>
      </c>
      <c r="H8" s="54" t="s">
        <v>10</v>
      </c>
      <c r="I8" s="14" t="s">
        <v>3</v>
      </c>
      <c r="J8" s="14" t="s">
        <v>4</v>
      </c>
      <c r="K8" s="81" t="s">
        <v>298</v>
      </c>
      <c r="L8" s="15" t="s">
        <v>23</v>
      </c>
      <c r="M8" s="16" t="s">
        <v>5</v>
      </c>
      <c r="N8" s="16" t="s">
        <v>6</v>
      </c>
      <c r="O8" s="17" t="s">
        <v>26</v>
      </c>
      <c r="P8" s="9"/>
      <c r="Q8" s="9"/>
    </row>
    <row r="9" spans="1:19" ht="15" customHeight="1">
      <c r="A9" s="18">
        <v>1</v>
      </c>
      <c r="B9" s="37" t="s">
        <v>31</v>
      </c>
      <c r="C9" s="29" t="s">
        <v>234</v>
      </c>
      <c r="D9" s="19" t="s">
        <v>221</v>
      </c>
      <c r="E9" s="20">
        <v>1</v>
      </c>
      <c r="F9" s="33">
        <v>340</v>
      </c>
      <c r="G9" s="48">
        <v>352</v>
      </c>
      <c r="H9" s="49">
        <v>380</v>
      </c>
      <c r="I9" s="34">
        <f>AVERAGE(F9:H9)</f>
        <v>357.33333333333331</v>
      </c>
      <c r="J9" s="21">
        <f t="shared" ref="J9:J238" si="0">SQRT(((SUM((POWER(H9-I9,2)),(POWER(G9-I9,2)),(POWER(F9-I9,2)))/(COLUMNS(F9:H9)-1))))</f>
        <v>20.526405757787536</v>
      </c>
      <c r="K9" s="82">
        <f>J9/I9*100</f>
        <v>5.7443299695300949</v>
      </c>
      <c r="L9" s="22">
        <f>((E9/3)*(SUM(F9:H9)))</f>
        <v>357.33333333333331</v>
      </c>
      <c r="M9" s="22">
        <f t="shared" ref="M9:M238" si="1">L9/E9</f>
        <v>357.33333333333331</v>
      </c>
      <c r="N9" s="22">
        <f t="shared" ref="N9:N79" si="2">ROUNDDOWN(M9,2)</f>
        <v>357.33</v>
      </c>
      <c r="O9" s="22">
        <f t="shared" ref="O9:O238" si="3">N9*E9</f>
        <v>357.33</v>
      </c>
      <c r="P9" s="9">
        <v>1.2</v>
      </c>
      <c r="Q9" s="9"/>
      <c r="S9" s="6"/>
    </row>
    <row r="10" spans="1:19" ht="15" customHeight="1">
      <c r="A10" s="18">
        <v>2</v>
      </c>
      <c r="B10" s="37" t="s">
        <v>32</v>
      </c>
      <c r="C10" s="29" t="s">
        <v>223</v>
      </c>
      <c r="D10" s="19" t="s">
        <v>221</v>
      </c>
      <c r="E10" s="20">
        <v>1</v>
      </c>
      <c r="F10" s="33">
        <v>979</v>
      </c>
      <c r="G10" s="48">
        <v>1010</v>
      </c>
      <c r="H10" s="49">
        <v>1050</v>
      </c>
      <c r="I10" s="34">
        <f t="shared" ref="I10:I80" si="4">AVERAGE(F10:H10)</f>
        <v>1013</v>
      </c>
      <c r="J10" s="21">
        <f t="shared" si="0"/>
        <v>35.594943461115371</v>
      </c>
      <c r="K10" s="82">
        <f t="shared" ref="K10:K80" si="5">J10/I10*100</f>
        <v>3.5138147543055651</v>
      </c>
      <c r="L10" s="22">
        <f t="shared" ref="L10:L80" si="6">((E10/3)*(SUM(F10:H10)))</f>
        <v>1013</v>
      </c>
      <c r="M10" s="22">
        <f t="shared" si="1"/>
        <v>1013</v>
      </c>
      <c r="N10" s="22">
        <f t="shared" si="2"/>
        <v>1013</v>
      </c>
      <c r="O10" s="22">
        <f t="shared" si="3"/>
        <v>1013</v>
      </c>
      <c r="P10" s="9">
        <v>1.2</v>
      </c>
      <c r="Q10" s="9"/>
      <c r="S10" s="6"/>
    </row>
    <row r="11" spans="1:19" ht="15" customHeight="1">
      <c r="A11" s="43">
        <v>3</v>
      </c>
      <c r="B11" s="37" t="s">
        <v>33</v>
      </c>
      <c r="C11" s="29" t="s">
        <v>233</v>
      </c>
      <c r="D11" s="19" t="s">
        <v>221</v>
      </c>
      <c r="E11" s="20">
        <v>1</v>
      </c>
      <c r="F11" s="33">
        <v>941</v>
      </c>
      <c r="G11" s="48">
        <v>1002</v>
      </c>
      <c r="H11" s="49">
        <v>1070</v>
      </c>
      <c r="I11" s="34">
        <f t="shared" si="4"/>
        <v>1004.3333333333334</v>
      </c>
      <c r="J11" s="21">
        <f t="shared" si="0"/>
        <v>64.531645983450119</v>
      </c>
      <c r="K11" s="82">
        <f t="shared" si="5"/>
        <v>6.4253215383455142</v>
      </c>
      <c r="L11" s="22">
        <f t="shared" si="6"/>
        <v>1004.3333333333333</v>
      </c>
      <c r="M11" s="22">
        <f t="shared" si="1"/>
        <v>1004.3333333333333</v>
      </c>
      <c r="N11" s="22">
        <f t="shared" si="2"/>
        <v>1004.33</v>
      </c>
      <c r="O11" s="22">
        <f t="shared" si="3"/>
        <v>1004.33</v>
      </c>
      <c r="P11" s="9"/>
      <c r="Q11" s="9"/>
      <c r="S11" s="6"/>
    </row>
    <row r="12" spans="1:19" ht="15" customHeight="1">
      <c r="A12" s="43">
        <v>4</v>
      </c>
      <c r="B12" s="37" t="s">
        <v>34</v>
      </c>
      <c r="C12" s="29" t="s">
        <v>235</v>
      </c>
      <c r="D12" s="19" t="s">
        <v>221</v>
      </c>
      <c r="E12" s="20">
        <v>1</v>
      </c>
      <c r="F12" s="33">
        <v>14547</v>
      </c>
      <c r="G12" s="48">
        <v>15200</v>
      </c>
      <c r="H12" s="49">
        <v>16000</v>
      </c>
      <c r="I12" s="34">
        <f t="shared" si="4"/>
        <v>15249</v>
      </c>
      <c r="J12" s="21">
        <f t="shared" si="0"/>
        <v>727.73827712990339</v>
      </c>
      <c r="K12" s="82">
        <f t="shared" si="5"/>
        <v>4.7723672183743417</v>
      </c>
      <c r="L12" s="22">
        <f t="shared" si="6"/>
        <v>15249</v>
      </c>
      <c r="M12" s="22">
        <f t="shared" si="1"/>
        <v>15249</v>
      </c>
      <c r="N12" s="22">
        <f t="shared" si="2"/>
        <v>15249</v>
      </c>
      <c r="O12" s="22">
        <f t="shared" si="3"/>
        <v>15249</v>
      </c>
      <c r="P12" s="9"/>
      <c r="Q12" s="9"/>
      <c r="S12" s="6"/>
    </row>
    <row r="13" spans="1:19" ht="15" customHeight="1">
      <c r="A13" s="43">
        <v>5</v>
      </c>
      <c r="B13" s="37" t="s">
        <v>35</v>
      </c>
      <c r="C13" s="29" t="s">
        <v>235</v>
      </c>
      <c r="D13" s="19" t="s">
        <v>221</v>
      </c>
      <c r="E13" s="20">
        <v>1</v>
      </c>
      <c r="F13" s="33">
        <v>15457</v>
      </c>
      <c r="G13" s="48">
        <v>15950</v>
      </c>
      <c r="H13" s="49">
        <v>17000</v>
      </c>
      <c r="I13" s="34">
        <f t="shared" si="4"/>
        <v>16135.666666666666</v>
      </c>
      <c r="J13" s="21">
        <f t="shared" si="0"/>
        <v>788.07761885066463</v>
      </c>
      <c r="K13" s="82">
        <f t="shared" si="5"/>
        <v>4.8840722551531677</v>
      </c>
      <c r="L13" s="22">
        <f t="shared" si="6"/>
        <v>16135.666666666666</v>
      </c>
      <c r="M13" s="22">
        <f t="shared" si="1"/>
        <v>16135.666666666666</v>
      </c>
      <c r="N13" s="22">
        <f t="shared" si="2"/>
        <v>16135.66</v>
      </c>
      <c r="O13" s="22">
        <f t="shared" si="3"/>
        <v>16135.66</v>
      </c>
      <c r="P13" s="9"/>
      <c r="Q13" s="9"/>
      <c r="S13" s="6"/>
    </row>
    <row r="14" spans="1:19" ht="15" customHeight="1">
      <c r="A14" s="43">
        <v>6</v>
      </c>
      <c r="B14" s="37" t="s">
        <v>36</v>
      </c>
      <c r="C14" s="29" t="s">
        <v>235</v>
      </c>
      <c r="D14" s="19" t="s">
        <v>221</v>
      </c>
      <c r="E14" s="20">
        <v>1</v>
      </c>
      <c r="F14" s="33">
        <v>25077</v>
      </c>
      <c r="G14" s="48">
        <v>25860</v>
      </c>
      <c r="H14" s="49">
        <v>27000</v>
      </c>
      <c r="I14" s="34">
        <f t="shared" si="4"/>
        <v>25979</v>
      </c>
      <c r="J14" s="21">
        <f t="shared" si="0"/>
        <v>967.00723885604907</v>
      </c>
      <c r="K14" s="82">
        <f t="shared" si="5"/>
        <v>3.722265055837596</v>
      </c>
      <c r="L14" s="22">
        <f t="shared" si="6"/>
        <v>25979</v>
      </c>
      <c r="M14" s="22">
        <f t="shared" si="1"/>
        <v>25979</v>
      </c>
      <c r="N14" s="22">
        <f t="shared" si="2"/>
        <v>25979</v>
      </c>
      <c r="O14" s="22">
        <f t="shared" si="3"/>
        <v>25979</v>
      </c>
      <c r="P14" s="9"/>
      <c r="Q14" s="9"/>
      <c r="S14" s="6"/>
    </row>
    <row r="15" spans="1:19" ht="15" customHeight="1">
      <c r="A15" s="43">
        <v>7</v>
      </c>
      <c r="B15" s="37" t="s">
        <v>37</v>
      </c>
      <c r="C15" s="29" t="s">
        <v>226</v>
      </c>
      <c r="D15" s="19" t="s">
        <v>221</v>
      </c>
      <c r="E15" s="20">
        <v>1</v>
      </c>
      <c r="F15" s="33">
        <v>2418</v>
      </c>
      <c r="G15" s="48">
        <v>2563</v>
      </c>
      <c r="H15" s="49">
        <v>2600</v>
      </c>
      <c r="I15" s="34">
        <f t="shared" si="4"/>
        <v>2527</v>
      </c>
      <c r="J15" s="21">
        <f t="shared" si="0"/>
        <v>96.19251530134764</v>
      </c>
      <c r="K15" s="82">
        <f t="shared" si="5"/>
        <v>3.8065894460367096</v>
      </c>
      <c r="L15" s="22">
        <f t="shared" si="6"/>
        <v>2527</v>
      </c>
      <c r="M15" s="22">
        <f t="shared" si="1"/>
        <v>2527</v>
      </c>
      <c r="N15" s="22">
        <f t="shared" si="2"/>
        <v>2527</v>
      </c>
      <c r="O15" s="22">
        <f t="shared" si="3"/>
        <v>2527</v>
      </c>
      <c r="P15" s="9"/>
      <c r="Q15" s="9"/>
      <c r="S15" s="6"/>
    </row>
    <row r="16" spans="1:19" ht="15" customHeight="1">
      <c r="A16" s="43">
        <v>8</v>
      </c>
      <c r="B16" s="37" t="s">
        <v>38</v>
      </c>
      <c r="C16" s="29" t="s">
        <v>226</v>
      </c>
      <c r="D16" s="19" t="s">
        <v>221</v>
      </c>
      <c r="E16" s="20">
        <v>1</v>
      </c>
      <c r="F16" s="33">
        <v>3748</v>
      </c>
      <c r="G16" s="48">
        <v>4050</v>
      </c>
      <c r="H16" s="49">
        <v>4200</v>
      </c>
      <c r="I16" s="34">
        <f t="shared" si="4"/>
        <v>3999.3333333333335</v>
      </c>
      <c r="J16" s="21">
        <f t="shared" si="0"/>
        <v>230.22018446116607</v>
      </c>
      <c r="K16" s="82">
        <f t="shared" si="5"/>
        <v>5.756464022199518</v>
      </c>
      <c r="L16" s="22">
        <f t="shared" si="6"/>
        <v>3999.333333333333</v>
      </c>
      <c r="M16" s="22">
        <f t="shared" si="1"/>
        <v>3999.333333333333</v>
      </c>
      <c r="N16" s="22">
        <f t="shared" si="2"/>
        <v>3999.33</v>
      </c>
      <c r="O16" s="22">
        <f t="shared" si="3"/>
        <v>3999.33</v>
      </c>
      <c r="P16" s="9"/>
      <c r="Q16" s="9"/>
      <c r="S16" s="6"/>
    </row>
    <row r="17" spans="1:19" ht="15" customHeight="1">
      <c r="A17" s="43">
        <v>9</v>
      </c>
      <c r="B17" s="37" t="s">
        <v>39</v>
      </c>
      <c r="C17" s="29" t="s">
        <v>226</v>
      </c>
      <c r="D17" s="19" t="s">
        <v>221</v>
      </c>
      <c r="E17" s="20">
        <v>1</v>
      </c>
      <c r="F17" s="33">
        <v>680</v>
      </c>
      <c r="G17" s="48">
        <v>701</v>
      </c>
      <c r="H17" s="49">
        <v>760</v>
      </c>
      <c r="I17" s="34">
        <f t="shared" si="4"/>
        <v>713.66666666666663</v>
      </c>
      <c r="J17" s="21">
        <f t="shared" si="0"/>
        <v>41.476901202155076</v>
      </c>
      <c r="K17" s="82">
        <f t="shared" si="5"/>
        <v>5.8118030642907632</v>
      </c>
      <c r="L17" s="22">
        <f t="shared" si="6"/>
        <v>713.66666666666663</v>
      </c>
      <c r="M17" s="22">
        <f t="shared" si="1"/>
        <v>713.66666666666663</v>
      </c>
      <c r="N17" s="22">
        <f t="shared" si="2"/>
        <v>713.66</v>
      </c>
      <c r="O17" s="22">
        <f t="shared" si="3"/>
        <v>713.66</v>
      </c>
      <c r="P17" s="9"/>
      <c r="Q17" s="9"/>
      <c r="S17" s="6"/>
    </row>
    <row r="18" spans="1:19" ht="15" customHeight="1">
      <c r="A18" s="43">
        <v>10</v>
      </c>
      <c r="B18" s="37" t="s">
        <v>40</v>
      </c>
      <c r="C18" s="29" t="s">
        <v>226</v>
      </c>
      <c r="D18" s="19" t="s">
        <v>221</v>
      </c>
      <c r="E18" s="20">
        <v>1</v>
      </c>
      <c r="F18" s="33">
        <v>1472</v>
      </c>
      <c r="G18" s="48">
        <v>1502</v>
      </c>
      <c r="H18" s="49">
        <v>1650</v>
      </c>
      <c r="I18" s="34">
        <f t="shared" si="4"/>
        <v>1541.3333333333333</v>
      </c>
      <c r="J18" s="21">
        <f t="shared" si="0"/>
        <v>95.296029997756648</v>
      </c>
      <c r="K18" s="82">
        <f t="shared" si="5"/>
        <v>6.1827009081589521</v>
      </c>
      <c r="L18" s="22">
        <f t="shared" si="6"/>
        <v>1541.3333333333333</v>
      </c>
      <c r="M18" s="22">
        <f t="shared" si="1"/>
        <v>1541.3333333333333</v>
      </c>
      <c r="N18" s="22">
        <f t="shared" si="2"/>
        <v>1541.33</v>
      </c>
      <c r="O18" s="22">
        <f t="shared" si="3"/>
        <v>1541.33</v>
      </c>
      <c r="P18" s="9"/>
      <c r="Q18" s="9"/>
      <c r="S18" s="6"/>
    </row>
    <row r="19" spans="1:19" ht="15" customHeight="1">
      <c r="A19" s="43">
        <v>11</v>
      </c>
      <c r="B19" s="37" t="s">
        <v>41</v>
      </c>
      <c r="C19" s="29" t="s">
        <v>226</v>
      </c>
      <c r="D19" s="19" t="s">
        <v>221</v>
      </c>
      <c r="E19" s="20">
        <v>1</v>
      </c>
      <c r="F19" s="33">
        <v>807</v>
      </c>
      <c r="G19" s="48">
        <v>879</v>
      </c>
      <c r="H19" s="49">
        <v>900</v>
      </c>
      <c r="I19" s="34">
        <f t="shared" si="4"/>
        <v>862</v>
      </c>
      <c r="J19" s="21">
        <f t="shared" si="0"/>
        <v>48.774993593028796</v>
      </c>
      <c r="K19" s="82">
        <f t="shared" si="5"/>
        <v>5.658351924945336</v>
      </c>
      <c r="L19" s="22">
        <f t="shared" si="6"/>
        <v>862</v>
      </c>
      <c r="M19" s="22">
        <f t="shared" si="1"/>
        <v>862</v>
      </c>
      <c r="N19" s="22">
        <f t="shared" si="2"/>
        <v>862</v>
      </c>
      <c r="O19" s="22">
        <f t="shared" si="3"/>
        <v>862</v>
      </c>
      <c r="P19" s="9"/>
      <c r="Q19" s="9"/>
      <c r="S19" s="6"/>
    </row>
    <row r="20" spans="1:19" ht="15" customHeight="1">
      <c r="A20" s="43">
        <v>12</v>
      </c>
      <c r="B20" s="37" t="s">
        <v>42</v>
      </c>
      <c r="C20" s="29" t="s">
        <v>226</v>
      </c>
      <c r="D20" s="19" t="s">
        <v>221</v>
      </c>
      <c r="E20" s="20">
        <v>1</v>
      </c>
      <c r="F20" s="33">
        <v>2130</v>
      </c>
      <c r="G20" s="48">
        <v>2300</v>
      </c>
      <c r="H20" s="49">
        <v>2400</v>
      </c>
      <c r="I20" s="34">
        <f t="shared" si="4"/>
        <v>2276.6666666666665</v>
      </c>
      <c r="J20" s="21">
        <f t="shared" si="0"/>
        <v>136.50396819628847</v>
      </c>
      <c r="K20" s="82">
        <f t="shared" si="5"/>
        <v>5.995781911989245</v>
      </c>
      <c r="L20" s="22">
        <f t="shared" si="6"/>
        <v>2276.6666666666665</v>
      </c>
      <c r="M20" s="22">
        <f t="shared" si="1"/>
        <v>2276.6666666666665</v>
      </c>
      <c r="N20" s="22">
        <f t="shared" si="2"/>
        <v>2276.66</v>
      </c>
      <c r="O20" s="22">
        <f t="shared" si="3"/>
        <v>2276.66</v>
      </c>
      <c r="P20" s="9"/>
      <c r="Q20" s="9"/>
      <c r="S20" s="6"/>
    </row>
    <row r="21" spans="1:19" ht="15" customHeight="1">
      <c r="A21" s="43">
        <v>13</v>
      </c>
      <c r="B21" s="37" t="s">
        <v>43</v>
      </c>
      <c r="C21" s="29" t="s">
        <v>235</v>
      </c>
      <c r="D21" s="19" t="s">
        <v>221</v>
      </c>
      <c r="E21" s="20">
        <v>1</v>
      </c>
      <c r="F21" s="33">
        <v>69820</v>
      </c>
      <c r="G21" s="48">
        <v>70500</v>
      </c>
      <c r="H21" s="49">
        <v>72000</v>
      </c>
      <c r="I21" s="34">
        <f t="shared" si="4"/>
        <v>70773.333333333328</v>
      </c>
      <c r="J21" s="21">
        <f t="shared" si="0"/>
        <v>1115.4072499913802</v>
      </c>
      <c r="K21" s="82">
        <f t="shared" si="5"/>
        <v>1.5760275762877454</v>
      </c>
      <c r="L21" s="22">
        <f t="shared" si="6"/>
        <v>70773.333333333328</v>
      </c>
      <c r="M21" s="22">
        <f t="shared" si="1"/>
        <v>70773.333333333328</v>
      </c>
      <c r="N21" s="22">
        <f t="shared" si="2"/>
        <v>70773.33</v>
      </c>
      <c r="O21" s="22">
        <f t="shared" si="3"/>
        <v>70773.33</v>
      </c>
      <c r="P21" s="9"/>
      <c r="Q21" s="9"/>
      <c r="S21" s="6"/>
    </row>
    <row r="22" spans="1:19" ht="30" customHeight="1">
      <c r="A22" s="43">
        <v>14</v>
      </c>
      <c r="B22" s="37" t="s">
        <v>44</v>
      </c>
      <c r="C22" s="29" t="s">
        <v>235</v>
      </c>
      <c r="D22" s="19" t="s">
        <v>221</v>
      </c>
      <c r="E22" s="20">
        <v>1</v>
      </c>
      <c r="F22" s="33">
        <v>7500</v>
      </c>
      <c r="G22" s="48">
        <v>7950</v>
      </c>
      <c r="H22" s="49">
        <v>8000</v>
      </c>
      <c r="I22" s="34">
        <f t="shared" si="4"/>
        <v>7816.666666666667</v>
      </c>
      <c r="J22" s="21">
        <f t="shared" si="0"/>
        <v>275.37852736430511</v>
      </c>
      <c r="K22" s="82">
        <f t="shared" si="5"/>
        <v>3.522966234937805</v>
      </c>
      <c r="L22" s="22">
        <f t="shared" si="6"/>
        <v>7816.6666666666661</v>
      </c>
      <c r="M22" s="22">
        <f t="shared" si="1"/>
        <v>7816.6666666666661</v>
      </c>
      <c r="N22" s="22">
        <f t="shared" si="2"/>
        <v>7816.66</v>
      </c>
      <c r="O22" s="22">
        <f t="shared" si="3"/>
        <v>7816.66</v>
      </c>
      <c r="P22" s="9"/>
      <c r="Q22" s="9"/>
      <c r="S22" s="6"/>
    </row>
    <row r="23" spans="1:19" ht="15" customHeight="1">
      <c r="A23" s="43">
        <v>15</v>
      </c>
      <c r="B23" s="37" t="s">
        <v>45</v>
      </c>
      <c r="C23" s="29" t="s">
        <v>235</v>
      </c>
      <c r="D23" s="19" t="s">
        <v>221</v>
      </c>
      <c r="E23" s="20">
        <v>1</v>
      </c>
      <c r="F23" s="33">
        <v>10000</v>
      </c>
      <c r="G23" s="48">
        <v>10900</v>
      </c>
      <c r="H23" s="49">
        <f t="shared" ref="H23" si="7">F23*1.11</f>
        <v>11100.000000000002</v>
      </c>
      <c r="I23" s="34">
        <f t="shared" si="4"/>
        <v>10666.666666666666</v>
      </c>
      <c r="J23" s="21">
        <f t="shared" si="0"/>
        <v>585.94652770823222</v>
      </c>
      <c r="K23" s="82">
        <f t="shared" si="5"/>
        <v>5.4932486972646775</v>
      </c>
      <c r="L23" s="22">
        <f t="shared" si="6"/>
        <v>10666.666666666666</v>
      </c>
      <c r="M23" s="22">
        <f t="shared" si="1"/>
        <v>10666.666666666666</v>
      </c>
      <c r="N23" s="22">
        <f t="shared" si="2"/>
        <v>10666.66</v>
      </c>
      <c r="O23" s="22">
        <f t="shared" si="3"/>
        <v>10666.66</v>
      </c>
      <c r="P23" s="9"/>
      <c r="Q23" s="9"/>
      <c r="S23" s="6"/>
    </row>
    <row r="24" spans="1:19" ht="15" customHeight="1">
      <c r="A24" s="43">
        <v>16</v>
      </c>
      <c r="B24" s="37" t="s">
        <v>253</v>
      </c>
      <c r="C24" s="29" t="s">
        <v>224</v>
      </c>
      <c r="D24" s="19" t="s">
        <v>221</v>
      </c>
      <c r="E24" s="20">
        <v>1</v>
      </c>
      <c r="F24" s="33">
        <v>1040</v>
      </c>
      <c r="G24" s="48">
        <v>1102</v>
      </c>
      <c r="H24" s="49">
        <v>1150</v>
      </c>
      <c r="I24" s="34">
        <f t="shared" si="4"/>
        <v>1097.3333333333333</v>
      </c>
      <c r="J24" s="21">
        <f t="shared" si="0"/>
        <v>55.148284953689476</v>
      </c>
      <c r="K24" s="82">
        <f t="shared" si="5"/>
        <v>5.0256638779182392</v>
      </c>
      <c r="L24" s="22">
        <f t="shared" si="6"/>
        <v>1097.3333333333333</v>
      </c>
      <c r="M24" s="22">
        <f t="shared" si="1"/>
        <v>1097.3333333333333</v>
      </c>
      <c r="N24" s="22">
        <f t="shared" si="2"/>
        <v>1097.33</v>
      </c>
      <c r="O24" s="22">
        <f t="shared" si="3"/>
        <v>1097.33</v>
      </c>
      <c r="P24" s="9"/>
      <c r="Q24" s="9"/>
      <c r="S24" s="6"/>
    </row>
    <row r="25" spans="1:19" ht="30" customHeight="1">
      <c r="A25" s="43">
        <v>17</v>
      </c>
      <c r="B25" s="37" t="s">
        <v>283</v>
      </c>
      <c r="C25" s="29" t="s">
        <v>223</v>
      </c>
      <c r="D25" s="19" t="s">
        <v>221</v>
      </c>
      <c r="E25" s="20">
        <v>1</v>
      </c>
      <c r="F25" s="33">
        <v>1160</v>
      </c>
      <c r="G25" s="48">
        <v>1235</v>
      </c>
      <c r="H25" s="49">
        <v>1290</v>
      </c>
      <c r="I25" s="34">
        <f t="shared" si="4"/>
        <v>1228.3333333333333</v>
      </c>
      <c r="J25" s="21">
        <f t="shared" si="0"/>
        <v>65.255906501506303</v>
      </c>
      <c r="K25" s="82">
        <f t="shared" si="5"/>
        <v>5.3125568386572297</v>
      </c>
      <c r="L25" s="22">
        <f t="shared" si="6"/>
        <v>1228.3333333333333</v>
      </c>
      <c r="M25" s="22">
        <f t="shared" si="1"/>
        <v>1228.3333333333333</v>
      </c>
      <c r="N25" s="22">
        <f t="shared" si="2"/>
        <v>1228.33</v>
      </c>
      <c r="O25" s="22">
        <f t="shared" si="3"/>
        <v>1228.33</v>
      </c>
      <c r="P25" s="9"/>
      <c r="Q25" s="9"/>
      <c r="S25" s="6"/>
    </row>
    <row r="26" spans="1:19" ht="30" customHeight="1">
      <c r="A26" s="43">
        <v>18</v>
      </c>
      <c r="B26" s="37" t="s">
        <v>284</v>
      </c>
      <c r="C26" s="29" t="s">
        <v>223</v>
      </c>
      <c r="D26" s="19" t="s">
        <v>221</v>
      </c>
      <c r="E26" s="20">
        <v>1</v>
      </c>
      <c r="F26" s="33">
        <v>1292</v>
      </c>
      <c r="G26" s="48">
        <v>1380</v>
      </c>
      <c r="H26" s="49">
        <v>1400</v>
      </c>
      <c r="I26" s="34">
        <f t="shared" si="4"/>
        <v>1357.3333333333333</v>
      </c>
      <c r="J26" s="21">
        <f t="shared" si="0"/>
        <v>57.457230470440649</v>
      </c>
      <c r="K26" s="82">
        <f t="shared" si="5"/>
        <v>4.2330965474293212</v>
      </c>
      <c r="L26" s="22">
        <f t="shared" si="6"/>
        <v>1357.3333333333333</v>
      </c>
      <c r="M26" s="22">
        <f t="shared" si="1"/>
        <v>1357.3333333333333</v>
      </c>
      <c r="N26" s="22">
        <f t="shared" si="2"/>
        <v>1357.33</v>
      </c>
      <c r="O26" s="22">
        <f t="shared" si="3"/>
        <v>1357.33</v>
      </c>
      <c r="P26" s="9"/>
      <c r="Q26" s="9"/>
      <c r="S26" s="6"/>
    </row>
    <row r="27" spans="1:19" ht="15" customHeight="1">
      <c r="A27" s="43">
        <v>19</v>
      </c>
      <c r="B27" s="37" t="s">
        <v>46</v>
      </c>
      <c r="C27" s="29" t="s">
        <v>236</v>
      </c>
      <c r="D27" s="19" t="s">
        <v>221</v>
      </c>
      <c r="E27" s="20">
        <v>1</v>
      </c>
      <c r="F27" s="33">
        <v>470</v>
      </c>
      <c r="G27" s="48">
        <v>510</v>
      </c>
      <c r="H27" s="49">
        <v>515</v>
      </c>
      <c r="I27" s="34">
        <f t="shared" si="4"/>
        <v>498.33333333333331</v>
      </c>
      <c r="J27" s="21">
        <f t="shared" si="0"/>
        <v>24.664414311581236</v>
      </c>
      <c r="K27" s="82">
        <f t="shared" si="5"/>
        <v>4.9493807983106164</v>
      </c>
      <c r="L27" s="22">
        <f t="shared" si="6"/>
        <v>498.33333333333331</v>
      </c>
      <c r="M27" s="22">
        <f t="shared" si="1"/>
        <v>498.33333333333331</v>
      </c>
      <c r="N27" s="22">
        <f t="shared" si="2"/>
        <v>498.33</v>
      </c>
      <c r="O27" s="22">
        <f t="shared" si="3"/>
        <v>498.33</v>
      </c>
      <c r="P27" s="9"/>
      <c r="Q27" s="9"/>
      <c r="S27" s="6"/>
    </row>
    <row r="28" spans="1:19" ht="15" customHeight="1">
      <c r="A28" s="43">
        <v>20</v>
      </c>
      <c r="B28" s="37" t="s">
        <v>47</v>
      </c>
      <c r="C28" s="29" t="s">
        <v>236</v>
      </c>
      <c r="D28" s="19" t="s">
        <v>221</v>
      </c>
      <c r="E28" s="20">
        <v>1</v>
      </c>
      <c r="F28" s="33">
        <v>520</v>
      </c>
      <c r="G28" s="48">
        <v>540</v>
      </c>
      <c r="H28" s="49">
        <v>570</v>
      </c>
      <c r="I28" s="34">
        <f t="shared" si="4"/>
        <v>543.33333333333337</v>
      </c>
      <c r="J28" s="21">
        <f t="shared" si="0"/>
        <v>25.16611478423583</v>
      </c>
      <c r="K28" s="82">
        <f t="shared" si="5"/>
        <v>4.6318002670372689</v>
      </c>
      <c r="L28" s="22">
        <f t="shared" si="6"/>
        <v>543.33333333333326</v>
      </c>
      <c r="M28" s="22">
        <f t="shared" si="1"/>
        <v>543.33333333333326</v>
      </c>
      <c r="N28" s="22">
        <f t="shared" si="2"/>
        <v>543.33000000000004</v>
      </c>
      <c r="O28" s="22">
        <f t="shared" si="3"/>
        <v>543.33000000000004</v>
      </c>
      <c r="P28" s="9"/>
      <c r="Q28" s="9"/>
      <c r="S28" s="6"/>
    </row>
    <row r="29" spans="1:19" ht="30" customHeight="1">
      <c r="A29" s="43">
        <v>21</v>
      </c>
      <c r="B29" s="37" t="s">
        <v>48</v>
      </c>
      <c r="C29" s="29" t="s">
        <v>237</v>
      </c>
      <c r="D29" s="19" t="s">
        <v>221</v>
      </c>
      <c r="E29" s="20">
        <v>1</v>
      </c>
      <c r="F29" s="33">
        <v>29380</v>
      </c>
      <c r="G29" s="48">
        <v>30500</v>
      </c>
      <c r="H29" s="49">
        <v>31000</v>
      </c>
      <c r="I29" s="34">
        <f t="shared" si="4"/>
        <v>30293.333333333332</v>
      </c>
      <c r="J29" s="21">
        <f t="shared" si="0"/>
        <v>829.53802404310147</v>
      </c>
      <c r="K29" s="82">
        <f t="shared" si="5"/>
        <v>2.7383517519028437</v>
      </c>
      <c r="L29" s="22">
        <f t="shared" si="6"/>
        <v>30293.333333333332</v>
      </c>
      <c r="M29" s="22">
        <f t="shared" si="1"/>
        <v>30293.333333333332</v>
      </c>
      <c r="N29" s="22">
        <f t="shared" si="2"/>
        <v>30293.33</v>
      </c>
      <c r="O29" s="22">
        <f t="shared" si="3"/>
        <v>30293.33</v>
      </c>
      <c r="P29" s="9"/>
      <c r="Q29" s="9"/>
      <c r="S29" s="6"/>
    </row>
    <row r="30" spans="1:19" ht="30" customHeight="1">
      <c r="A30" s="43">
        <v>22</v>
      </c>
      <c r="B30" s="37" t="s">
        <v>49</v>
      </c>
      <c r="C30" s="29" t="s">
        <v>224</v>
      </c>
      <c r="D30" s="19" t="s">
        <v>221</v>
      </c>
      <c r="E30" s="20">
        <v>1</v>
      </c>
      <c r="F30" s="33">
        <v>408</v>
      </c>
      <c r="G30" s="48">
        <v>411</v>
      </c>
      <c r="H30" s="49">
        <v>415</v>
      </c>
      <c r="I30" s="34">
        <f t="shared" si="4"/>
        <v>411.33333333333331</v>
      </c>
      <c r="J30" s="21">
        <f t="shared" si="0"/>
        <v>3.5118845842842461</v>
      </c>
      <c r="K30" s="82">
        <f t="shared" si="5"/>
        <v>0.85378069309989779</v>
      </c>
      <c r="L30" s="22">
        <f t="shared" si="6"/>
        <v>411.33333333333331</v>
      </c>
      <c r="M30" s="22">
        <f t="shared" si="1"/>
        <v>411.33333333333331</v>
      </c>
      <c r="N30" s="22">
        <f t="shared" si="2"/>
        <v>411.33</v>
      </c>
      <c r="O30" s="22">
        <f t="shared" si="3"/>
        <v>411.33</v>
      </c>
      <c r="P30" s="9"/>
      <c r="Q30" s="9"/>
      <c r="S30" s="6"/>
    </row>
    <row r="31" spans="1:19" ht="15" customHeight="1">
      <c r="A31" s="43">
        <v>23</v>
      </c>
      <c r="B31" s="37" t="s">
        <v>50</v>
      </c>
      <c r="C31" s="29" t="s">
        <v>225</v>
      </c>
      <c r="D31" s="19" t="s">
        <v>221</v>
      </c>
      <c r="E31" s="20">
        <v>1</v>
      </c>
      <c r="F31" s="33">
        <v>1032</v>
      </c>
      <c r="G31" s="48">
        <v>1080</v>
      </c>
      <c r="H31" s="49">
        <v>1100</v>
      </c>
      <c r="I31" s="34">
        <f t="shared" si="4"/>
        <v>1070.6666666666667</v>
      </c>
      <c r="J31" s="21">
        <f t="shared" si="0"/>
        <v>34.947579792216423</v>
      </c>
      <c r="K31" s="82">
        <f t="shared" si="5"/>
        <v>3.2640952483390184</v>
      </c>
      <c r="L31" s="22">
        <f t="shared" si="6"/>
        <v>1070.6666666666665</v>
      </c>
      <c r="M31" s="22">
        <f t="shared" si="1"/>
        <v>1070.6666666666665</v>
      </c>
      <c r="N31" s="22">
        <f t="shared" si="2"/>
        <v>1070.6600000000001</v>
      </c>
      <c r="O31" s="22">
        <f t="shared" si="3"/>
        <v>1070.6600000000001</v>
      </c>
      <c r="P31" s="9"/>
      <c r="Q31" s="9"/>
      <c r="S31" s="6"/>
    </row>
    <row r="32" spans="1:19" ht="30" customHeight="1">
      <c r="A32" s="43">
        <v>24</v>
      </c>
      <c r="B32" s="37" t="s">
        <v>51</v>
      </c>
      <c r="C32" s="29" t="s">
        <v>225</v>
      </c>
      <c r="D32" s="19" t="s">
        <v>221</v>
      </c>
      <c r="E32" s="20">
        <v>1</v>
      </c>
      <c r="F32" s="33">
        <v>494</v>
      </c>
      <c r="G32" s="48">
        <v>520</v>
      </c>
      <c r="H32" s="49">
        <v>532</v>
      </c>
      <c r="I32" s="34">
        <f t="shared" si="4"/>
        <v>515.33333333333337</v>
      </c>
      <c r="J32" s="21">
        <f t="shared" si="0"/>
        <v>19.425069712444621</v>
      </c>
      <c r="K32" s="82">
        <f t="shared" si="5"/>
        <v>3.76941844355329</v>
      </c>
      <c r="L32" s="22">
        <f t="shared" si="6"/>
        <v>515.33333333333326</v>
      </c>
      <c r="M32" s="22">
        <f t="shared" si="1"/>
        <v>515.33333333333326</v>
      </c>
      <c r="N32" s="22">
        <f t="shared" si="2"/>
        <v>515.33000000000004</v>
      </c>
      <c r="O32" s="22">
        <f t="shared" si="3"/>
        <v>515.33000000000004</v>
      </c>
      <c r="P32" s="9"/>
      <c r="Q32" s="9"/>
      <c r="S32" s="6"/>
    </row>
    <row r="33" spans="1:19" ht="30" customHeight="1">
      <c r="A33" s="43">
        <v>25</v>
      </c>
      <c r="B33" s="37" t="s">
        <v>254</v>
      </c>
      <c r="C33" s="29" t="s">
        <v>227</v>
      </c>
      <c r="D33" s="19" t="s">
        <v>221</v>
      </c>
      <c r="E33" s="20">
        <v>1</v>
      </c>
      <c r="F33" s="33">
        <v>1150</v>
      </c>
      <c r="G33" s="48">
        <v>1200</v>
      </c>
      <c r="H33" s="49">
        <v>1200</v>
      </c>
      <c r="I33" s="34">
        <f t="shared" si="4"/>
        <v>1183.3333333333333</v>
      </c>
      <c r="J33" s="21">
        <f t="shared" si="0"/>
        <v>28.867513459481287</v>
      </c>
      <c r="K33" s="82">
        <f t="shared" si="5"/>
        <v>2.4395081796744753</v>
      </c>
      <c r="L33" s="22">
        <f t="shared" si="6"/>
        <v>1183.3333333333333</v>
      </c>
      <c r="M33" s="22">
        <f t="shared" si="1"/>
        <v>1183.3333333333333</v>
      </c>
      <c r="N33" s="22">
        <f t="shared" si="2"/>
        <v>1183.33</v>
      </c>
      <c r="O33" s="22">
        <f t="shared" si="3"/>
        <v>1183.33</v>
      </c>
      <c r="P33" s="9"/>
      <c r="Q33" s="9"/>
      <c r="S33" s="6"/>
    </row>
    <row r="34" spans="1:19" ht="15" customHeight="1">
      <c r="A34" s="43">
        <v>26</v>
      </c>
      <c r="B34" s="37" t="s">
        <v>52</v>
      </c>
      <c r="C34" s="29" t="s">
        <v>224</v>
      </c>
      <c r="D34" s="19" t="s">
        <v>221</v>
      </c>
      <c r="E34" s="20">
        <v>1</v>
      </c>
      <c r="F34" s="33">
        <v>15</v>
      </c>
      <c r="G34" s="48">
        <v>15.5</v>
      </c>
      <c r="H34" s="49">
        <v>16</v>
      </c>
      <c r="I34" s="34">
        <f t="shared" si="4"/>
        <v>15.5</v>
      </c>
      <c r="J34" s="21">
        <f t="shared" si="0"/>
        <v>0.5</v>
      </c>
      <c r="K34" s="82">
        <f t="shared" si="5"/>
        <v>3.225806451612903</v>
      </c>
      <c r="L34" s="22">
        <f t="shared" si="6"/>
        <v>15.5</v>
      </c>
      <c r="M34" s="22">
        <f t="shared" si="1"/>
        <v>15.5</v>
      </c>
      <c r="N34" s="22">
        <f t="shared" si="2"/>
        <v>15.5</v>
      </c>
      <c r="O34" s="22">
        <f t="shared" si="3"/>
        <v>15.5</v>
      </c>
      <c r="P34" s="9"/>
      <c r="Q34" s="9"/>
      <c r="S34" s="6"/>
    </row>
    <row r="35" spans="1:19" ht="15" customHeight="1">
      <c r="A35" s="43">
        <v>27</v>
      </c>
      <c r="B35" s="37" t="s">
        <v>53</v>
      </c>
      <c r="C35" s="29" t="s">
        <v>224</v>
      </c>
      <c r="D35" s="19" t="s">
        <v>221</v>
      </c>
      <c r="E35" s="20">
        <v>1</v>
      </c>
      <c r="F35" s="33">
        <v>19</v>
      </c>
      <c r="G35" s="48">
        <v>20</v>
      </c>
      <c r="H35" s="49">
        <v>20</v>
      </c>
      <c r="I35" s="34">
        <f t="shared" si="4"/>
        <v>19.666666666666668</v>
      </c>
      <c r="J35" s="21">
        <f t="shared" si="0"/>
        <v>0.57735026918962584</v>
      </c>
      <c r="K35" s="82">
        <f t="shared" si="5"/>
        <v>2.9356793348625043</v>
      </c>
      <c r="L35" s="22">
        <f t="shared" si="6"/>
        <v>19.666666666666664</v>
      </c>
      <c r="M35" s="22">
        <f t="shared" si="1"/>
        <v>19.666666666666664</v>
      </c>
      <c r="N35" s="22">
        <f t="shared" si="2"/>
        <v>19.66</v>
      </c>
      <c r="O35" s="22">
        <f t="shared" si="3"/>
        <v>19.66</v>
      </c>
      <c r="P35" s="9"/>
      <c r="Q35" s="9"/>
      <c r="S35" s="6"/>
    </row>
    <row r="36" spans="1:19" ht="15" customHeight="1">
      <c r="A36" s="43">
        <v>28</v>
      </c>
      <c r="B36" s="37" t="s">
        <v>54</v>
      </c>
      <c r="C36" s="29" t="s">
        <v>224</v>
      </c>
      <c r="D36" s="19" t="s">
        <v>221</v>
      </c>
      <c r="E36" s="20">
        <v>1</v>
      </c>
      <c r="F36" s="33">
        <v>35</v>
      </c>
      <c r="G36" s="48">
        <v>36</v>
      </c>
      <c r="H36" s="49">
        <v>38</v>
      </c>
      <c r="I36" s="34">
        <f t="shared" si="4"/>
        <v>36.333333333333336</v>
      </c>
      <c r="J36" s="21">
        <f t="shared" si="0"/>
        <v>1.5275252316519465</v>
      </c>
      <c r="K36" s="82">
        <f t="shared" si="5"/>
        <v>4.2041978852805872</v>
      </c>
      <c r="L36" s="22">
        <f t="shared" si="6"/>
        <v>36.333333333333329</v>
      </c>
      <c r="M36" s="22">
        <f t="shared" si="1"/>
        <v>36.333333333333329</v>
      </c>
      <c r="N36" s="22">
        <f t="shared" si="2"/>
        <v>36.33</v>
      </c>
      <c r="O36" s="22">
        <f t="shared" si="3"/>
        <v>36.33</v>
      </c>
      <c r="P36" s="9"/>
      <c r="Q36" s="9"/>
      <c r="S36" s="6"/>
    </row>
    <row r="37" spans="1:19" ht="15" customHeight="1">
      <c r="A37" s="43">
        <v>29</v>
      </c>
      <c r="B37" s="37" t="s">
        <v>255</v>
      </c>
      <c r="C37" s="29" t="s">
        <v>224</v>
      </c>
      <c r="D37" s="19" t="s">
        <v>221</v>
      </c>
      <c r="E37" s="20">
        <v>1</v>
      </c>
      <c r="F37" s="33">
        <v>234</v>
      </c>
      <c r="G37" s="48">
        <v>245</v>
      </c>
      <c r="H37" s="49">
        <v>248</v>
      </c>
      <c r="I37" s="34">
        <f t="shared" si="4"/>
        <v>242.33333333333334</v>
      </c>
      <c r="J37" s="21">
        <f t="shared" si="0"/>
        <v>7.3711147958319936</v>
      </c>
      <c r="K37" s="82">
        <f t="shared" si="5"/>
        <v>3.0417255003433263</v>
      </c>
      <c r="L37" s="22">
        <f t="shared" si="6"/>
        <v>242.33333333333331</v>
      </c>
      <c r="M37" s="22">
        <f t="shared" si="1"/>
        <v>242.33333333333331</v>
      </c>
      <c r="N37" s="22">
        <f t="shared" si="2"/>
        <v>242.33</v>
      </c>
      <c r="O37" s="22">
        <f t="shared" si="3"/>
        <v>242.33</v>
      </c>
      <c r="P37" s="9"/>
      <c r="Q37" s="9"/>
      <c r="S37" s="6"/>
    </row>
    <row r="38" spans="1:19" ht="15" customHeight="1">
      <c r="A38" s="43">
        <v>30</v>
      </c>
      <c r="B38" s="37" t="s">
        <v>55</v>
      </c>
      <c r="C38" s="29" t="s">
        <v>227</v>
      </c>
      <c r="D38" s="19" t="s">
        <v>221</v>
      </c>
      <c r="E38" s="20">
        <v>1</v>
      </c>
      <c r="F38" s="33">
        <v>66</v>
      </c>
      <c r="G38" s="48">
        <v>68</v>
      </c>
      <c r="H38" s="49">
        <v>70</v>
      </c>
      <c r="I38" s="34">
        <f t="shared" si="4"/>
        <v>68</v>
      </c>
      <c r="J38" s="21">
        <f t="shared" si="0"/>
        <v>2</v>
      </c>
      <c r="K38" s="82">
        <f t="shared" si="5"/>
        <v>2.9411764705882351</v>
      </c>
      <c r="L38" s="22">
        <f t="shared" si="6"/>
        <v>68</v>
      </c>
      <c r="M38" s="22">
        <f t="shared" si="1"/>
        <v>68</v>
      </c>
      <c r="N38" s="22">
        <f t="shared" si="2"/>
        <v>68</v>
      </c>
      <c r="O38" s="22">
        <f t="shared" si="3"/>
        <v>68</v>
      </c>
      <c r="P38" s="9"/>
      <c r="Q38" s="9"/>
      <c r="S38" s="6"/>
    </row>
    <row r="39" spans="1:19" ht="15" customHeight="1">
      <c r="A39" s="43">
        <v>31</v>
      </c>
      <c r="B39" s="37" t="s">
        <v>56</v>
      </c>
      <c r="C39" s="29" t="s">
        <v>227</v>
      </c>
      <c r="D39" s="19" t="s">
        <v>221</v>
      </c>
      <c r="E39" s="20">
        <v>1</v>
      </c>
      <c r="F39" s="33">
        <v>37</v>
      </c>
      <c r="G39" s="48">
        <v>38</v>
      </c>
      <c r="H39" s="49">
        <v>41</v>
      </c>
      <c r="I39" s="34">
        <f t="shared" si="4"/>
        <v>38.666666666666664</v>
      </c>
      <c r="J39" s="21">
        <f t="shared" si="0"/>
        <v>2.0816659994661326</v>
      </c>
      <c r="K39" s="82">
        <f t="shared" si="5"/>
        <v>5.3836189641365504</v>
      </c>
      <c r="L39" s="22">
        <f t="shared" si="6"/>
        <v>38.666666666666664</v>
      </c>
      <c r="M39" s="22">
        <f t="shared" si="1"/>
        <v>38.666666666666664</v>
      </c>
      <c r="N39" s="22">
        <f t="shared" si="2"/>
        <v>38.659999999999997</v>
      </c>
      <c r="O39" s="22">
        <f t="shared" si="3"/>
        <v>38.659999999999997</v>
      </c>
      <c r="P39" s="9"/>
      <c r="Q39" s="9"/>
      <c r="S39" s="6"/>
    </row>
    <row r="40" spans="1:19" ht="15" customHeight="1">
      <c r="A40" s="43">
        <v>32</v>
      </c>
      <c r="B40" s="37" t="s">
        <v>57</v>
      </c>
      <c r="C40" s="29" t="s">
        <v>226</v>
      </c>
      <c r="D40" s="19" t="s">
        <v>221</v>
      </c>
      <c r="E40" s="20">
        <v>1</v>
      </c>
      <c r="F40" s="33">
        <v>356</v>
      </c>
      <c r="G40" s="48">
        <v>375</v>
      </c>
      <c r="H40" s="49">
        <v>390</v>
      </c>
      <c r="I40" s="34">
        <f t="shared" si="4"/>
        <v>373.66666666666669</v>
      </c>
      <c r="J40" s="21">
        <f t="shared" si="0"/>
        <v>17.039170558842741</v>
      </c>
      <c r="K40" s="82">
        <f t="shared" si="5"/>
        <v>4.5599921210105459</v>
      </c>
      <c r="L40" s="22">
        <f t="shared" si="6"/>
        <v>373.66666666666663</v>
      </c>
      <c r="M40" s="22">
        <f t="shared" si="1"/>
        <v>373.66666666666663</v>
      </c>
      <c r="N40" s="22">
        <f t="shared" si="2"/>
        <v>373.66</v>
      </c>
      <c r="O40" s="22">
        <f t="shared" si="3"/>
        <v>373.66</v>
      </c>
      <c r="P40" s="9"/>
      <c r="Q40" s="9"/>
      <c r="S40" s="6"/>
    </row>
    <row r="41" spans="1:19" ht="15" customHeight="1">
      <c r="A41" s="43">
        <v>33</v>
      </c>
      <c r="B41" s="37" t="s">
        <v>58</v>
      </c>
      <c r="C41" s="29" t="s">
        <v>226</v>
      </c>
      <c r="D41" s="19" t="s">
        <v>221</v>
      </c>
      <c r="E41" s="20">
        <v>1</v>
      </c>
      <c r="F41" s="33">
        <v>598</v>
      </c>
      <c r="G41" s="48">
        <v>645</v>
      </c>
      <c r="H41" s="49">
        <v>650</v>
      </c>
      <c r="I41" s="34">
        <f t="shared" si="4"/>
        <v>631</v>
      </c>
      <c r="J41" s="21">
        <f t="shared" si="0"/>
        <v>28.687976575562104</v>
      </c>
      <c r="K41" s="82">
        <f t="shared" si="5"/>
        <v>4.5464305191065142</v>
      </c>
      <c r="L41" s="22">
        <f t="shared" si="6"/>
        <v>631</v>
      </c>
      <c r="M41" s="22">
        <f t="shared" si="1"/>
        <v>631</v>
      </c>
      <c r="N41" s="22">
        <f t="shared" si="2"/>
        <v>631</v>
      </c>
      <c r="O41" s="22">
        <f t="shared" si="3"/>
        <v>631</v>
      </c>
      <c r="P41" s="9"/>
      <c r="Q41" s="9"/>
      <c r="S41" s="6"/>
    </row>
    <row r="42" spans="1:19" ht="30.75" customHeight="1">
      <c r="A42" s="43">
        <v>34</v>
      </c>
      <c r="B42" s="37" t="s">
        <v>266</v>
      </c>
      <c r="C42" s="29" t="s">
        <v>226</v>
      </c>
      <c r="D42" s="19" t="s">
        <v>221</v>
      </c>
      <c r="E42" s="20">
        <v>1</v>
      </c>
      <c r="F42" s="33">
        <v>3586</v>
      </c>
      <c r="G42" s="48">
        <v>3700</v>
      </c>
      <c r="H42" s="49">
        <v>3850</v>
      </c>
      <c r="I42" s="34">
        <f t="shared" si="4"/>
        <v>3712</v>
      </c>
      <c r="J42" s="21">
        <f t="shared" si="0"/>
        <v>132.40845894428347</v>
      </c>
      <c r="K42" s="82">
        <f t="shared" si="5"/>
        <v>3.5670382258697058</v>
      </c>
      <c r="L42" s="22">
        <f t="shared" si="6"/>
        <v>3712</v>
      </c>
      <c r="M42" s="22">
        <f t="shared" si="1"/>
        <v>3712</v>
      </c>
      <c r="N42" s="22">
        <f t="shared" si="2"/>
        <v>3712</v>
      </c>
      <c r="O42" s="22">
        <f t="shared" si="3"/>
        <v>3712</v>
      </c>
      <c r="P42" s="9"/>
      <c r="Q42" s="9"/>
      <c r="S42" s="6"/>
    </row>
    <row r="43" spans="1:19" ht="30" customHeight="1">
      <c r="A43" s="43">
        <v>35</v>
      </c>
      <c r="B43" s="37" t="s">
        <v>264</v>
      </c>
      <c r="C43" s="29" t="s">
        <v>226</v>
      </c>
      <c r="D43" s="19" t="s">
        <v>221</v>
      </c>
      <c r="E43" s="20">
        <v>1</v>
      </c>
      <c r="F43" s="33">
        <v>3982</v>
      </c>
      <c r="G43" s="48">
        <v>4320</v>
      </c>
      <c r="H43" s="49">
        <v>4400</v>
      </c>
      <c r="I43" s="34">
        <f t="shared" si="4"/>
        <v>4234</v>
      </c>
      <c r="J43" s="21">
        <f t="shared" si="0"/>
        <v>221.87383802512633</v>
      </c>
      <c r="K43" s="82">
        <f t="shared" si="5"/>
        <v>5.2402890416893326</v>
      </c>
      <c r="L43" s="22">
        <f t="shared" si="6"/>
        <v>4234</v>
      </c>
      <c r="M43" s="22">
        <f t="shared" si="1"/>
        <v>4234</v>
      </c>
      <c r="N43" s="22">
        <f t="shared" si="2"/>
        <v>4234</v>
      </c>
      <c r="O43" s="22">
        <f t="shared" si="3"/>
        <v>4234</v>
      </c>
      <c r="P43" s="9"/>
      <c r="Q43" s="9"/>
      <c r="S43" s="6"/>
    </row>
    <row r="44" spans="1:19" ht="15" customHeight="1">
      <c r="A44" s="43">
        <v>36</v>
      </c>
      <c r="B44" s="37" t="s">
        <v>59</v>
      </c>
      <c r="C44" s="29" t="s">
        <v>225</v>
      </c>
      <c r="D44" s="19" t="s">
        <v>221</v>
      </c>
      <c r="E44" s="20">
        <v>1</v>
      </c>
      <c r="F44" s="33">
        <v>1910</v>
      </c>
      <c r="G44" s="48">
        <v>2100</v>
      </c>
      <c r="H44" s="49">
        <v>2180</v>
      </c>
      <c r="I44" s="34">
        <f t="shared" si="4"/>
        <v>2063.3333333333335</v>
      </c>
      <c r="J44" s="21">
        <f t="shared" si="0"/>
        <v>138.68429375143145</v>
      </c>
      <c r="K44" s="82">
        <f t="shared" si="5"/>
        <v>6.7213712642050787</v>
      </c>
      <c r="L44" s="22">
        <f t="shared" si="6"/>
        <v>2063.333333333333</v>
      </c>
      <c r="M44" s="22">
        <f t="shared" si="1"/>
        <v>2063.333333333333</v>
      </c>
      <c r="N44" s="22">
        <f t="shared" si="2"/>
        <v>2063.33</v>
      </c>
      <c r="O44" s="22">
        <f t="shared" si="3"/>
        <v>2063.33</v>
      </c>
      <c r="P44" s="9"/>
      <c r="Q44" s="9"/>
      <c r="S44" s="6"/>
    </row>
    <row r="45" spans="1:19" ht="15" customHeight="1">
      <c r="A45" s="43">
        <v>37</v>
      </c>
      <c r="B45" s="37" t="s">
        <v>60</v>
      </c>
      <c r="C45" s="29" t="s">
        <v>235</v>
      </c>
      <c r="D45" s="19" t="s">
        <v>221</v>
      </c>
      <c r="E45" s="20">
        <v>1</v>
      </c>
      <c r="F45" s="33">
        <v>2529</v>
      </c>
      <c r="G45" s="48">
        <v>2700</v>
      </c>
      <c r="H45" s="49">
        <v>2740</v>
      </c>
      <c r="I45" s="34">
        <f t="shared" si="4"/>
        <v>2656.3333333333335</v>
      </c>
      <c r="J45" s="21">
        <f t="shared" si="0"/>
        <v>112.07289294621306</v>
      </c>
      <c r="K45" s="82">
        <f t="shared" si="5"/>
        <v>4.2190824298988474</v>
      </c>
      <c r="L45" s="22">
        <f t="shared" si="6"/>
        <v>2656.333333333333</v>
      </c>
      <c r="M45" s="22">
        <f t="shared" si="1"/>
        <v>2656.333333333333</v>
      </c>
      <c r="N45" s="22">
        <f t="shared" si="2"/>
        <v>2656.33</v>
      </c>
      <c r="O45" s="22">
        <f t="shared" si="3"/>
        <v>2656.33</v>
      </c>
      <c r="P45" s="9"/>
      <c r="Q45" s="9"/>
      <c r="S45" s="6"/>
    </row>
    <row r="46" spans="1:19" ht="33" customHeight="1">
      <c r="A46" s="43">
        <v>38</v>
      </c>
      <c r="B46" s="38" t="s">
        <v>256</v>
      </c>
      <c r="C46" s="29" t="s">
        <v>224</v>
      </c>
      <c r="D46" s="19" t="s">
        <v>221</v>
      </c>
      <c r="E46" s="20">
        <v>1</v>
      </c>
      <c r="F46" s="33">
        <v>840</v>
      </c>
      <c r="G46" s="48">
        <v>925</v>
      </c>
      <c r="H46" s="49">
        <v>962</v>
      </c>
      <c r="I46" s="34">
        <f t="shared" si="4"/>
        <v>909</v>
      </c>
      <c r="J46" s="21">
        <f t="shared" si="0"/>
        <v>62.553976692133652</v>
      </c>
      <c r="K46" s="82">
        <f t="shared" si="5"/>
        <v>6.8816255986945709</v>
      </c>
      <c r="L46" s="22">
        <f t="shared" si="6"/>
        <v>909</v>
      </c>
      <c r="M46" s="22">
        <f t="shared" si="1"/>
        <v>909</v>
      </c>
      <c r="N46" s="22">
        <f t="shared" si="2"/>
        <v>909</v>
      </c>
      <c r="O46" s="22">
        <f t="shared" si="3"/>
        <v>909</v>
      </c>
      <c r="P46" s="9"/>
      <c r="Q46" s="9"/>
      <c r="S46" s="6"/>
    </row>
    <row r="47" spans="1:19" ht="30" customHeight="1">
      <c r="A47" s="43">
        <v>39</v>
      </c>
      <c r="B47" s="38" t="s">
        <v>280</v>
      </c>
      <c r="C47" s="29" t="s">
        <v>224</v>
      </c>
      <c r="D47" s="19" t="s">
        <v>221</v>
      </c>
      <c r="E47" s="20">
        <v>1</v>
      </c>
      <c r="F47" s="33">
        <v>860</v>
      </c>
      <c r="G47" s="48">
        <v>880</v>
      </c>
      <c r="H47" s="49">
        <v>900</v>
      </c>
      <c r="I47" s="34">
        <f t="shared" si="4"/>
        <v>880</v>
      </c>
      <c r="J47" s="21">
        <f t="shared" si="0"/>
        <v>20</v>
      </c>
      <c r="K47" s="82">
        <f t="shared" si="5"/>
        <v>2.2727272727272729</v>
      </c>
      <c r="L47" s="22">
        <f t="shared" si="6"/>
        <v>880</v>
      </c>
      <c r="M47" s="22">
        <f t="shared" si="1"/>
        <v>880</v>
      </c>
      <c r="N47" s="22">
        <f t="shared" si="2"/>
        <v>880</v>
      </c>
      <c r="O47" s="22">
        <f t="shared" si="3"/>
        <v>880</v>
      </c>
      <c r="P47" s="9"/>
      <c r="Q47" s="9"/>
      <c r="S47" s="6"/>
    </row>
    <row r="48" spans="1:19" ht="15" customHeight="1">
      <c r="A48" s="43">
        <v>40</v>
      </c>
      <c r="B48" s="37" t="s">
        <v>61</v>
      </c>
      <c r="C48" s="29" t="s">
        <v>227</v>
      </c>
      <c r="D48" s="19" t="s">
        <v>221</v>
      </c>
      <c r="E48" s="20">
        <v>1</v>
      </c>
      <c r="F48" s="33">
        <v>335</v>
      </c>
      <c r="G48" s="48">
        <v>355</v>
      </c>
      <c r="H48" s="49">
        <v>362</v>
      </c>
      <c r="I48" s="34">
        <f t="shared" si="4"/>
        <v>350.66666666666669</v>
      </c>
      <c r="J48" s="21">
        <f t="shared" si="0"/>
        <v>14.0118997046558</v>
      </c>
      <c r="K48" s="82">
        <f t="shared" si="5"/>
        <v>3.9957888891603988</v>
      </c>
      <c r="L48" s="22">
        <f t="shared" si="6"/>
        <v>350.66666666666663</v>
      </c>
      <c r="M48" s="22">
        <f t="shared" si="1"/>
        <v>350.66666666666663</v>
      </c>
      <c r="N48" s="22">
        <f t="shared" si="2"/>
        <v>350.66</v>
      </c>
      <c r="O48" s="22">
        <f t="shared" si="3"/>
        <v>350.66</v>
      </c>
      <c r="P48" s="9"/>
      <c r="Q48" s="9"/>
      <c r="S48" s="6"/>
    </row>
    <row r="49" spans="1:19" ht="15" customHeight="1">
      <c r="A49" s="43">
        <v>41</v>
      </c>
      <c r="B49" s="37" t="s">
        <v>62</v>
      </c>
      <c r="C49" s="29" t="s">
        <v>227</v>
      </c>
      <c r="D49" s="19" t="s">
        <v>221</v>
      </c>
      <c r="E49" s="20">
        <v>1</v>
      </c>
      <c r="F49" s="33">
        <v>176</v>
      </c>
      <c r="G49" s="48">
        <v>185</v>
      </c>
      <c r="H49" s="49">
        <v>190</v>
      </c>
      <c r="I49" s="34">
        <f t="shared" si="4"/>
        <v>183.66666666666666</v>
      </c>
      <c r="J49" s="21">
        <f t="shared" si="0"/>
        <v>7.0945988845975876</v>
      </c>
      <c r="K49" s="82">
        <f t="shared" si="5"/>
        <v>3.8627580133925163</v>
      </c>
      <c r="L49" s="22">
        <f t="shared" si="6"/>
        <v>183.66666666666666</v>
      </c>
      <c r="M49" s="22">
        <f t="shared" si="1"/>
        <v>183.66666666666666</v>
      </c>
      <c r="N49" s="22">
        <f t="shared" si="2"/>
        <v>183.66</v>
      </c>
      <c r="O49" s="22">
        <f t="shared" si="3"/>
        <v>183.66</v>
      </c>
      <c r="P49" s="9"/>
      <c r="Q49" s="9"/>
      <c r="S49" s="6"/>
    </row>
    <row r="50" spans="1:19" ht="15" customHeight="1">
      <c r="A50" s="43">
        <v>42</v>
      </c>
      <c r="B50" s="37" t="s">
        <v>63</v>
      </c>
      <c r="C50" s="29" t="s">
        <v>226</v>
      </c>
      <c r="D50" s="19" t="s">
        <v>221</v>
      </c>
      <c r="E50" s="20">
        <v>1</v>
      </c>
      <c r="F50" s="33">
        <v>5196</v>
      </c>
      <c r="G50" s="48">
        <v>5400</v>
      </c>
      <c r="H50" s="49">
        <v>5500</v>
      </c>
      <c r="I50" s="34">
        <f t="shared" si="4"/>
        <v>5365.333333333333</v>
      </c>
      <c r="J50" s="21">
        <f t="shared" si="0"/>
        <v>154.93654615142722</v>
      </c>
      <c r="K50" s="82">
        <f t="shared" si="5"/>
        <v>2.8877338373153685</v>
      </c>
      <c r="L50" s="22">
        <f t="shared" si="6"/>
        <v>5365.333333333333</v>
      </c>
      <c r="M50" s="22">
        <f t="shared" si="1"/>
        <v>5365.333333333333</v>
      </c>
      <c r="N50" s="22">
        <f t="shared" si="2"/>
        <v>5365.33</v>
      </c>
      <c r="O50" s="22">
        <f t="shared" si="3"/>
        <v>5365.33</v>
      </c>
      <c r="P50" s="9"/>
      <c r="Q50" s="9"/>
      <c r="S50" s="6"/>
    </row>
    <row r="51" spans="1:19" ht="15" customHeight="1">
      <c r="A51" s="43">
        <v>43</v>
      </c>
      <c r="B51" s="37" t="s">
        <v>64</v>
      </c>
      <c r="C51" s="29" t="s">
        <v>226</v>
      </c>
      <c r="D51" s="19" t="s">
        <v>221</v>
      </c>
      <c r="E51" s="20">
        <v>1</v>
      </c>
      <c r="F51" s="33">
        <v>3107</v>
      </c>
      <c r="G51" s="48">
        <v>3250</v>
      </c>
      <c r="H51" s="49">
        <v>3348</v>
      </c>
      <c r="I51" s="34">
        <f t="shared" si="4"/>
        <v>3235</v>
      </c>
      <c r="J51" s="21">
        <f t="shared" si="0"/>
        <v>121.19818480488888</v>
      </c>
      <c r="K51" s="82">
        <f t="shared" si="5"/>
        <v>3.7464662999965657</v>
      </c>
      <c r="L51" s="22">
        <f t="shared" si="6"/>
        <v>3235</v>
      </c>
      <c r="M51" s="22">
        <f t="shared" si="1"/>
        <v>3235</v>
      </c>
      <c r="N51" s="22">
        <f t="shared" si="2"/>
        <v>3235</v>
      </c>
      <c r="O51" s="22">
        <f t="shared" si="3"/>
        <v>3235</v>
      </c>
      <c r="P51" s="9"/>
      <c r="Q51" s="9"/>
      <c r="S51" s="6"/>
    </row>
    <row r="52" spans="1:19" ht="15" customHeight="1">
      <c r="A52" s="43">
        <v>44</v>
      </c>
      <c r="B52" s="37" t="s">
        <v>65</v>
      </c>
      <c r="C52" s="29" t="s">
        <v>226</v>
      </c>
      <c r="D52" s="19" t="s">
        <v>221</v>
      </c>
      <c r="E52" s="20">
        <v>1</v>
      </c>
      <c r="F52" s="33">
        <v>130</v>
      </c>
      <c r="G52" s="48">
        <v>138</v>
      </c>
      <c r="H52" s="49">
        <v>142</v>
      </c>
      <c r="I52" s="34">
        <f t="shared" si="4"/>
        <v>136.66666666666666</v>
      </c>
      <c r="J52" s="21">
        <f t="shared" si="0"/>
        <v>6.1101009266077861</v>
      </c>
      <c r="K52" s="82">
        <f t="shared" si="5"/>
        <v>4.4708055560544784</v>
      </c>
      <c r="L52" s="22">
        <f t="shared" si="6"/>
        <v>136.66666666666666</v>
      </c>
      <c r="M52" s="22">
        <f t="shared" si="1"/>
        <v>136.66666666666666</v>
      </c>
      <c r="N52" s="22">
        <f t="shared" si="2"/>
        <v>136.66</v>
      </c>
      <c r="O52" s="22">
        <f t="shared" si="3"/>
        <v>136.66</v>
      </c>
      <c r="P52" s="9"/>
      <c r="Q52" s="9"/>
      <c r="S52" s="6"/>
    </row>
    <row r="53" spans="1:19" ht="29.25" customHeight="1">
      <c r="A53" s="43">
        <v>45</v>
      </c>
      <c r="B53" s="37" t="s">
        <v>267</v>
      </c>
      <c r="C53" s="29" t="s">
        <v>223</v>
      </c>
      <c r="D53" s="19" t="s">
        <v>221</v>
      </c>
      <c r="E53" s="20">
        <v>1</v>
      </c>
      <c r="F53" s="33">
        <v>5462</v>
      </c>
      <c r="G53" s="48">
        <v>5980</v>
      </c>
      <c r="H53" s="49">
        <v>6025</v>
      </c>
      <c r="I53" s="34">
        <f t="shared" si="4"/>
        <v>5822.333333333333</v>
      </c>
      <c r="J53" s="21">
        <f t="shared" si="0"/>
        <v>312.86791675295393</v>
      </c>
      <c r="K53" s="82">
        <f t="shared" si="5"/>
        <v>5.373583043790358</v>
      </c>
      <c r="L53" s="22">
        <f t="shared" si="6"/>
        <v>5822.333333333333</v>
      </c>
      <c r="M53" s="22">
        <f t="shared" si="1"/>
        <v>5822.333333333333</v>
      </c>
      <c r="N53" s="22">
        <f t="shared" si="2"/>
        <v>5822.33</v>
      </c>
      <c r="O53" s="22">
        <f t="shared" si="3"/>
        <v>5822.33</v>
      </c>
      <c r="P53" s="9"/>
      <c r="Q53" s="9"/>
      <c r="S53" s="6"/>
    </row>
    <row r="54" spans="1:19" ht="30" customHeight="1">
      <c r="A54" s="43">
        <v>46</v>
      </c>
      <c r="B54" s="37" t="s">
        <v>66</v>
      </c>
      <c r="C54" s="29" t="s">
        <v>223</v>
      </c>
      <c r="D54" s="19" t="s">
        <v>221</v>
      </c>
      <c r="E54" s="20">
        <v>1</v>
      </c>
      <c r="F54" s="33">
        <v>3290</v>
      </c>
      <c r="G54" s="48">
        <v>3340</v>
      </c>
      <c r="H54" s="49">
        <v>3450</v>
      </c>
      <c r="I54" s="34">
        <f t="shared" si="4"/>
        <v>3360</v>
      </c>
      <c r="J54" s="21">
        <f t="shared" si="0"/>
        <v>81.853527718724493</v>
      </c>
      <c r="K54" s="82">
        <f t="shared" si="5"/>
        <v>2.4361168963906099</v>
      </c>
      <c r="L54" s="22">
        <f t="shared" si="6"/>
        <v>3360</v>
      </c>
      <c r="M54" s="22">
        <f t="shared" si="1"/>
        <v>3360</v>
      </c>
      <c r="N54" s="22">
        <f t="shared" si="2"/>
        <v>3360</v>
      </c>
      <c r="O54" s="22">
        <f t="shared" si="3"/>
        <v>3360</v>
      </c>
      <c r="P54" s="9"/>
      <c r="Q54" s="9"/>
      <c r="S54" s="6"/>
    </row>
    <row r="55" spans="1:19" ht="45" customHeight="1">
      <c r="A55" s="43">
        <v>47</v>
      </c>
      <c r="B55" s="37" t="s">
        <v>67</v>
      </c>
      <c r="C55" s="29" t="s">
        <v>226</v>
      </c>
      <c r="D55" s="19" t="s">
        <v>221</v>
      </c>
      <c r="E55" s="20">
        <v>1</v>
      </c>
      <c r="F55" s="33">
        <v>587</v>
      </c>
      <c r="G55" s="48">
        <v>600</v>
      </c>
      <c r="H55" s="49">
        <v>610</v>
      </c>
      <c r="I55" s="34">
        <f t="shared" si="4"/>
        <v>599</v>
      </c>
      <c r="J55" s="21">
        <f t="shared" si="0"/>
        <v>11.532562594670797</v>
      </c>
      <c r="K55" s="82">
        <f t="shared" si="5"/>
        <v>1.9253026034508842</v>
      </c>
      <c r="L55" s="22">
        <f t="shared" si="6"/>
        <v>599</v>
      </c>
      <c r="M55" s="22">
        <f t="shared" si="1"/>
        <v>599</v>
      </c>
      <c r="N55" s="22">
        <f t="shared" si="2"/>
        <v>599</v>
      </c>
      <c r="O55" s="22">
        <f t="shared" si="3"/>
        <v>599</v>
      </c>
      <c r="P55" s="9"/>
      <c r="Q55" s="9"/>
      <c r="S55" s="6"/>
    </row>
    <row r="56" spans="1:19" ht="15" customHeight="1">
      <c r="A56" s="43">
        <v>48</v>
      </c>
      <c r="B56" s="37" t="s">
        <v>268</v>
      </c>
      <c r="C56" s="29" t="s">
        <v>226</v>
      </c>
      <c r="D56" s="19" t="s">
        <v>221</v>
      </c>
      <c r="E56" s="20">
        <v>1</v>
      </c>
      <c r="F56" s="33">
        <v>2864</v>
      </c>
      <c r="G56" s="48">
        <v>2900</v>
      </c>
      <c r="H56" s="49">
        <v>3000</v>
      </c>
      <c r="I56" s="34">
        <f t="shared" si="4"/>
        <v>2921.3333333333335</v>
      </c>
      <c r="J56" s="21">
        <f t="shared" si="0"/>
        <v>70.465121395860336</v>
      </c>
      <c r="K56" s="82">
        <f t="shared" si="5"/>
        <v>2.4120876790002397</v>
      </c>
      <c r="L56" s="22">
        <f t="shared" si="6"/>
        <v>2921.333333333333</v>
      </c>
      <c r="M56" s="22">
        <f t="shared" si="1"/>
        <v>2921.333333333333</v>
      </c>
      <c r="N56" s="22">
        <f t="shared" si="2"/>
        <v>2921.33</v>
      </c>
      <c r="O56" s="22">
        <f t="shared" si="3"/>
        <v>2921.33</v>
      </c>
      <c r="P56" s="9"/>
      <c r="Q56" s="9"/>
      <c r="S56" s="6"/>
    </row>
    <row r="57" spans="1:19" ht="15" customHeight="1">
      <c r="A57" s="43">
        <v>49</v>
      </c>
      <c r="B57" s="37" t="s">
        <v>68</v>
      </c>
      <c r="C57" s="29" t="s">
        <v>226</v>
      </c>
      <c r="D57" s="19" t="s">
        <v>221</v>
      </c>
      <c r="E57" s="20">
        <v>1</v>
      </c>
      <c r="F57" s="33">
        <v>4342</v>
      </c>
      <c r="G57" s="48">
        <v>4500</v>
      </c>
      <c r="H57" s="49">
        <v>4620</v>
      </c>
      <c r="I57" s="34">
        <f t="shared" si="4"/>
        <v>4487.333333333333</v>
      </c>
      <c r="J57" s="21">
        <f t="shared" si="0"/>
        <v>139.43218184240442</v>
      </c>
      <c r="K57" s="82">
        <f t="shared" si="5"/>
        <v>3.1072392328570295</v>
      </c>
      <c r="L57" s="22">
        <f t="shared" si="6"/>
        <v>4487.333333333333</v>
      </c>
      <c r="M57" s="22">
        <f t="shared" si="1"/>
        <v>4487.333333333333</v>
      </c>
      <c r="N57" s="22">
        <f t="shared" si="2"/>
        <v>4487.33</v>
      </c>
      <c r="O57" s="22">
        <f t="shared" si="3"/>
        <v>4487.33</v>
      </c>
      <c r="P57" s="9"/>
      <c r="Q57" s="9"/>
      <c r="S57" s="6"/>
    </row>
    <row r="58" spans="1:19" ht="15" customHeight="1">
      <c r="A58" s="43">
        <v>50</v>
      </c>
      <c r="B58" s="37" t="s">
        <v>69</v>
      </c>
      <c r="C58" s="29" t="s">
        <v>226</v>
      </c>
      <c r="D58" s="19" t="s">
        <v>221</v>
      </c>
      <c r="E58" s="20">
        <v>1</v>
      </c>
      <c r="F58" s="33">
        <v>588</v>
      </c>
      <c r="G58" s="48">
        <v>645</v>
      </c>
      <c r="H58" s="49">
        <v>650</v>
      </c>
      <c r="I58" s="34">
        <f t="shared" si="4"/>
        <v>627.66666666666663</v>
      </c>
      <c r="J58" s="21">
        <f t="shared" si="0"/>
        <v>34.443189941312539</v>
      </c>
      <c r="K58" s="82">
        <f t="shared" si="5"/>
        <v>5.4874970697789491</v>
      </c>
      <c r="L58" s="22">
        <f t="shared" si="6"/>
        <v>627.66666666666663</v>
      </c>
      <c r="M58" s="22">
        <f t="shared" si="1"/>
        <v>627.66666666666663</v>
      </c>
      <c r="N58" s="22">
        <f t="shared" si="2"/>
        <v>627.66</v>
      </c>
      <c r="O58" s="22">
        <f t="shared" si="3"/>
        <v>627.66</v>
      </c>
      <c r="P58" s="9"/>
      <c r="Q58" s="9"/>
      <c r="S58" s="6"/>
    </row>
    <row r="59" spans="1:19" ht="15" customHeight="1">
      <c r="A59" s="43">
        <v>51</v>
      </c>
      <c r="B59" s="37" t="s">
        <v>70</v>
      </c>
      <c r="C59" s="29" t="s">
        <v>226</v>
      </c>
      <c r="D59" s="19" t="s">
        <v>221</v>
      </c>
      <c r="E59" s="20">
        <v>1</v>
      </c>
      <c r="F59" s="33">
        <v>1072</v>
      </c>
      <c r="G59" s="48">
        <v>1100</v>
      </c>
      <c r="H59" s="49">
        <v>1100</v>
      </c>
      <c r="I59" s="34">
        <f t="shared" si="4"/>
        <v>1090.6666666666667</v>
      </c>
      <c r="J59" s="21">
        <f t="shared" si="0"/>
        <v>16.165807537309522</v>
      </c>
      <c r="K59" s="82">
        <f t="shared" si="5"/>
        <v>1.4821950676017288</v>
      </c>
      <c r="L59" s="22">
        <f t="shared" si="6"/>
        <v>1090.6666666666665</v>
      </c>
      <c r="M59" s="22">
        <f t="shared" si="1"/>
        <v>1090.6666666666665</v>
      </c>
      <c r="N59" s="22">
        <f t="shared" si="2"/>
        <v>1090.6600000000001</v>
      </c>
      <c r="O59" s="22">
        <f t="shared" si="3"/>
        <v>1090.6600000000001</v>
      </c>
      <c r="P59" s="9"/>
      <c r="Q59" s="9"/>
      <c r="S59" s="6"/>
    </row>
    <row r="60" spans="1:19" ht="15" customHeight="1">
      <c r="A60" s="43">
        <v>52</v>
      </c>
      <c r="B60" s="37" t="s">
        <v>72</v>
      </c>
      <c r="C60" s="29" t="s">
        <v>226</v>
      </c>
      <c r="D60" s="19" t="s">
        <v>221</v>
      </c>
      <c r="E60" s="20">
        <v>1</v>
      </c>
      <c r="F60" s="33">
        <v>1567</v>
      </c>
      <c r="G60" s="48">
        <v>1650</v>
      </c>
      <c r="H60" s="49">
        <v>1680</v>
      </c>
      <c r="I60" s="34">
        <f t="shared" si="4"/>
        <v>1632.3333333333333</v>
      </c>
      <c r="J60" s="21">
        <f t="shared" si="0"/>
        <v>58.534889880594577</v>
      </c>
      <c r="K60" s="82">
        <f t="shared" si="5"/>
        <v>3.5859642565199863</v>
      </c>
      <c r="L60" s="22">
        <f t="shared" si="6"/>
        <v>1632.3333333333333</v>
      </c>
      <c r="M60" s="22">
        <f t="shared" si="1"/>
        <v>1632.3333333333333</v>
      </c>
      <c r="N60" s="22">
        <f t="shared" si="2"/>
        <v>1632.33</v>
      </c>
      <c r="O60" s="22">
        <f t="shared" si="3"/>
        <v>1632.33</v>
      </c>
      <c r="P60" s="9"/>
      <c r="Q60" s="9"/>
      <c r="S60" s="6"/>
    </row>
    <row r="61" spans="1:19" ht="15" customHeight="1">
      <c r="A61" s="43">
        <v>53</v>
      </c>
      <c r="B61" s="37" t="s">
        <v>71</v>
      </c>
      <c r="C61" s="29" t="s">
        <v>226</v>
      </c>
      <c r="D61" s="19" t="s">
        <v>221</v>
      </c>
      <c r="E61" s="20">
        <v>1</v>
      </c>
      <c r="F61" s="33">
        <v>1975</v>
      </c>
      <c r="G61" s="48">
        <v>2100</v>
      </c>
      <c r="H61" s="49">
        <v>2180</v>
      </c>
      <c r="I61" s="34">
        <f t="shared" si="4"/>
        <v>2085</v>
      </c>
      <c r="J61" s="21">
        <f t="shared" si="0"/>
        <v>103.31989159885913</v>
      </c>
      <c r="K61" s="82">
        <f t="shared" si="5"/>
        <v>4.9553904843577525</v>
      </c>
      <c r="L61" s="22">
        <f t="shared" si="6"/>
        <v>2085</v>
      </c>
      <c r="M61" s="22">
        <f t="shared" si="1"/>
        <v>2085</v>
      </c>
      <c r="N61" s="22">
        <f t="shared" si="2"/>
        <v>2085</v>
      </c>
      <c r="O61" s="22">
        <f t="shared" si="3"/>
        <v>2085</v>
      </c>
      <c r="P61" s="9"/>
      <c r="Q61" s="9"/>
      <c r="S61" s="6"/>
    </row>
    <row r="62" spans="1:19" ht="15" customHeight="1">
      <c r="A62" s="43">
        <v>54</v>
      </c>
      <c r="B62" s="37" t="s">
        <v>73</v>
      </c>
      <c r="C62" s="29" t="s">
        <v>226</v>
      </c>
      <c r="D62" s="19" t="s">
        <v>221</v>
      </c>
      <c r="E62" s="20">
        <v>1</v>
      </c>
      <c r="F62" s="33">
        <v>6380</v>
      </c>
      <c r="G62" s="48">
        <v>6800</v>
      </c>
      <c r="H62" s="49">
        <v>6950</v>
      </c>
      <c r="I62" s="34">
        <f t="shared" si="4"/>
        <v>6710</v>
      </c>
      <c r="J62" s="21">
        <f t="shared" si="0"/>
        <v>295.46573405388312</v>
      </c>
      <c r="K62" s="82">
        <f t="shared" si="5"/>
        <v>4.4033641438730715</v>
      </c>
      <c r="L62" s="22">
        <f t="shared" si="6"/>
        <v>6710</v>
      </c>
      <c r="M62" s="22">
        <f t="shared" si="1"/>
        <v>6710</v>
      </c>
      <c r="N62" s="22">
        <f t="shared" si="2"/>
        <v>6710</v>
      </c>
      <c r="O62" s="22">
        <f t="shared" si="3"/>
        <v>6710</v>
      </c>
      <c r="P62" s="9"/>
      <c r="Q62" s="9"/>
      <c r="S62" s="6"/>
    </row>
    <row r="63" spans="1:19" ht="15" customHeight="1">
      <c r="A63" s="43">
        <v>55</v>
      </c>
      <c r="B63" s="37" t="s">
        <v>74</v>
      </c>
      <c r="C63" s="29" t="s">
        <v>226</v>
      </c>
      <c r="D63" s="19" t="s">
        <v>221</v>
      </c>
      <c r="E63" s="20">
        <v>1</v>
      </c>
      <c r="F63" s="33">
        <v>1178</v>
      </c>
      <c r="G63" s="48">
        <v>1250</v>
      </c>
      <c r="H63" s="49">
        <v>1300</v>
      </c>
      <c r="I63" s="34">
        <f t="shared" si="4"/>
        <v>1242.6666666666667</v>
      </c>
      <c r="J63" s="21">
        <f t="shared" si="0"/>
        <v>61.329710037903595</v>
      </c>
      <c r="K63" s="82">
        <f t="shared" si="5"/>
        <v>4.9353307433935294</v>
      </c>
      <c r="L63" s="22">
        <f t="shared" si="6"/>
        <v>1242.6666666666665</v>
      </c>
      <c r="M63" s="22">
        <f t="shared" si="1"/>
        <v>1242.6666666666665</v>
      </c>
      <c r="N63" s="22">
        <f t="shared" si="2"/>
        <v>1242.6600000000001</v>
      </c>
      <c r="O63" s="22">
        <f t="shared" si="3"/>
        <v>1242.6600000000001</v>
      </c>
      <c r="P63" s="9"/>
      <c r="Q63" s="9"/>
      <c r="S63" s="6"/>
    </row>
    <row r="64" spans="1:19" ht="15" customHeight="1">
      <c r="A64" s="43">
        <v>56</v>
      </c>
      <c r="B64" s="37" t="s">
        <v>75</v>
      </c>
      <c r="C64" s="29" t="s">
        <v>226</v>
      </c>
      <c r="D64" s="19" t="s">
        <v>221</v>
      </c>
      <c r="E64" s="20">
        <v>1</v>
      </c>
      <c r="F64" s="33">
        <v>1102</v>
      </c>
      <c r="G64" s="48">
        <v>1150</v>
      </c>
      <c r="H64" s="49">
        <v>1223</v>
      </c>
      <c r="I64" s="34">
        <f t="shared" si="4"/>
        <v>1158.3333333333333</v>
      </c>
      <c r="J64" s="21">
        <f t="shared" si="0"/>
        <v>60.928920336186273</v>
      </c>
      <c r="K64" s="82">
        <f t="shared" si="5"/>
        <v>5.2600506765052906</v>
      </c>
      <c r="L64" s="22">
        <f t="shared" si="6"/>
        <v>1158.3333333333333</v>
      </c>
      <c r="M64" s="22">
        <f t="shared" si="1"/>
        <v>1158.3333333333333</v>
      </c>
      <c r="N64" s="22">
        <f t="shared" si="2"/>
        <v>1158.33</v>
      </c>
      <c r="O64" s="22">
        <f t="shared" si="3"/>
        <v>1158.33</v>
      </c>
      <c r="P64" s="9"/>
      <c r="Q64" s="9"/>
      <c r="S64" s="6"/>
    </row>
    <row r="65" spans="1:19" ht="15" customHeight="1">
      <c r="A65" s="43">
        <v>57</v>
      </c>
      <c r="B65" s="37" t="s">
        <v>76</v>
      </c>
      <c r="C65" s="29" t="s">
        <v>226</v>
      </c>
      <c r="D65" s="19" t="s">
        <v>221</v>
      </c>
      <c r="E65" s="20">
        <v>1</v>
      </c>
      <c r="F65" s="33">
        <v>1010</v>
      </c>
      <c r="G65" s="48">
        <v>1090</v>
      </c>
      <c r="H65" s="49">
        <v>1122</v>
      </c>
      <c r="I65" s="34">
        <f t="shared" si="4"/>
        <v>1074</v>
      </c>
      <c r="J65" s="21">
        <f t="shared" si="0"/>
        <v>57.688820407423826</v>
      </c>
      <c r="K65" s="82">
        <f t="shared" si="5"/>
        <v>5.3713985481772646</v>
      </c>
      <c r="L65" s="22">
        <f t="shared" si="6"/>
        <v>1074</v>
      </c>
      <c r="M65" s="22">
        <f t="shared" si="1"/>
        <v>1074</v>
      </c>
      <c r="N65" s="22">
        <f t="shared" si="2"/>
        <v>1074</v>
      </c>
      <c r="O65" s="22">
        <f t="shared" si="3"/>
        <v>1074</v>
      </c>
      <c r="P65" s="9"/>
      <c r="Q65" s="9"/>
      <c r="S65" s="6"/>
    </row>
    <row r="66" spans="1:19" ht="30" customHeight="1">
      <c r="A66" s="43">
        <v>58</v>
      </c>
      <c r="B66" s="37" t="s">
        <v>77</v>
      </c>
      <c r="C66" s="29" t="s">
        <v>226</v>
      </c>
      <c r="D66" s="19" t="s">
        <v>221</v>
      </c>
      <c r="E66" s="20">
        <v>1</v>
      </c>
      <c r="F66" s="33">
        <v>1162</v>
      </c>
      <c r="G66" s="48">
        <v>1200</v>
      </c>
      <c r="H66" s="49">
        <v>1280</v>
      </c>
      <c r="I66" s="34">
        <f t="shared" si="4"/>
        <v>1214</v>
      </c>
      <c r="J66" s="21">
        <f t="shared" si="0"/>
        <v>60.232881385502388</v>
      </c>
      <c r="K66" s="82">
        <f t="shared" si="5"/>
        <v>4.9615223546542335</v>
      </c>
      <c r="L66" s="22">
        <f t="shared" si="6"/>
        <v>1214</v>
      </c>
      <c r="M66" s="22">
        <f t="shared" si="1"/>
        <v>1214</v>
      </c>
      <c r="N66" s="22">
        <f t="shared" si="2"/>
        <v>1214</v>
      </c>
      <c r="O66" s="22">
        <f t="shared" si="3"/>
        <v>1214</v>
      </c>
      <c r="P66" s="9"/>
      <c r="Q66" s="9"/>
      <c r="S66" s="6"/>
    </row>
    <row r="67" spans="1:19" ht="30" customHeight="1">
      <c r="A67" s="43">
        <v>59</v>
      </c>
      <c r="B67" s="37" t="s">
        <v>78</v>
      </c>
      <c r="C67" s="29" t="s">
        <v>226</v>
      </c>
      <c r="D67" s="19" t="s">
        <v>221</v>
      </c>
      <c r="E67" s="20">
        <v>1</v>
      </c>
      <c r="F67" s="33">
        <v>3633</v>
      </c>
      <c r="G67" s="48">
        <v>3700</v>
      </c>
      <c r="H67" s="49">
        <v>3780</v>
      </c>
      <c r="I67" s="34">
        <f t="shared" si="4"/>
        <v>3704.3333333333335</v>
      </c>
      <c r="J67" s="21">
        <f t="shared" si="0"/>
        <v>73.595742630490079</v>
      </c>
      <c r="K67" s="82">
        <f t="shared" si="5"/>
        <v>1.9867473039815551</v>
      </c>
      <c r="L67" s="22">
        <f t="shared" si="6"/>
        <v>3704.333333333333</v>
      </c>
      <c r="M67" s="22">
        <f t="shared" si="1"/>
        <v>3704.333333333333</v>
      </c>
      <c r="N67" s="22">
        <f t="shared" si="2"/>
        <v>3704.33</v>
      </c>
      <c r="O67" s="22">
        <f t="shared" si="3"/>
        <v>3704.33</v>
      </c>
      <c r="P67" s="9"/>
      <c r="Q67" s="9"/>
      <c r="S67" s="6"/>
    </row>
    <row r="68" spans="1:19" ht="30" customHeight="1">
      <c r="A68" s="43">
        <v>60</v>
      </c>
      <c r="B68" s="37" t="s">
        <v>79</v>
      </c>
      <c r="C68" s="29" t="s">
        <v>226</v>
      </c>
      <c r="D68" s="19" t="s">
        <v>221</v>
      </c>
      <c r="E68" s="20">
        <v>1</v>
      </c>
      <c r="F68" s="33">
        <v>1045</v>
      </c>
      <c r="G68" s="48">
        <v>1150</v>
      </c>
      <c r="H68" s="49">
        <v>1160</v>
      </c>
      <c r="I68" s="34">
        <f t="shared" si="4"/>
        <v>1118.3333333333333</v>
      </c>
      <c r="J68" s="21">
        <f t="shared" si="0"/>
        <v>63.705049512054636</v>
      </c>
      <c r="K68" s="82">
        <f t="shared" si="5"/>
        <v>5.6964276761896846</v>
      </c>
      <c r="L68" s="22">
        <f t="shared" si="6"/>
        <v>1118.3333333333333</v>
      </c>
      <c r="M68" s="22">
        <f t="shared" si="1"/>
        <v>1118.3333333333333</v>
      </c>
      <c r="N68" s="22">
        <f t="shared" si="2"/>
        <v>1118.33</v>
      </c>
      <c r="O68" s="22">
        <f t="shared" si="3"/>
        <v>1118.33</v>
      </c>
      <c r="P68" s="9"/>
      <c r="Q68" s="9"/>
      <c r="S68" s="6"/>
    </row>
    <row r="69" spans="1:19" ht="30" customHeight="1">
      <c r="A69" s="43">
        <v>61</v>
      </c>
      <c r="B69" s="37" t="s">
        <v>80</v>
      </c>
      <c r="C69" s="29" t="s">
        <v>226</v>
      </c>
      <c r="D69" s="19" t="s">
        <v>221</v>
      </c>
      <c r="E69" s="20">
        <v>1</v>
      </c>
      <c r="F69" s="33">
        <v>1071</v>
      </c>
      <c r="G69" s="48">
        <v>1150</v>
      </c>
      <c r="H69" s="49">
        <v>1189</v>
      </c>
      <c r="I69" s="34">
        <f t="shared" si="4"/>
        <v>1136.6666666666667</v>
      </c>
      <c r="J69" s="21">
        <f t="shared" si="0"/>
        <v>60.119325789078282</v>
      </c>
      <c r="K69" s="82">
        <f t="shared" si="5"/>
        <v>5.2890902453734556</v>
      </c>
      <c r="L69" s="22">
        <f t="shared" si="6"/>
        <v>1136.6666666666665</v>
      </c>
      <c r="M69" s="22">
        <f t="shared" si="1"/>
        <v>1136.6666666666665</v>
      </c>
      <c r="N69" s="22">
        <f t="shared" si="2"/>
        <v>1136.6600000000001</v>
      </c>
      <c r="O69" s="22">
        <f t="shared" si="3"/>
        <v>1136.6600000000001</v>
      </c>
      <c r="P69" s="9"/>
      <c r="Q69" s="9"/>
      <c r="S69" s="6"/>
    </row>
    <row r="70" spans="1:19" ht="15" customHeight="1">
      <c r="A70" s="43">
        <v>62</v>
      </c>
      <c r="B70" s="37" t="s">
        <v>81</v>
      </c>
      <c r="C70" s="29" t="s">
        <v>226</v>
      </c>
      <c r="D70" s="19" t="s">
        <v>221</v>
      </c>
      <c r="E70" s="20">
        <v>1</v>
      </c>
      <c r="F70" s="33">
        <v>399</v>
      </c>
      <c r="G70" s="48">
        <v>420</v>
      </c>
      <c r="H70" s="49">
        <v>450</v>
      </c>
      <c r="I70" s="34">
        <f t="shared" si="4"/>
        <v>423</v>
      </c>
      <c r="J70" s="21">
        <f t="shared" si="0"/>
        <v>25.632011235952593</v>
      </c>
      <c r="K70" s="82">
        <f t="shared" si="5"/>
        <v>6.0595771243386745</v>
      </c>
      <c r="L70" s="22">
        <f t="shared" si="6"/>
        <v>423</v>
      </c>
      <c r="M70" s="22">
        <f t="shared" si="1"/>
        <v>423</v>
      </c>
      <c r="N70" s="22">
        <f t="shared" si="2"/>
        <v>423</v>
      </c>
      <c r="O70" s="22">
        <f t="shared" si="3"/>
        <v>423</v>
      </c>
      <c r="P70" s="9"/>
      <c r="Q70" s="9"/>
      <c r="S70" s="6"/>
    </row>
    <row r="71" spans="1:19" ht="15" customHeight="1">
      <c r="A71" s="43">
        <v>63</v>
      </c>
      <c r="B71" s="37" t="s">
        <v>82</v>
      </c>
      <c r="C71" s="29" t="s">
        <v>226</v>
      </c>
      <c r="D71" s="19" t="s">
        <v>221</v>
      </c>
      <c r="E71" s="20">
        <v>1</v>
      </c>
      <c r="F71" s="33">
        <v>687</v>
      </c>
      <c r="G71" s="48">
        <v>720</v>
      </c>
      <c r="H71" s="49">
        <v>740</v>
      </c>
      <c r="I71" s="34">
        <f t="shared" si="4"/>
        <v>715.66666666666663</v>
      </c>
      <c r="J71" s="21">
        <f t="shared" si="0"/>
        <v>26.764404221527766</v>
      </c>
      <c r="K71" s="82">
        <f t="shared" si="5"/>
        <v>3.739786337428193</v>
      </c>
      <c r="L71" s="22">
        <f t="shared" si="6"/>
        <v>715.66666666666663</v>
      </c>
      <c r="M71" s="22">
        <f t="shared" si="1"/>
        <v>715.66666666666663</v>
      </c>
      <c r="N71" s="22">
        <f t="shared" si="2"/>
        <v>715.66</v>
      </c>
      <c r="O71" s="22">
        <f t="shared" si="3"/>
        <v>715.66</v>
      </c>
      <c r="P71" s="9"/>
      <c r="Q71" s="9"/>
      <c r="S71" s="6"/>
    </row>
    <row r="72" spans="1:19" ht="15" customHeight="1">
      <c r="A72" s="43">
        <v>64</v>
      </c>
      <c r="B72" s="37" t="s">
        <v>83</v>
      </c>
      <c r="C72" s="29" t="s">
        <v>226</v>
      </c>
      <c r="D72" s="19" t="s">
        <v>221</v>
      </c>
      <c r="E72" s="20">
        <v>1</v>
      </c>
      <c r="F72" s="33">
        <v>1029</v>
      </c>
      <c r="G72" s="48">
        <v>1085</v>
      </c>
      <c r="H72" s="49">
        <v>1098</v>
      </c>
      <c r="I72" s="34">
        <f t="shared" si="4"/>
        <v>1070.6666666666667</v>
      </c>
      <c r="J72" s="21">
        <f t="shared" si="0"/>
        <v>36.665151483845442</v>
      </c>
      <c r="K72" s="82">
        <f t="shared" si="5"/>
        <v>3.4245160165484534</v>
      </c>
      <c r="L72" s="22">
        <f t="shared" si="6"/>
        <v>1070.6666666666665</v>
      </c>
      <c r="M72" s="22">
        <f t="shared" si="1"/>
        <v>1070.6666666666665</v>
      </c>
      <c r="N72" s="22">
        <f t="shared" si="2"/>
        <v>1070.6600000000001</v>
      </c>
      <c r="O72" s="22">
        <f t="shared" si="3"/>
        <v>1070.6600000000001</v>
      </c>
      <c r="P72" s="9"/>
      <c r="Q72" s="9"/>
      <c r="S72" s="6"/>
    </row>
    <row r="73" spans="1:19" ht="30" customHeight="1">
      <c r="A73" s="43">
        <v>65</v>
      </c>
      <c r="B73" s="37" t="s">
        <v>84</v>
      </c>
      <c r="C73" s="29" t="s">
        <v>226</v>
      </c>
      <c r="D73" s="19" t="s">
        <v>221</v>
      </c>
      <c r="E73" s="20">
        <v>1</v>
      </c>
      <c r="F73" s="33">
        <v>556</v>
      </c>
      <c r="G73" s="48">
        <v>590</v>
      </c>
      <c r="H73" s="49">
        <v>600</v>
      </c>
      <c r="I73" s="34">
        <f t="shared" si="4"/>
        <v>582</v>
      </c>
      <c r="J73" s="21">
        <f t="shared" si="0"/>
        <v>23.065125189341593</v>
      </c>
      <c r="K73" s="82">
        <f t="shared" si="5"/>
        <v>3.9630799294401364</v>
      </c>
      <c r="L73" s="22">
        <f t="shared" si="6"/>
        <v>582</v>
      </c>
      <c r="M73" s="22">
        <f t="shared" si="1"/>
        <v>582</v>
      </c>
      <c r="N73" s="22">
        <f t="shared" si="2"/>
        <v>582</v>
      </c>
      <c r="O73" s="22">
        <f t="shared" si="3"/>
        <v>582</v>
      </c>
      <c r="P73" s="9"/>
      <c r="Q73" s="9"/>
      <c r="S73" s="6"/>
    </row>
    <row r="74" spans="1:19" ht="45" customHeight="1">
      <c r="A74" s="43">
        <v>66</v>
      </c>
      <c r="B74" s="37" t="s">
        <v>85</v>
      </c>
      <c r="C74" s="29" t="s">
        <v>226</v>
      </c>
      <c r="D74" s="19" t="s">
        <v>221</v>
      </c>
      <c r="E74" s="20">
        <v>1</v>
      </c>
      <c r="F74" s="33">
        <v>257</v>
      </c>
      <c r="G74" s="48">
        <v>275</v>
      </c>
      <c r="H74" s="49">
        <v>280</v>
      </c>
      <c r="I74" s="34">
        <f t="shared" si="4"/>
        <v>270.66666666666669</v>
      </c>
      <c r="J74" s="21">
        <f t="shared" si="0"/>
        <v>12.096831541082702</v>
      </c>
      <c r="K74" s="82">
        <f t="shared" si="5"/>
        <v>4.469272736853215</v>
      </c>
      <c r="L74" s="22">
        <f t="shared" si="6"/>
        <v>270.66666666666663</v>
      </c>
      <c r="M74" s="22">
        <f t="shared" si="1"/>
        <v>270.66666666666663</v>
      </c>
      <c r="N74" s="22">
        <f t="shared" si="2"/>
        <v>270.66000000000003</v>
      </c>
      <c r="O74" s="22">
        <f t="shared" si="3"/>
        <v>270.66000000000003</v>
      </c>
      <c r="P74" s="9"/>
      <c r="Q74" s="9"/>
      <c r="S74" s="6"/>
    </row>
    <row r="75" spans="1:19" ht="30" customHeight="1">
      <c r="A75" s="43">
        <v>67</v>
      </c>
      <c r="B75" s="37" t="s">
        <v>86</v>
      </c>
      <c r="C75" s="29" t="s">
        <v>238</v>
      </c>
      <c r="D75" s="19" t="s">
        <v>221</v>
      </c>
      <c r="E75" s="20">
        <v>1</v>
      </c>
      <c r="F75" s="33">
        <v>102</v>
      </c>
      <c r="G75" s="48">
        <v>110</v>
      </c>
      <c r="H75" s="49">
        <v>113</v>
      </c>
      <c r="I75" s="34">
        <f t="shared" si="4"/>
        <v>108.33333333333333</v>
      </c>
      <c r="J75" s="21">
        <f t="shared" si="0"/>
        <v>5.6862407030773268</v>
      </c>
      <c r="K75" s="82">
        <f t="shared" si="5"/>
        <v>5.2488375720713787</v>
      </c>
      <c r="L75" s="22">
        <f t="shared" si="6"/>
        <v>108.33333333333333</v>
      </c>
      <c r="M75" s="22">
        <f t="shared" si="1"/>
        <v>108.33333333333333</v>
      </c>
      <c r="N75" s="22">
        <f t="shared" si="2"/>
        <v>108.33</v>
      </c>
      <c r="O75" s="22">
        <f t="shared" si="3"/>
        <v>108.33</v>
      </c>
      <c r="P75" s="9"/>
      <c r="Q75" s="9"/>
      <c r="S75" s="6"/>
    </row>
    <row r="76" spans="1:19" ht="15" customHeight="1">
      <c r="A76" s="43">
        <v>68</v>
      </c>
      <c r="B76" s="37" t="s">
        <v>87</v>
      </c>
      <c r="C76" s="29" t="s">
        <v>224</v>
      </c>
      <c r="D76" s="19" t="s">
        <v>221</v>
      </c>
      <c r="E76" s="20">
        <v>1</v>
      </c>
      <c r="F76" s="33">
        <v>10</v>
      </c>
      <c r="G76" s="48">
        <v>11</v>
      </c>
      <c r="H76" s="49">
        <v>11</v>
      </c>
      <c r="I76" s="34">
        <f t="shared" si="4"/>
        <v>10.666666666666666</v>
      </c>
      <c r="J76" s="21">
        <f t="shared" si="0"/>
        <v>0.57735026918962573</v>
      </c>
      <c r="K76" s="82">
        <f t="shared" si="5"/>
        <v>5.4126587736527414</v>
      </c>
      <c r="L76" s="22">
        <f t="shared" si="6"/>
        <v>10.666666666666666</v>
      </c>
      <c r="M76" s="22">
        <f t="shared" si="1"/>
        <v>10.666666666666666</v>
      </c>
      <c r="N76" s="22">
        <f t="shared" si="2"/>
        <v>10.66</v>
      </c>
      <c r="O76" s="22">
        <f t="shared" si="3"/>
        <v>10.66</v>
      </c>
      <c r="P76" s="9"/>
      <c r="Q76" s="9"/>
      <c r="S76" s="6"/>
    </row>
    <row r="77" spans="1:19" ht="15" customHeight="1">
      <c r="A77" s="43">
        <v>69</v>
      </c>
      <c r="B77" s="37" t="s">
        <v>88</v>
      </c>
      <c r="C77" s="29" t="s">
        <v>224</v>
      </c>
      <c r="D77" s="19" t="s">
        <v>221</v>
      </c>
      <c r="E77" s="20">
        <v>1</v>
      </c>
      <c r="F77" s="33">
        <v>13</v>
      </c>
      <c r="G77" s="48">
        <v>14</v>
      </c>
      <c r="H77" s="49">
        <v>14</v>
      </c>
      <c r="I77" s="34">
        <f t="shared" si="4"/>
        <v>13.666666666666666</v>
      </c>
      <c r="J77" s="21">
        <f t="shared" si="0"/>
        <v>0.57735026918962573</v>
      </c>
      <c r="K77" s="82">
        <f t="shared" si="5"/>
        <v>4.2245141648021391</v>
      </c>
      <c r="L77" s="22">
        <f t="shared" si="6"/>
        <v>13.666666666666666</v>
      </c>
      <c r="M77" s="22">
        <f t="shared" si="1"/>
        <v>13.666666666666666</v>
      </c>
      <c r="N77" s="22">
        <f t="shared" si="2"/>
        <v>13.66</v>
      </c>
      <c r="O77" s="22">
        <f t="shared" si="3"/>
        <v>13.66</v>
      </c>
      <c r="P77" s="9"/>
      <c r="Q77" s="9"/>
      <c r="S77" s="6"/>
    </row>
    <row r="78" spans="1:19" ht="15" customHeight="1">
      <c r="A78" s="43">
        <v>70</v>
      </c>
      <c r="B78" s="37" t="s">
        <v>89</v>
      </c>
      <c r="C78" s="29" t="s">
        <v>224</v>
      </c>
      <c r="D78" s="19" t="s">
        <v>221</v>
      </c>
      <c r="E78" s="20">
        <v>1</v>
      </c>
      <c r="F78" s="33">
        <v>16</v>
      </c>
      <c r="G78" s="48">
        <v>16.5</v>
      </c>
      <c r="H78" s="49">
        <v>17</v>
      </c>
      <c r="I78" s="34">
        <f t="shared" si="4"/>
        <v>16.5</v>
      </c>
      <c r="J78" s="21">
        <f t="shared" si="0"/>
        <v>0.5</v>
      </c>
      <c r="K78" s="82">
        <f t="shared" si="5"/>
        <v>3.0303030303030303</v>
      </c>
      <c r="L78" s="22">
        <f t="shared" si="6"/>
        <v>16.5</v>
      </c>
      <c r="M78" s="22">
        <f t="shared" si="1"/>
        <v>16.5</v>
      </c>
      <c r="N78" s="22">
        <f t="shared" si="2"/>
        <v>16.5</v>
      </c>
      <c r="O78" s="22">
        <f t="shared" si="3"/>
        <v>16.5</v>
      </c>
      <c r="P78" s="9"/>
      <c r="Q78" s="9"/>
      <c r="S78" s="6"/>
    </row>
    <row r="79" spans="1:19" ht="15" customHeight="1">
      <c r="A79" s="43">
        <v>71</v>
      </c>
      <c r="B79" s="37" t="s">
        <v>90</v>
      </c>
      <c r="C79" s="29" t="s">
        <v>239</v>
      </c>
      <c r="D79" s="19" t="s">
        <v>221</v>
      </c>
      <c r="E79" s="20">
        <v>1</v>
      </c>
      <c r="F79" s="33">
        <v>145</v>
      </c>
      <c r="G79" s="48">
        <v>155</v>
      </c>
      <c r="H79" s="49">
        <v>160</v>
      </c>
      <c r="I79" s="34">
        <f t="shared" si="4"/>
        <v>153.33333333333334</v>
      </c>
      <c r="J79" s="21">
        <f t="shared" si="0"/>
        <v>7.6376261582597333</v>
      </c>
      <c r="K79" s="82">
        <f t="shared" si="5"/>
        <v>4.9810605379954778</v>
      </c>
      <c r="L79" s="22">
        <f t="shared" si="6"/>
        <v>153.33333333333331</v>
      </c>
      <c r="M79" s="22">
        <f t="shared" si="1"/>
        <v>153.33333333333331</v>
      </c>
      <c r="N79" s="22">
        <f t="shared" si="2"/>
        <v>153.33000000000001</v>
      </c>
      <c r="O79" s="22">
        <f t="shared" si="3"/>
        <v>153.33000000000001</v>
      </c>
      <c r="P79" s="9"/>
      <c r="Q79" s="9"/>
      <c r="S79" s="6"/>
    </row>
    <row r="80" spans="1:19" ht="30" customHeight="1">
      <c r="A80" s="43">
        <v>72</v>
      </c>
      <c r="B80" s="37" t="s">
        <v>269</v>
      </c>
      <c r="C80" s="29" t="s">
        <v>239</v>
      </c>
      <c r="D80" s="19" t="s">
        <v>221</v>
      </c>
      <c r="E80" s="20">
        <v>1</v>
      </c>
      <c r="F80" s="33">
        <v>40</v>
      </c>
      <c r="G80" s="48">
        <v>42</v>
      </c>
      <c r="H80" s="49">
        <v>44</v>
      </c>
      <c r="I80" s="34">
        <f t="shared" si="4"/>
        <v>42</v>
      </c>
      <c r="J80" s="21">
        <f t="shared" si="0"/>
        <v>2</v>
      </c>
      <c r="K80" s="82">
        <f t="shared" si="5"/>
        <v>4.7619047619047619</v>
      </c>
      <c r="L80" s="22">
        <f t="shared" si="6"/>
        <v>42</v>
      </c>
      <c r="M80" s="22">
        <f t="shared" si="1"/>
        <v>42</v>
      </c>
      <c r="N80" s="22">
        <f t="shared" ref="N80:N148" si="8">ROUNDDOWN(M80,2)</f>
        <v>42</v>
      </c>
      <c r="O80" s="22">
        <f t="shared" si="3"/>
        <v>42</v>
      </c>
      <c r="P80" s="9"/>
      <c r="Q80" s="9"/>
      <c r="S80" s="6"/>
    </row>
    <row r="81" spans="1:19" ht="30" customHeight="1">
      <c r="A81" s="43">
        <v>73</v>
      </c>
      <c r="B81" s="37" t="s">
        <v>270</v>
      </c>
      <c r="C81" s="29" t="s">
        <v>239</v>
      </c>
      <c r="D81" s="19" t="s">
        <v>221</v>
      </c>
      <c r="E81" s="20">
        <v>1</v>
      </c>
      <c r="F81" s="33">
        <v>56</v>
      </c>
      <c r="G81" s="48">
        <v>58</v>
      </c>
      <c r="H81" s="49">
        <v>60</v>
      </c>
      <c r="I81" s="34">
        <f t="shared" ref="I81:I149" si="9">AVERAGE(F81:H81)</f>
        <v>58</v>
      </c>
      <c r="J81" s="21">
        <f t="shared" si="0"/>
        <v>2</v>
      </c>
      <c r="K81" s="82">
        <f t="shared" ref="K81:K149" si="10">J81/I81*100</f>
        <v>3.4482758620689653</v>
      </c>
      <c r="L81" s="22">
        <f t="shared" ref="L81:L149" si="11">((E81/3)*(SUM(F81:H81)))</f>
        <v>58</v>
      </c>
      <c r="M81" s="22">
        <f t="shared" si="1"/>
        <v>58</v>
      </c>
      <c r="N81" s="22">
        <f t="shared" si="8"/>
        <v>58</v>
      </c>
      <c r="O81" s="22">
        <f t="shared" si="3"/>
        <v>58</v>
      </c>
      <c r="P81" s="9"/>
      <c r="Q81" s="9"/>
      <c r="S81" s="6"/>
    </row>
    <row r="82" spans="1:19" ht="30" customHeight="1">
      <c r="A82" s="43">
        <v>74</v>
      </c>
      <c r="B82" s="37" t="s">
        <v>271</v>
      </c>
      <c r="C82" s="29" t="s">
        <v>238</v>
      </c>
      <c r="D82" s="19" t="s">
        <v>221</v>
      </c>
      <c r="E82" s="20">
        <v>1</v>
      </c>
      <c r="F82" s="33">
        <v>586</v>
      </c>
      <c r="G82" s="48">
        <v>595</v>
      </c>
      <c r="H82" s="49">
        <v>625</v>
      </c>
      <c r="I82" s="34">
        <f t="shared" si="9"/>
        <v>602</v>
      </c>
      <c r="J82" s="21">
        <f t="shared" si="0"/>
        <v>20.420577856662138</v>
      </c>
      <c r="K82" s="82">
        <f t="shared" si="10"/>
        <v>3.39212256755185</v>
      </c>
      <c r="L82" s="22">
        <f t="shared" si="11"/>
        <v>602</v>
      </c>
      <c r="M82" s="22">
        <f t="shared" si="1"/>
        <v>602</v>
      </c>
      <c r="N82" s="22">
        <f t="shared" si="8"/>
        <v>602</v>
      </c>
      <c r="O82" s="22">
        <f t="shared" si="3"/>
        <v>602</v>
      </c>
      <c r="P82" s="9"/>
      <c r="Q82" s="9"/>
      <c r="S82" s="6"/>
    </row>
    <row r="83" spans="1:19" ht="15" customHeight="1">
      <c r="A83" s="43">
        <v>75</v>
      </c>
      <c r="B83" s="37" t="s">
        <v>295</v>
      </c>
      <c r="C83" s="29" t="s">
        <v>228</v>
      </c>
      <c r="D83" s="19" t="s">
        <v>221</v>
      </c>
      <c r="E83" s="20">
        <v>1</v>
      </c>
      <c r="F83" s="33">
        <v>187</v>
      </c>
      <c r="G83" s="48">
        <v>195</v>
      </c>
      <c r="H83" s="49">
        <v>207</v>
      </c>
      <c r="I83" s="34">
        <f t="shared" si="9"/>
        <v>196.33333333333334</v>
      </c>
      <c r="J83" s="21">
        <f t="shared" si="0"/>
        <v>10.066445913694333</v>
      </c>
      <c r="K83" s="82">
        <f t="shared" si="10"/>
        <v>5.127222027348556</v>
      </c>
      <c r="L83" s="22">
        <f t="shared" si="11"/>
        <v>196.33333333333331</v>
      </c>
      <c r="M83" s="22">
        <f t="shared" si="1"/>
        <v>196.33333333333331</v>
      </c>
      <c r="N83" s="22">
        <f t="shared" si="8"/>
        <v>196.33</v>
      </c>
      <c r="O83" s="22">
        <f t="shared" si="3"/>
        <v>196.33</v>
      </c>
      <c r="P83" s="9"/>
      <c r="Q83" s="9"/>
      <c r="S83" s="6"/>
    </row>
    <row r="84" spans="1:19" ht="15" customHeight="1">
      <c r="A84" s="43">
        <v>76</v>
      </c>
      <c r="B84" s="37" t="s">
        <v>293</v>
      </c>
      <c r="C84" s="29" t="s">
        <v>240</v>
      </c>
      <c r="D84" s="19" t="s">
        <v>221</v>
      </c>
      <c r="E84" s="20">
        <v>1</v>
      </c>
      <c r="F84" s="33">
        <v>8283</v>
      </c>
      <c r="G84" s="48">
        <v>8500</v>
      </c>
      <c r="H84" s="49">
        <v>8950</v>
      </c>
      <c r="I84" s="34">
        <f t="shared" si="9"/>
        <v>8577.6666666666661</v>
      </c>
      <c r="J84" s="21">
        <f t="shared" si="0"/>
        <v>340.21512801951258</v>
      </c>
      <c r="K84" s="82">
        <f t="shared" si="10"/>
        <v>3.966289915899964</v>
      </c>
      <c r="L84" s="22">
        <f t="shared" si="11"/>
        <v>8577.6666666666661</v>
      </c>
      <c r="M84" s="22">
        <f t="shared" si="1"/>
        <v>8577.6666666666661</v>
      </c>
      <c r="N84" s="22">
        <f t="shared" si="8"/>
        <v>8577.66</v>
      </c>
      <c r="O84" s="22">
        <f t="shared" si="3"/>
        <v>8577.66</v>
      </c>
      <c r="P84" s="9"/>
      <c r="Q84" s="9"/>
      <c r="S84" s="6"/>
    </row>
    <row r="85" spans="1:19" ht="30" customHeight="1">
      <c r="A85" s="43">
        <v>77</v>
      </c>
      <c r="B85" s="37" t="s">
        <v>91</v>
      </c>
      <c r="C85" s="29" t="s">
        <v>241</v>
      </c>
      <c r="D85" s="19" t="s">
        <v>221</v>
      </c>
      <c r="E85" s="20">
        <v>1</v>
      </c>
      <c r="F85" s="33">
        <v>153</v>
      </c>
      <c r="G85" s="48">
        <v>160</v>
      </c>
      <c r="H85" s="49">
        <v>162</v>
      </c>
      <c r="I85" s="34">
        <f t="shared" si="9"/>
        <v>158.33333333333334</v>
      </c>
      <c r="J85" s="21">
        <f t="shared" si="0"/>
        <v>4.7258156262526088</v>
      </c>
      <c r="K85" s="82">
        <f t="shared" si="10"/>
        <v>2.9847256586858579</v>
      </c>
      <c r="L85" s="22">
        <f t="shared" si="11"/>
        <v>158.33333333333331</v>
      </c>
      <c r="M85" s="22">
        <f t="shared" si="1"/>
        <v>158.33333333333331</v>
      </c>
      <c r="N85" s="22">
        <f t="shared" si="8"/>
        <v>158.33000000000001</v>
      </c>
      <c r="O85" s="22">
        <f t="shared" si="3"/>
        <v>158.33000000000001</v>
      </c>
      <c r="P85" s="9"/>
      <c r="Q85" s="9"/>
      <c r="S85" s="6"/>
    </row>
    <row r="86" spans="1:19" ht="30" customHeight="1">
      <c r="A86" s="43">
        <v>78</v>
      </c>
      <c r="B86" s="37" t="s">
        <v>92</v>
      </c>
      <c r="C86" s="29" t="s">
        <v>241</v>
      </c>
      <c r="D86" s="19" t="s">
        <v>221</v>
      </c>
      <c r="E86" s="20">
        <v>1</v>
      </c>
      <c r="F86" s="33">
        <v>101</v>
      </c>
      <c r="G86" s="48">
        <v>105</v>
      </c>
      <c r="H86" s="49">
        <v>108</v>
      </c>
      <c r="I86" s="34">
        <f t="shared" si="9"/>
        <v>104.66666666666667</v>
      </c>
      <c r="J86" s="21">
        <f t="shared" si="0"/>
        <v>3.5118845842842461</v>
      </c>
      <c r="K86" s="82">
        <f t="shared" si="10"/>
        <v>3.3553037429467318</v>
      </c>
      <c r="L86" s="22">
        <f t="shared" si="11"/>
        <v>104.66666666666666</v>
      </c>
      <c r="M86" s="22">
        <f t="shared" si="1"/>
        <v>104.66666666666666</v>
      </c>
      <c r="N86" s="22">
        <f t="shared" si="8"/>
        <v>104.66</v>
      </c>
      <c r="O86" s="22">
        <f t="shared" si="3"/>
        <v>104.66</v>
      </c>
      <c r="P86" s="9"/>
      <c r="Q86" s="9"/>
      <c r="S86" s="6"/>
    </row>
    <row r="87" spans="1:19" ht="30" customHeight="1">
      <c r="A87" s="43">
        <v>79</v>
      </c>
      <c r="B87" s="37" t="s">
        <v>93</v>
      </c>
      <c r="C87" s="29" t="s">
        <v>241</v>
      </c>
      <c r="D87" s="19" t="s">
        <v>221</v>
      </c>
      <c r="E87" s="20">
        <v>1</v>
      </c>
      <c r="F87" s="33">
        <v>8600</v>
      </c>
      <c r="G87" s="48">
        <v>9050</v>
      </c>
      <c r="H87" s="49">
        <v>9100</v>
      </c>
      <c r="I87" s="34">
        <f t="shared" si="9"/>
        <v>8916.6666666666661</v>
      </c>
      <c r="J87" s="21">
        <f t="shared" si="0"/>
        <v>275.37852736430511</v>
      </c>
      <c r="K87" s="82">
        <f t="shared" si="10"/>
        <v>3.0883573162351978</v>
      </c>
      <c r="L87" s="22">
        <f t="shared" si="11"/>
        <v>8916.6666666666661</v>
      </c>
      <c r="M87" s="22">
        <f t="shared" si="1"/>
        <v>8916.6666666666661</v>
      </c>
      <c r="N87" s="22">
        <f t="shared" si="8"/>
        <v>8916.66</v>
      </c>
      <c r="O87" s="22">
        <f t="shared" si="3"/>
        <v>8916.66</v>
      </c>
      <c r="P87" s="9"/>
      <c r="Q87" s="9"/>
      <c r="S87" s="6"/>
    </row>
    <row r="88" spans="1:19" ht="15" customHeight="1">
      <c r="A88" s="43">
        <v>80</v>
      </c>
      <c r="B88" s="37" t="s">
        <v>242</v>
      </c>
      <c r="C88" s="29" t="s">
        <v>243</v>
      </c>
      <c r="D88" s="19" t="s">
        <v>221</v>
      </c>
      <c r="E88" s="20">
        <v>1</v>
      </c>
      <c r="F88" s="33">
        <v>6210</v>
      </c>
      <c r="G88" s="48">
        <v>6300</v>
      </c>
      <c r="H88" s="49">
        <v>6400</v>
      </c>
      <c r="I88" s="34">
        <f t="shared" si="9"/>
        <v>6303.333333333333</v>
      </c>
      <c r="J88" s="21">
        <f t="shared" si="0"/>
        <v>95.043849529221688</v>
      </c>
      <c r="K88" s="82">
        <f t="shared" si="10"/>
        <v>1.5078347360532263</v>
      </c>
      <c r="L88" s="22">
        <f t="shared" si="11"/>
        <v>6303.333333333333</v>
      </c>
      <c r="M88" s="22">
        <f t="shared" si="1"/>
        <v>6303.333333333333</v>
      </c>
      <c r="N88" s="22">
        <f t="shared" si="8"/>
        <v>6303.33</v>
      </c>
      <c r="O88" s="22">
        <f t="shared" si="3"/>
        <v>6303.33</v>
      </c>
      <c r="P88" s="9"/>
      <c r="Q88" s="9"/>
      <c r="S88" s="6"/>
    </row>
    <row r="89" spans="1:19" ht="30" customHeight="1">
      <c r="A89" s="43">
        <v>81</v>
      </c>
      <c r="B89" s="37" t="s">
        <v>94</v>
      </c>
      <c r="C89" s="29" t="s">
        <v>239</v>
      </c>
      <c r="D89" s="19" t="s">
        <v>221</v>
      </c>
      <c r="E89" s="20">
        <v>1</v>
      </c>
      <c r="F89" s="33">
        <v>492</v>
      </c>
      <c r="G89" s="48">
        <v>510</v>
      </c>
      <c r="H89" s="49">
        <v>546</v>
      </c>
      <c r="I89" s="34">
        <f t="shared" si="9"/>
        <v>516</v>
      </c>
      <c r="J89" s="21">
        <f t="shared" si="0"/>
        <v>27.495454169735041</v>
      </c>
      <c r="K89" s="82">
        <f t="shared" si="10"/>
        <v>5.3285763894835352</v>
      </c>
      <c r="L89" s="22">
        <f t="shared" si="11"/>
        <v>516</v>
      </c>
      <c r="M89" s="22">
        <f t="shared" si="1"/>
        <v>516</v>
      </c>
      <c r="N89" s="22">
        <f t="shared" si="8"/>
        <v>516</v>
      </c>
      <c r="O89" s="22">
        <f t="shared" si="3"/>
        <v>516</v>
      </c>
      <c r="P89" s="9"/>
      <c r="Q89" s="9"/>
      <c r="S89" s="6"/>
    </row>
    <row r="90" spans="1:19" ht="30" customHeight="1">
      <c r="A90" s="43">
        <v>82</v>
      </c>
      <c r="B90" s="37" t="s">
        <v>95</v>
      </c>
      <c r="C90" s="29" t="s">
        <v>239</v>
      </c>
      <c r="D90" s="19" t="s">
        <v>221</v>
      </c>
      <c r="E90" s="20">
        <v>1</v>
      </c>
      <c r="F90" s="33">
        <v>585</v>
      </c>
      <c r="G90" s="48">
        <v>605</v>
      </c>
      <c r="H90" s="49">
        <v>620</v>
      </c>
      <c r="I90" s="34">
        <f t="shared" si="9"/>
        <v>603.33333333333337</v>
      </c>
      <c r="J90" s="21">
        <f t="shared" si="0"/>
        <v>17.559422921421234</v>
      </c>
      <c r="K90" s="82">
        <f t="shared" si="10"/>
        <v>2.9104015891858395</v>
      </c>
      <c r="L90" s="22">
        <f t="shared" si="11"/>
        <v>603.33333333333326</v>
      </c>
      <c r="M90" s="22">
        <f t="shared" si="1"/>
        <v>603.33333333333326</v>
      </c>
      <c r="N90" s="22">
        <f t="shared" si="8"/>
        <v>603.33000000000004</v>
      </c>
      <c r="O90" s="22">
        <f t="shared" si="3"/>
        <v>603.33000000000004</v>
      </c>
      <c r="P90" s="9"/>
      <c r="Q90" s="9"/>
      <c r="S90" s="6"/>
    </row>
    <row r="91" spans="1:19" ht="15" customHeight="1">
      <c r="A91" s="43">
        <v>83</v>
      </c>
      <c r="B91" s="37" t="s">
        <v>272</v>
      </c>
      <c r="C91" s="29" t="s">
        <v>244</v>
      </c>
      <c r="D91" s="19" t="s">
        <v>221</v>
      </c>
      <c r="E91" s="20">
        <v>1</v>
      </c>
      <c r="F91" s="33">
        <v>416</v>
      </c>
      <c r="G91" s="48">
        <v>430</v>
      </c>
      <c r="H91" s="49">
        <v>455</v>
      </c>
      <c r="I91" s="34">
        <f t="shared" si="9"/>
        <v>433.66666666666669</v>
      </c>
      <c r="J91" s="21">
        <f t="shared" si="0"/>
        <v>19.756855350316592</v>
      </c>
      <c r="K91" s="82">
        <f t="shared" si="10"/>
        <v>4.5557698732474847</v>
      </c>
      <c r="L91" s="22">
        <f t="shared" si="11"/>
        <v>433.66666666666663</v>
      </c>
      <c r="M91" s="22">
        <f t="shared" si="1"/>
        <v>433.66666666666663</v>
      </c>
      <c r="N91" s="22">
        <f t="shared" si="8"/>
        <v>433.66</v>
      </c>
      <c r="O91" s="22">
        <f t="shared" si="3"/>
        <v>433.66</v>
      </c>
      <c r="P91" s="9"/>
      <c r="Q91" s="9"/>
      <c r="S91" s="6"/>
    </row>
    <row r="92" spans="1:19" ht="15" customHeight="1">
      <c r="A92" s="43">
        <v>84</v>
      </c>
      <c r="B92" s="37" t="s">
        <v>96</v>
      </c>
      <c r="C92" s="29" t="s">
        <v>244</v>
      </c>
      <c r="D92" s="19" t="s">
        <v>221</v>
      </c>
      <c r="E92" s="20">
        <v>1</v>
      </c>
      <c r="F92" s="33">
        <v>636</v>
      </c>
      <c r="G92" s="48">
        <v>690</v>
      </c>
      <c r="H92" s="49">
        <v>705</v>
      </c>
      <c r="I92" s="34">
        <f t="shared" si="9"/>
        <v>677</v>
      </c>
      <c r="J92" s="21">
        <f t="shared" si="0"/>
        <v>36.290494623248108</v>
      </c>
      <c r="K92" s="82">
        <f t="shared" si="10"/>
        <v>5.3604866504059245</v>
      </c>
      <c r="L92" s="22">
        <f t="shared" si="11"/>
        <v>677</v>
      </c>
      <c r="M92" s="22">
        <f t="shared" si="1"/>
        <v>677</v>
      </c>
      <c r="N92" s="22">
        <f t="shared" si="8"/>
        <v>677</v>
      </c>
      <c r="O92" s="22">
        <f t="shared" si="3"/>
        <v>677</v>
      </c>
      <c r="P92" s="9"/>
      <c r="Q92" s="9"/>
      <c r="S92" s="6"/>
    </row>
    <row r="93" spans="1:19" ht="15" customHeight="1">
      <c r="A93" s="43">
        <v>85</v>
      </c>
      <c r="B93" s="37" t="s">
        <v>273</v>
      </c>
      <c r="C93" s="29" t="s">
        <v>244</v>
      </c>
      <c r="D93" s="19" t="s">
        <v>221</v>
      </c>
      <c r="E93" s="20">
        <v>1</v>
      </c>
      <c r="F93" s="33">
        <v>330</v>
      </c>
      <c r="G93" s="48">
        <v>355</v>
      </c>
      <c r="H93" s="49">
        <v>360</v>
      </c>
      <c r="I93" s="34">
        <f t="shared" si="9"/>
        <v>348.33333333333331</v>
      </c>
      <c r="J93" s="21">
        <f t="shared" si="0"/>
        <v>16.072751268321593</v>
      </c>
      <c r="K93" s="82">
        <f t="shared" si="10"/>
        <v>4.6141869669822757</v>
      </c>
      <c r="L93" s="22">
        <f t="shared" si="11"/>
        <v>348.33333333333331</v>
      </c>
      <c r="M93" s="22">
        <f t="shared" ref="M93" si="12">L93/E93</f>
        <v>348.33333333333331</v>
      </c>
      <c r="N93" s="22">
        <f t="shared" ref="N93" si="13">ROUNDDOWN(M93,2)</f>
        <v>348.33</v>
      </c>
      <c r="O93" s="22">
        <f t="shared" ref="O93" si="14">N93*E93</f>
        <v>348.33</v>
      </c>
      <c r="P93" s="9"/>
      <c r="Q93" s="9"/>
      <c r="S93" s="6"/>
    </row>
    <row r="94" spans="1:19" ht="15" customHeight="1">
      <c r="A94" s="43">
        <v>86</v>
      </c>
      <c r="B94" s="37" t="s">
        <v>97</v>
      </c>
      <c r="C94" s="29" t="s">
        <v>244</v>
      </c>
      <c r="D94" s="19" t="s">
        <v>221</v>
      </c>
      <c r="E94" s="20">
        <v>1</v>
      </c>
      <c r="F94" s="33">
        <v>169</v>
      </c>
      <c r="G94" s="48">
        <v>175</v>
      </c>
      <c r="H94" s="49">
        <v>185</v>
      </c>
      <c r="I94" s="34">
        <f t="shared" si="9"/>
        <v>176.33333333333334</v>
      </c>
      <c r="J94" s="21">
        <f t="shared" si="0"/>
        <v>8.0829037686547611</v>
      </c>
      <c r="K94" s="82">
        <f t="shared" si="10"/>
        <v>4.5838773735282192</v>
      </c>
      <c r="L94" s="22">
        <f t="shared" si="11"/>
        <v>176.33333333333331</v>
      </c>
      <c r="M94" s="22">
        <f t="shared" si="1"/>
        <v>176.33333333333331</v>
      </c>
      <c r="N94" s="22">
        <f t="shared" si="8"/>
        <v>176.33</v>
      </c>
      <c r="O94" s="22">
        <f t="shared" si="3"/>
        <v>176.33</v>
      </c>
      <c r="P94" s="9"/>
      <c r="Q94" s="9"/>
      <c r="S94" s="6"/>
    </row>
    <row r="95" spans="1:19" ht="15" customHeight="1">
      <c r="A95" s="43">
        <v>87</v>
      </c>
      <c r="B95" s="37" t="s">
        <v>274</v>
      </c>
      <c r="C95" s="29" t="s">
        <v>244</v>
      </c>
      <c r="D95" s="19" t="s">
        <v>221</v>
      </c>
      <c r="E95" s="20">
        <v>1</v>
      </c>
      <c r="F95" s="33">
        <v>344</v>
      </c>
      <c r="G95" s="48">
        <v>360</v>
      </c>
      <c r="H95" s="49">
        <v>380</v>
      </c>
      <c r="I95" s="34">
        <f t="shared" si="9"/>
        <v>361.33333333333331</v>
      </c>
      <c r="J95" s="21">
        <f t="shared" si="0"/>
        <v>18.036999011291577</v>
      </c>
      <c r="K95" s="82">
        <f t="shared" si="10"/>
        <v>4.9917893942688867</v>
      </c>
      <c r="L95" s="22">
        <f t="shared" si="11"/>
        <v>361.33333333333331</v>
      </c>
      <c r="M95" s="22">
        <f t="shared" si="1"/>
        <v>361.33333333333331</v>
      </c>
      <c r="N95" s="22">
        <f t="shared" si="8"/>
        <v>361.33</v>
      </c>
      <c r="O95" s="22">
        <f t="shared" si="3"/>
        <v>361.33</v>
      </c>
      <c r="P95" s="9"/>
      <c r="Q95" s="9"/>
      <c r="S95" s="6"/>
    </row>
    <row r="96" spans="1:19" ht="15" customHeight="1">
      <c r="A96" s="43">
        <v>88</v>
      </c>
      <c r="B96" s="37" t="s">
        <v>275</v>
      </c>
      <c r="C96" s="29" t="s">
        <v>244</v>
      </c>
      <c r="D96" s="19" t="s">
        <v>221</v>
      </c>
      <c r="E96" s="20">
        <v>1</v>
      </c>
      <c r="F96" s="33">
        <v>909</v>
      </c>
      <c r="G96" s="48">
        <v>950</v>
      </c>
      <c r="H96" s="49">
        <v>1008</v>
      </c>
      <c r="I96" s="34">
        <f t="shared" si="9"/>
        <v>955.66666666666663</v>
      </c>
      <c r="J96" s="21">
        <f t="shared" si="0"/>
        <v>49.742671151973063</v>
      </c>
      <c r="K96" s="82">
        <f t="shared" si="10"/>
        <v>5.2050231411203063</v>
      </c>
      <c r="L96" s="22">
        <f t="shared" si="11"/>
        <v>955.66666666666663</v>
      </c>
      <c r="M96" s="22">
        <f t="shared" si="1"/>
        <v>955.66666666666663</v>
      </c>
      <c r="N96" s="22">
        <f t="shared" si="8"/>
        <v>955.66</v>
      </c>
      <c r="O96" s="22">
        <f t="shared" si="3"/>
        <v>955.66</v>
      </c>
      <c r="P96" s="9"/>
      <c r="Q96" s="9"/>
      <c r="S96" s="6"/>
    </row>
    <row r="97" spans="1:19" ht="15" customHeight="1">
      <c r="A97" s="43">
        <v>89</v>
      </c>
      <c r="B97" s="37" t="s">
        <v>98</v>
      </c>
      <c r="C97" s="29" t="s">
        <v>244</v>
      </c>
      <c r="D97" s="19" t="s">
        <v>221</v>
      </c>
      <c r="E97" s="20">
        <v>1</v>
      </c>
      <c r="F97" s="33">
        <v>1462</v>
      </c>
      <c r="G97" s="48">
        <v>1500</v>
      </c>
      <c r="H97" s="49">
        <v>1600</v>
      </c>
      <c r="I97" s="34">
        <f t="shared" si="9"/>
        <v>1520.6666666666667</v>
      </c>
      <c r="J97" s="21">
        <f t="shared" si="0"/>
        <v>71.28347167003956</v>
      </c>
      <c r="K97" s="82">
        <f t="shared" si="10"/>
        <v>4.687646098424346</v>
      </c>
      <c r="L97" s="22">
        <f t="shared" si="11"/>
        <v>1520.6666666666665</v>
      </c>
      <c r="M97" s="22">
        <f t="shared" si="1"/>
        <v>1520.6666666666665</v>
      </c>
      <c r="N97" s="22">
        <f t="shared" si="8"/>
        <v>1520.66</v>
      </c>
      <c r="O97" s="22">
        <f t="shared" si="3"/>
        <v>1520.66</v>
      </c>
      <c r="P97" s="9"/>
      <c r="Q97" s="9"/>
      <c r="S97" s="6"/>
    </row>
    <row r="98" spans="1:19" ht="15" customHeight="1">
      <c r="A98" s="43">
        <v>90</v>
      </c>
      <c r="B98" s="37" t="s">
        <v>101</v>
      </c>
      <c r="C98" s="29" t="s">
        <v>244</v>
      </c>
      <c r="D98" s="19" t="s">
        <v>221</v>
      </c>
      <c r="E98" s="20">
        <v>1</v>
      </c>
      <c r="F98" s="33">
        <v>250</v>
      </c>
      <c r="G98" s="48">
        <v>262</v>
      </c>
      <c r="H98" s="49">
        <v>270</v>
      </c>
      <c r="I98" s="34">
        <f t="shared" si="9"/>
        <v>260.66666666666669</v>
      </c>
      <c r="J98" s="21">
        <f t="shared" si="0"/>
        <v>10.066445913694334</v>
      </c>
      <c r="K98" s="82">
        <f t="shared" si="10"/>
        <v>3.8618078952791559</v>
      </c>
      <c r="L98" s="22">
        <f t="shared" si="11"/>
        <v>260.66666666666663</v>
      </c>
      <c r="M98" s="22">
        <f t="shared" si="1"/>
        <v>260.66666666666663</v>
      </c>
      <c r="N98" s="22">
        <f t="shared" si="8"/>
        <v>260.66000000000003</v>
      </c>
      <c r="O98" s="22">
        <f t="shared" si="3"/>
        <v>260.66000000000003</v>
      </c>
      <c r="P98" s="9"/>
      <c r="Q98" s="9"/>
      <c r="S98" s="6"/>
    </row>
    <row r="99" spans="1:19" ht="15" customHeight="1">
      <c r="A99" s="43">
        <v>91</v>
      </c>
      <c r="B99" s="37" t="s">
        <v>99</v>
      </c>
      <c r="C99" s="29" t="s">
        <v>224</v>
      </c>
      <c r="D99" s="19" t="s">
        <v>221</v>
      </c>
      <c r="E99" s="20">
        <v>1</v>
      </c>
      <c r="F99" s="33">
        <v>18</v>
      </c>
      <c r="G99" s="48">
        <v>19</v>
      </c>
      <c r="H99" s="49">
        <v>19</v>
      </c>
      <c r="I99" s="34">
        <f t="shared" si="9"/>
        <v>18.666666666666668</v>
      </c>
      <c r="J99" s="21">
        <f t="shared" si="0"/>
        <v>0.57735026918962584</v>
      </c>
      <c r="K99" s="82">
        <f t="shared" si="10"/>
        <v>3.0929478706587097</v>
      </c>
      <c r="L99" s="22">
        <f t="shared" si="11"/>
        <v>18.666666666666664</v>
      </c>
      <c r="M99" s="22">
        <f t="shared" si="1"/>
        <v>18.666666666666664</v>
      </c>
      <c r="N99" s="22">
        <f t="shared" si="8"/>
        <v>18.66</v>
      </c>
      <c r="O99" s="22">
        <f t="shared" si="3"/>
        <v>18.66</v>
      </c>
      <c r="P99" s="9"/>
      <c r="Q99" s="9"/>
      <c r="S99" s="6"/>
    </row>
    <row r="100" spans="1:19" ht="15" customHeight="1">
      <c r="A100" s="43">
        <v>92</v>
      </c>
      <c r="B100" s="37" t="s">
        <v>100</v>
      </c>
      <c r="C100" s="29" t="s">
        <v>224</v>
      </c>
      <c r="D100" s="19" t="s">
        <v>221</v>
      </c>
      <c r="E100" s="20">
        <v>1</v>
      </c>
      <c r="F100" s="33">
        <v>26</v>
      </c>
      <c r="G100" s="48">
        <v>27</v>
      </c>
      <c r="H100" s="49">
        <v>27</v>
      </c>
      <c r="I100" s="34">
        <f t="shared" si="9"/>
        <v>26.666666666666668</v>
      </c>
      <c r="J100" s="21">
        <f t="shared" si="0"/>
        <v>0.57735026918962584</v>
      </c>
      <c r="K100" s="82">
        <f t="shared" si="10"/>
        <v>2.1650635094610968</v>
      </c>
      <c r="L100" s="22">
        <f t="shared" si="11"/>
        <v>26.666666666666664</v>
      </c>
      <c r="M100" s="22">
        <f t="shared" si="1"/>
        <v>26.666666666666664</v>
      </c>
      <c r="N100" s="22">
        <f t="shared" si="8"/>
        <v>26.66</v>
      </c>
      <c r="O100" s="22">
        <f t="shared" si="3"/>
        <v>26.66</v>
      </c>
      <c r="P100" s="9"/>
      <c r="Q100" s="9"/>
      <c r="S100" s="6"/>
    </row>
    <row r="101" spans="1:19" ht="15" customHeight="1">
      <c r="A101" s="43">
        <v>93</v>
      </c>
      <c r="B101" s="37" t="s">
        <v>102</v>
      </c>
      <c r="C101" s="29" t="s">
        <v>224</v>
      </c>
      <c r="D101" s="19" t="s">
        <v>221</v>
      </c>
      <c r="E101" s="20">
        <v>1</v>
      </c>
      <c r="F101" s="33">
        <v>31</v>
      </c>
      <c r="G101" s="48">
        <v>33</v>
      </c>
      <c r="H101" s="49">
        <v>32</v>
      </c>
      <c r="I101" s="34">
        <f t="shared" si="9"/>
        <v>32</v>
      </c>
      <c r="J101" s="21">
        <f t="shared" si="0"/>
        <v>1</v>
      </c>
      <c r="K101" s="82">
        <f t="shared" si="10"/>
        <v>3.125</v>
      </c>
      <c r="L101" s="22">
        <f t="shared" si="11"/>
        <v>32</v>
      </c>
      <c r="M101" s="22">
        <f t="shared" si="1"/>
        <v>32</v>
      </c>
      <c r="N101" s="22">
        <f t="shared" si="8"/>
        <v>32</v>
      </c>
      <c r="O101" s="22">
        <f t="shared" si="3"/>
        <v>32</v>
      </c>
      <c r="P101" s="9"/>
      <c r="Q101" s="9"/>
      <c r="S101" s="6"/>
    </row>
    <row r="102" spans="1:19" ht="15" customHeight="1">
      <c r="A102" s="43">
        <v>94</v>
      </c>
      <c r="B102" s="37" t="s">
        <v>257</v>
      </c>
      <c r="C102" s="29" t="s">
        <v>224</v>
      </c>
      <c r="D102" s="19" t="s">
        <v>221</v>
      </c>
      <c r="E102" s="20">
        <v>1</v>
      </c>
      <c r="F102" s="33">
        <v>785</v>
      </c>
      <c r="G102" s="48">
        <v>798</v>
      </c>
      <c r="H102" s="49">
        <v>805</v>
      </c>
      <c r="I102" s="34">
        <f t="shared" si="9"/>
        <v>796</v>
      </c>
      <c r="J102" s="21">
        <f t="shared" si="0"/>
        <v>10.148891565092219</v>
      </c>
      <c r="K102" s="82">
        <f t="shared" si="10"/>
        <v>1.2749863775241481</v>
      </c>
      <c r="L102" s="22">
        <f t="shared" si="11"/>
        <v>796</v>
      </c>
      <c r="M102" s="22">
        <f t="shared" si="1"/>
        <v>796</v>
      </c>
      <c r="N102" s="22">
        <f t="shared" si="8"/>
        <v>796</v>
      </c>
      <c r="O102" s="22">
        <f t="shared" si="3"/>
        <v>796</v>
      </c>
      <c r="P102" s="9"/>
      <c r="Q102" s="9"/>
      <c r="S102" s="6"/>
    </row>
    <row r="103" spans="1:19" ht="15" customHeight="1">
      <c r="A103" s="43">
        <v>95</v>
      </c>
      <c r="B103" s="37" t="s">
        <v>103</v>
      </c>
      <c r="C103" s="29" t="s">
        <v>244</v>
      </c>
      <c r="D103" s="19" t="s">
        <v>221</v>
      </c>
      <c r="E103" s="20">
        <v>1</v>
      </c>
      <c r="F103" s="33">
        <v>172</v>
      </c>
      <c r="G103" s="48">
        <v>179</v>
      </c>
      <c r="H103" s="49">
        <v>190</v>
      </c>
      <c r="I103" s="34">
        <f t="shared" si="9"/>
        <v>180.33333333333334</v>
      </c>
      <c r="J103" s="21">
        <f t="shared" si="0"/>
        <v>9.0737717258774655</v>
      </c>
      <c r="K103" s="82">
        <f t="shared" si="10"/>
        <v>5.0316663914292787</v>
      </c>
      <c r="L103" s="22">
        <f t="shared" si="11"/>
        <v>180.33333333333331</v>
      </c>
      <c r="M103" s="22">
        <f t="shared" si="1"/>
        <v>180.33333333333331</v>
      </c>
      <c r="N103" s="22">
        <f t="shared" si="8"/>
        <v>180.33</v>
      </c>
      <c r="O103" s="22">
        <f t="shared" si="3"/>
        <v>180.33</v>
      </c>
      <c r="P103" s="9"/>
      <c r="Q103" s="9"/>
      <c r="S103" s="6"/>
    </row>
    <row r="104" spans="1:19" ht="15" customHeight="1">
      <c r="A104" s="43">
        <v>96</v>
      </c>
      <c r="B104" s="37" t="s">
        <v>289</v>
      </c>
      <c r="C104" s="29" t="s">
        <v>244</v>
      </c>
      <c r="D104" s="19" t="s">
        <v>221</v>
      </c>
      <c r="E104" s="20">
        <v>1</v>
      </c>
      <c r="F104" s="33">
        <v>250</v>
      </c>
      <c r="G104" s="48">
        <v>255</v>
      </c>
      <c r="H104" s="49">
        <v>260</v>
      </c>
      <c r="I104" s="34">
        <f t="shared" ref="I104" si="15">AVERAGE(F104:H104)</f>
        <v>255</v>
      </c>
      <c r="J104" s="21">
        <f t="shared" ref="J104" si="16">SQRT(((SUM((POWER(H104-I104,2)),(POWER(G104-I104,2)),(POWER(F104-I104,2)))/(COLUMNS(F104:H104)-1))))</f>
        <v>5</v>
      </c>
      <c r="K104" s="82">
        <f t="shared" ref="K104" si="17">J104/I104*100</f>
        <v>1.9607843137254901</v>
      </c>
      <c r="L104" s="22">
        <f t="shared" ref="L104" si="18">((E104/3)*(SUM(F104:H104)))</f>
        <v>255</v>
      </c>
      <c r="M104" s="22">
        <f t="shared" ref="M104" si="19">L104/E104</f>
        <v>255</v>
      </c>
      <c r="N104" s="22">
        <f t="shared" ref="N104" si="20">ROUNDDOWN(M104,2)</f>
        <v>255</v>
      </c>
      <c r="O104" s="22">
        <f t="shared" ref="O104" si="21">N104*E104</f>
        <v>255</v>
      </c>
      <c r="P104" s="9"/>
      <c r="Q104" s="9"/>
      <c r="S104" s="6"/>
    </row>
    <row r="105" spans="1:19" ht="15" customHeight="1">
      <c r="A105" s="43">
        <v>97</v>
      </c>
      <c r="B105" s="37" t="s">
        <v>288</v>
      </c>
      <c r="C105" s="29" t="s">
        <v>244</v>
      </c>
      <c r="D105" s="19" t="s">
        <v>221</v>
      </c>
      <c r="E105" s="20">
        <v>1</v>
      </c>
      <c r="F105" s="33">
        <v>257</v>
      </c>
      <c r="G105" s="48">
        <v>279</v>
      </c>
      <c r="H105" s="49">
        <v>280</v>
      </c>
      <c r="I105" s="34">
        <f t="shared" si="9"/>
        <v>272</v>
      </c>
      <c r="J105" s="21">
        <f t="shared" si="0"/>
        <v>13</v>
      </c>
      <c r="K105" s="82">
        <f t="shared" si="10"/>
        <v>4.7794117647058822</v>
      </c>
      <c r="L105" s="22">
        <f t="shared" si="11"/>
        <v>272</v>
      </c>
      <c r="M105" s="22">
        <f t="shared" si="1"/>
        <v>272</v>
      </c>
      <c r="N105" s="22">
        <f t="shared" si="8"/>
        <v>272</v>
      </c>
      <c r="O105" s="22">
        <f t="shared" si="3"/>
        <v>272</v>
      </c>
      <c r="P105" s="9"/>
      <c r="Q105" s="9"/>
      <c r="S105" s="6"/>
    </row>
    <row r="106" spans="1:19" ht="15" customHeight="1">
      <c r="A106" s="43">
        <v>98</v>
      </c>
      <c r="B106" s="37" t="s">
        <v>104</v>
      </c>
      <c r="C106" s="29" t="s">
        <v>244</v>
      </c>
      <c r="D106" s="19" t="s">
        <v>221</v>
      </c>
      <c r="E106" s="20">
        <v>1</v>
      </c>
      <c r="F106" s="33">
        <v>420</v>
      </c>
      <c r="G106" s="48">
        <v>455</v>
      </c>
      <c r="H106" s="49">
        <v>460</v>
      </c>
      <c r="I106" s="34">
        <f t="shared" si="9"/>
        <v>445</v>
      </c>
      <c r="J106" s="21">
        <f t="shared" si="0"/>
        <v>21.794494717703369</v>
      </c>
      <c r="K106" s="82">
        <f t="shared" si="10"/>
        <v>4.8976392624052512</v>
      </c>
      <c r="L106" s="22">
        <f t="shared" si="11"/>
        <v>445</v>
      </c>
      <c r="M106" s="22">
        <f t="shared" si="1"/>
        <v>445</v>
      </c>
      <c r="N106" s="22">
        <f t="shared" si="8"/>
        <v>445</v>
      </c>
      <c r="O106" s="22">
        <f t="shared" si="3"/>
        <v>445</v>
      </c>
      <c r="P106" s="9"/>
      <c r="Q106" s="9"/>
      <c r="S106" s="6"/>
    </row>
    <row r="107" spans="1:19" ht="15" customHeight="1">
      <c r="A107" s="43">
        <v>99</v>
      </c>
      <c r="B107" s="37" t="s">
        <v>105</v>
      </c>
      <c r="C107" s="29" t="s">
        <v>244</v>
      </c>
      <c r="D107" s="19" t="s">
        <v>221</v>
      </c>
      <c r="E107" s="20">
        <v>1</v>
      </c>
      <c r="F107" s="33">
        <v>240</v>
      </c>
      <c r="G107" s="48">
        <v>262</v>
      </c>
      <c r="H107" s="49">
        <v>266</v>
      </c>
      <c r="I107" s="34">
        <f t="shared" si="9"/>
        <v>256</v>
      </c>
      <c r="J107" s="21">
        <f t="shared" si="0"/>
        <v>14</v>
      </c>
      <c r="K107" s="82">
        <f t="shared" si="10"/>
        <v>5.46875</v>
      </c>
      <c r="L107" s="22">
        <f t="shared" si="11"/>
        <v>256</v>
      </c>
      <c r="M107" s="22">
        <f t="shared" si="1"/>
        <v>256</v>
      </c>
      <c r="N107" s="22">
        <f t="shared" si="8"/>
        <v>256</v>
      </c>
      <c r="O107" s="22">
        <f t="shared" si="3"/>
        <v>256</v>
      </c>
      <c r="P107" s="9"/>
      <c r="Q107" s="9"/>
      <c r="S107" s="6"/>
    </row>
    <row r="108" spans="1:19" ht="15" customHeight="1">
      <c r="A108" s="43">
        <v>100</v>
      </c>
      <c r="B108" s="37" t="s">
        <v>106</v>
      </c>
      <c r="C108" s="29" t="s">
        <v>244</v>
      </c>
      <c r="D108" s="19" t="s">
        <v>221</v>
      </c>
      <c r="E108" s="20">
        <v>1</v>
      </c>
      <c r="F108" s="33">
        <v>357</v>
      </c>
      <c r="G108" s="48">
        <v>365</v>
      </c>
      <c r="H108" s="49">
        <v>389</v>
      </c>
      <c r="I108" s="34">
        <f t="shared" si="9"/>
        <v>370.33333333333331</v>
      </c>
      <c r="J108" s="21">
        <f t="shared" si="0"/>
        <v>16.653327995729061</v>
      </c>
      <c r="K108" s="82">
        <f t="shared" si="10"/>
        <v>4.4968482436712138</v>
      </c>
      <c r="L108" s="22">
        <f t="shared" si="11"/>
        <v>370.33333333333331</v>
      </c>
      <c r="M108" s="22">
        <f t="shared" si="1"/>
        <v>370.33333333333331</v>
      </c>
      <c r="N108" s="22">
        <f t="shared" si="8"/>
        <v>370.33</v>
      </c>
      <c r="O108" s="22">
        <f t="shared" si="3"/>
        <v>370.33</v>
      </c>
      <c r="P108" s="9"/>
      <c r="Q108" s="9"/>
      <c r="S108" s="6"/>
    </row>
    <row r="109" spans="1:19" ht="15" customHeight="1">
      <c r="A109" s="43">
        <v>101</v>
      </c>
      <c r="B109" s="37" t="s">
        <v>107</v>
      </c>
      <c r="C109" s="29" t="s">
        <v>244</v>
      </c>
      <c r="D109" s="19" t="s">
        <v>221</v>
      </c>
      <c r="E109" s="20">
        <v>1</v>
      </c>
      <c r="F109" s="33">
        <v>597</v>
      </c>
      <c r="G109" s="48">
        <v>660</v>
      </c>
      <c r="H109" s="49">
        <v>662</v>
      </c>
      <c r="I109" s="34">
        <f t="shared" si="9"/>
        <v>639.66666666666663</v>
      </c>
      <c r="J109" s="21">
        <f t="shared" si="0"/>
        <v>36.963946398258578</v>
      </c>
      <c r="K109" s="82">
        <f t="shared" si="10"/>
        <v>5.7786263259393298</v>
      </c>
      <c r="L109" s="22">
        <f t="shared" si="11"/>
        <v>639.66666666666663</v>
      </c>
      <c r="M109" s="22">
        <f t="shared" si="1"/>
        <v>639.66666666666663</v>
      </c>
      <c r="N109" s="22">
        <f t="shared" si="8"/>
        <v>639.66</v>
      </c>
      <c r="O109" s="22">
        <f t="shared" si="3"/>
        <v>639.66</v>
      </c>
      <c r="P109" s="9"/>
      <c r="Q109" s="9"/>
      <c r="S109" s="6"/>
    </row>
    <row r="110" spans="1:19" ht="15" customHeight="1">
      <c r="A110" s="43">
        <v>102</v>
      </c>
      <c r="B110" s="37" t="s">
        <v>108</v>
      </c>
      <c r="C110" s="29" t="s">
        <v>224</v>
      </c>
      <c r="D110" s="19" t="s">
        <v>221</v>
      </c>
      <c r="E110" s="20">
        <v>1</v>
      </c>
      <c r="F110" s="33">
        <v>14</v>
      </c>
      <c r="G110" s="48">
        <v>16</v>
      </c>
      <c r="H110" s="49">
        <v>16</v>
      </c>
      <c r="I110" s="34">
        <f t="shared" si="9"/>
        <v>15.333333333333334</v>
      </c>
      <c r="J110" s="21">
        <f t="shared" si="0"/>
        <v>1.1547005383792517</v>
      </c>
      <c r="K110" s="82">
        <f t="shared" si="10"/>
        <v>7.5306556850820758</v>
      </c>
      <c r="L110" s="22">
        <f t="shared" si="11"/>
        <v>15.333333333333332</v>
      </c>
      <c r="M110" s="22">
        <f t="shared" si="1"/>
        <v>15.333333333333332</v>
      </c>
      <c r="N110" s="22">
        <f t="shared" si="8"/>
        <v>15.33</v>
      </c>
      <c r="O110" s="22">
        <f t="shared" si="3"/>
        <v>15.33</v>
      </c>
      <c r="P110" s="9"/>
      <c r="Q110" s="9"/>
      <c r="S110" s="6"/>
    </row>
    <row r="111" spans="1:19" ht="15" customHeight="1">
      <c r="A111" s="43">
        <v>103</v>
      </c>
      <c r="B111" s="37" t="s">
        <v>109</v>
      </c>
      <c r="C111" s="29" t="s">
        <v>224</v>
      </c>
      <c r="D111" s="19" t="s">
        <v>221</v>
      </c>
      <c r="E111" s="20">
        <v>1</v>
      </c>
      <c r="F111" s="33">
        <v>27</v>
      </c>
      <c r="G111" s="48">
        <v>29</v>
      </c>
      <c r="H111" s="49">
        <v>28</v>
      </c>
      <c r="I111" s="34">
        <f t="shared" si="9"/>
        <v>28</v>
      </c>
      <c r="J111" s="21">
        <f t="shared" si="0"/>
        <v>1</v>
      </c>
      <c r="K111" s="82">
        <f t="shared" si="10"/>
        <v>3.5714285714285712</v>
      </c>
      <c r="L111" s="22">
        <f t="shared" si="11"/>
        <v>28</v>
      </c>
      <c r="M111" s="22">
        <f t="shared" si="1"/>
        <v>28</v>
      </c>
      <c r="N111" s="22">
        <f t="shared" si="8"/>
        <v>28</v>
      </c>
      <c r="O111" s="22">
        <f t="shared" si="3"/>
        <v>28</v>
      </c>
      <c r="P111" s="9"/>
      <c r="Q111" s="9"/>
      <c r="S111" s="6"/>
    </row>
    <row r="112" spans="1:19" ht="30" customHeight="1">
      <c r="A112" s="43">
        <v>104</v>
      </c>
      <c r="B112" s="37" t="s">
        <v>110</v>
      </c>
      <c r="C112" s="29" t="s">
        <v>225</v>
      </c>
      <c r="D112" s="19" t="s">
        <v>221</v>
      </c>
      <c r="E112" s="20">
        <v>1</v>
      </c>
      <c r="F112" s="33">
        <v>1450</v>
      </c>
      <c r="G112" s="48">
        <v>1590</v>
      </c>
      <c r="H112" s="49">
        <v>1610</v>
      </c>
      <c r="I112" s="34">
        <f t="shared" si="9"/>
        <v>1550</v>
      </c>
      <c r="J112" s="21">
        <f t="shared" si="0"/>
        <v>87.177978870813476</v>
      </c>
      <c r="K112" s="82">
        <f t="shared" si="10"/>
        <v>5.6243857336008691</v>
      </c>
      <c r="L112" s="22">
        <f t="shared" si="11"/>
        <v>1550</v>
      </c>
      <c r="M112" s="22">
        <f t="shared" si="1"/>
        <v>1550</v>
      </c>
      <c r="N112" s="22">
        <f t="shared" si="8"/>
        <v>1550</v>
      </c>
      <c r="O112" s="22">
        <f t="shared" si="3"/>
        <v>1550</v>
      </c>
      <c r="P112" s="9"/>
      <c r="Q112" s="9"/>
      <c r="S112" s="6"/>
    </row>
    <row r="113" spans="1:19" ht="15" customHeight="1">
      <c r="A113" s="43">
        <v>105</v>
      </c>
      <c r="B113" s="37" t="s">
        <v>111</v>
      </c>
      <c r="C113" s="29" t="s">
        <v>245</v>
      </c>
      <c r="D113" s="19" t="s">
        <v>221</v>
      </c>
      <c r="E113" s="20">
        <v>1</v>
      </c>
      <c r="F113" s="33">
        <v>2800</v>
      </c>
      <c r="G113" s="48">
        <v>2990</v>
      </c>
      <c r="H113" s="49">
        <v>3110</v>
      </c>
      <c r="I113" s="34">
        <f t="shared" si="9"/>
        <v>2966.6666666666665</v>
      </c>
      <c r="J113" s="21">
        <f t="shared" si="0"/>
        <v>156.31165450257808</v>
      </c>
      <c r="K113" s="82">
        <f t="shared" si="10"/>
        <v>5.2689321742442052</v>
      </c>
      <c r="L113" s="22">
        <f t="shared" si="11"/>
        <v>2966.6666666666665</v>
      </c>
      <c r="M113" s="22">
        <f t="shared" si="1"/>
        <v>2966.6666666666665</v>
      </c>
      <c r="N113" s="22">
        <f t="shared" si="8"/>
        <v>2966.66</v>
      </c>
      <c r="O113" s="22">
        <f t="shared" si="3"/>
        <v>2966.66</v>
      </c>
      <c r="P113" s="9"/>
      <c r="Q113" s="9"/>
      <c r="S113" s="6"/>
    </row>
    <row r="114" spans="1:19" ht="15" customHeight="1">
      <c r="A114" s="43">
        <v>106</v>
      </c>
      <c r="B114" s="37" t="s">
        <v>112</v>
      </c>
      <c r="C114" s="29" t="s">
        <v>245</v>
      </c>
      <c r="D114" s="19" t="s">
        <v>221</v>
      </c>
      <c r="E114" s="20">
        <v>1</v>
      </c>
      <c r="F114" s="33">
        <v>3010</v>
      </c>
      <c r="G114" s="48">
        <v>3250</v>
      </c>
      <c r="H114" s="49">
        <v>3340</v>
      </c>
      <c r="I114" s="34">
        <f t="shared" si="9"/>
        <v>3200</v>
      </c>
      <c r="J114" s="21">
        <f t="shared" si="0"/>
        <v>170.58722109231979</v>
      </c>
      <c r="K114" s="82">
        <f t="shared" si="10"/>
        <v>5.3308506591349936</v>
      </c>
      <c r="L114" s="22">
        <f t="shared" si="11"/>
        <v>3200</v>
      </c>
      <c r="M114" s="22">
        <f t="shared" si="1"/>
        <v>3200</v>
      </c>
      <c r="N114" s="22">
        <f t="shared" si="8"/>
        <v>3200</v>
      </c>
      <c r="O114" s="22">
        <f t="shared" si="3"/>
        <v>3200</v>
      </c>
      <c r="P114" s="9"/>
      <c r="Q114" s="9"/>
      <c r="S114" s="6"/>
    </row>
    <row r="115" spans="1:19" ht="15" customHeight="1">
      <c r="A115" s="43">
        <v>107</v>
      </c>
      <c r="B115" s="37" t="s">
        <v>113</v>
      </c>
      <c r="C115" s="29" t="s">
        <v>245</v>
      </c>
      <c r="D115" s="19" t="s">
        <v>221</v>
      </c>
      <c r="E115" s="20">
        <v>1</v>
      </c>
      <c r="F115" s="33">
        <v>693</v>
      </c>
      <c r="G115" s="48">
        <v>700</v>
      </c>
      <c r="H115" s="49">
        <v>720</v>
      </c>
      <c r="I115" s="34">
        <f t="shared" si="9"/>
        <v>704.33333333333337</v>
      </c>
      <c r="J115" s="21">
        <f t="shared" si="0"/>
        <v>14.011899704655802</v>
      </c>
      <c r="K115" s="82">
        <f t="shared" si="10"/>
        <v>1.9893847190708662</v>
      </c>
      <c r="L115" s="22">
        <f t="shared" si="11"/>
        <v>704.33333333333326</v>
      </c>
      <c r="M115" s="22">
        <f t="shared" si="1"/>
        <v>704.33333333333326</v>
      </c>
      <c r="N115" s="22">
        <f t="shared" si="8"/>
        <v>704.33</v>
      </c>
      <c r="O115" s="22">
        <f t="shared" si="3"/>
        <v>704.33</v>
      </c>
      <c r="P115" s="9"/>
      <c r="Q115" s="9"/>
      <c r="S115" s="6"/>
    </row>
    <row r="116" spans="1:19" ht="30.75" customHeight="1">
      <c r="A116" s="43">
        <v>108</v>
      </c>
      <c r="B116" s="37" t="s">
        <v>258</v>
      </c>
      <c r="C116" s="29" t="s">
        <v>224</v>
      </c>
      <c r="D116" s="19" t="s">
        <v>221</v>
      </c>
      <c r="E116" s="20">
        <v>1</v>
      </c>
      <c r="F116" s="33">
        <v>504</v>
      </c>
      <c r="G116" s="48">
        <v>520</v>
      </c>
      <c r="H116" s="49">
        <v>532</v>
      </c>
      <c r="I116" s="34">
        <f t="shared" si="9"/>
        <v>518.66666666666663</v>
      </c>
      <c r="J116" s="21">
        <f t="shared" si="0"/>
        <v>14.047538337136986</v>
      </c>
      <c r="K116" s="82">
        <f t="shared" si="10"/>
        <v>2.7083942809390078</v>
      </c>
      <c r="L116" s="22">
        <f t="shared" si="11"/>
        <v>518.66666666666663</v>
      </c>
      <c r="M116" s="22">
        <f t="shared" si="1"/>
        <v>518.66666666666663</v>
      </c>
      <c r="N116" s="22">
        <f t="shared" si="8"/>
        <v>518.66</v>
      </c>
      <c r="O116" s="22">
        <f t="shared" si="3"/>
        <v>518.66</v>
      </c>
      <c r="P116" s="9"/>
      <c r="Q116" s="9"/>
      <c r="S116" s="6"/>
    </row>
    <row r="117" spans="1:19" ht="15" customHeight="1">
      <c r="A117" s="43">
        <v>109</v>
      </c>
      <c r="B117" s="37" t="s">
        <v>115</v>
      </c>
      <c r="C117" s="29" t="s">
        <v>244</v>
      </c>
      <c r="D117" s="19" t="s">
        <v>221</v>
      </c>
      <c r="E117" s="20">
        <v>1</v>
      </c>
      <c r="F117" s="33">
        <v>481</v>
      </c>
      <c r="G117" s="48">
        <v>495</v>
      </c>
      <c r="H117" s="49">
        <v>503</v>
      </c>
      <c r="I117" s="34">
        <f t="shared" si="9"/>
        <v>493</v>
      </c>
      <c r="J117" s="21">
        <f t="shared" si="0"/>
        <v>11.135528725660043</v>
      </c>
      <c r="K117" s="82">
        <f t="shared" si="10"/>
        <v>2.2587279362393597</v>
      </c>
      <c r="L117" s="22">
        <f t="shared" si="11"/>
        <v>493</v>
      </c>
      <c r="M117" s="22">
        <f t="shared" si="1"/>
        <v>493</v>
      </c>
      <c r="N117" s="22">
        <f t="shared" si="8"/>
        <v>493</v>
      </c>
      <c r="O117" s="22">
        <f t="shared" si="3"/>
        <v>493</v>
      </c>
      <c r="P117" s="9"/>
      <c r="Q117" s="9"/>
      <c r="S117" s="6"/>
    </row>
    <row r="118" spans="1:19" ht="15" customHeight="1">
      <c r="A118" s="43">
        <v>110</v>
      </c>
      <c r="B118" s="37" t="s">
        <v>116</v>
      </c>
      <c r="C118" s="29" t="s">
        <v>244</v>
      </c>
      <c r="D118" s="19" t="s">
        <v>221</v>
      </c>
      <c r="E118" s="20">
        <v>1</v>
      </c>
      <c r="F118" s="33">
        <v>349</v>
      </c>
      <c r="G118" s="48">
        <v>365</v>
      </c>
      <c r="H118" s="49">
        <v>380</v>
      </c>
      <c r="I118" s="34">
        <f t="shared" si="9"/>
        <v>364.66666666666669</v>
      </c>
      <c r="J118" s="21">
        <f t="shared" si="0"/>
        <v>15.50268793897798</v>
      </c>
      <c r="K118" s="82">
        <f t="shared" si="10"/>
        <v>4.2511941331749483</v>
      </c>
      <c r="L118" s="22">
        <f t="shared" si="11"/>
        <v>364.66666666666663</v>
      </c>
      <c r="M118" s="22">
        <f t="shared" si="1"/>
        <v>364.66666666666663</v>
      </c>
      <c r="N118" s="22">
        <f t="shared" si="8"/>
        <v>364.66</v>
      </c>
      <c r="O118" s="22">
        <f t="shared" si="3"/>
        <v>364.66</v>
      </c>
      <c r="P118" s="9"/>
      <c r="Q118" s="9"/>
      <c r="S118" s="6"/>
    </row>
    <row r="119" spans="1:19" ht="15" customHeight="1">
      <c r="A119" s="43">
        <v>111</v>
      </c>
      <c r="B119" s="37" t="s">
        <v>114</v>
      </c>
      <c r="C119" s="29" t="s">
        <v>244</v>
      </c>
      <c r="D119" s="19" t="s">
        <v>221</v>
      </c>
      <c r="E119" s="20">
        <v>1</v>
      </c>
      <c r="F119" s="33">
        <v>650</v>
      </c>
      <c r="G119" s="48">
        <v>710</v>
      </c>
      <c r="H119" s="49">
        <v>720</v>
      </c>
      <c r="I119" s="34">
        <f t="shared" si="9"/>
        <v>693.33333333333337</v>
      </c>
      <c r="J119" s="21">
        <f t="shared" si="0"/>
        <v>37.859388972001824</v>
      </c>
      <c r="K119" s="82">
        <f t="shared" si="10"/>
        <v>5.4604887940387243</v>
      </c>
      <c r="L119" s="22">
        <f t="shared" si="11"/>
        <v>693.33333333333326</v>
      </c>
      <c r="M119" s="22">
        <f t="shared" si="1"/>
        <v>693.33333333333326</v>
      </c>
      <c r="N119" s="22">
        <f t="shared" si="8"/>
        <v>693.33</v>
      </c>
      <c r="O119" s="22">
        <f t="shared" si="3"/>
        <v>693.33</v>
      </c>
      <c r="P119" s="9"/>
      <c r="Q119" s="9"/>
      <c r="S119" s="6"/>
    </row>
    <row r="120" spans="1:19" ht="15" customHeight="1">
      <c r="A120" s="43">
        <v>112</v>
      </c>
      <c r="B120" s="37" t="s">
        <v>276</v>
      </c>
      <c r="C120" s="29" t="s">
        <v>244</v>
      </c>
      <c r="D120" s="19" t="s">
        <v>221</v>
      </c>
      <c r="E120" s="20">
        <v>1</v>
      </c>
      <c r="F120" s="33">
        <v>210</v>
      </c>
      <c r="G120" s="48">
        <v>216</v>
      </c>
      <c r="H120" s="49">
        <v>230</v>
      </c>
      <c r="I120" s="34">
        <f t="shared" si="9"/>
        <v>218.66666666666666</v>
      </c>
      <c r="J120" s="21">
        <f t="shared" si="0"/>
        <v>10.263202878893768</v>
      </c>
      <c r="K120" s="82">
        <f t="shared" si="10"/>
        <v>4.6935379019331256</v>
      </c>
      <c r="L120" s="22">
        <f t="shared" si="11"/>
        <v>218.66666666666666</v>
      </c>
      <c r="M120" s="22">
        <f t="shared" si="1"/>
        <v>218.66666666666666</v>
      </c>
      <c r="N120" s="22">
        <f t="shared" si="8"/>
        <v>218.66</v>
      </c>
      <c r="O120" s="22">
        <f t="shared" si="3"/>
        <v>218.66</v>
      </c>
      <c r="P120" s="9"/>
      <c r="Q120" s="9"/>
      <c r="S120" s="6"/>
    </row>
    <row r="121" spans="1:19" ht="15" customHeight="1">
      <c r="A121" s="43">
        <v>113</v>
      </c>
      <c r="B121" s="37" t="s">
        <v>118</v>
      </c>
      <c r="C121" s="29" t="s">
        <v>244</v>
      </c>
      <c r="D121" s="19" t="s">
        <v>221</v>
      </c>
      <c r="E121" s="20">
        <v>1</v>
      </c>
      <c r="F121" s="33">
        <v>163</v>
      </c>
      <c r="G121" s="48">
        <v>169</v>
      </c>
      <c r="H121" s="49">
        <v>180</v>
      </c>
      <c r="I121" s="34">
        <f t="shared" si="9"/>
        <v>170.66666666666666</v>
      </c>
      <c r="J121" s="21">
        <f t="shared" si="0"/>
        <v>8.6216781042517088</v>
      </c>
      <c r="K121" s="82">
        <f t="shared" si="10"/>
        <v>5.0517645142099861</v>
      </c>
      <c r="L121" s="22">
        <f t="shared" si="11"/>
        <v>170.66666666666666</v>
      </c>
      <c r="M121" s="22">
        <f t="shared" si="1"/>
        <v>170.66666666666666</v>
      </c>
      <c r="N121" s="22">
        <f t="shared" si="8"/>
        <v>170.66</v>
      </c>
      <c r="O121" s="22">
        <f t="shared" si="3"/>
        <v>170.66</v>
      </c>
      <c r="P121" s="9"/>
      <c r="Q121" s="9"/>
      <c r="S121" s="6"/>
    </row>
    <row r="122" spans="1:19" ht="15" customHeight="1">
      <c r="A122" s="43">
        <v>114</v>
      </c>
      <c r="B122" s="37" t="s">
        <v>117</v>
      </c>
      <c r="C122" s="29" t="s">
        <v>244</v>
      </c>
      <c r="D122" s="19" t="s">
        <v>221</v>
      </c>
      <c r="E122" s="20">
        <v>1</v>
      </c>
      <c r="F122" s="33">
        <v>1140</v>
      </c>
      <c r="G122" s="48">
        <v>1300</v>
      </c>
      <c r="H122" s="49">
        <v>1265</v>
      </c>
      <c r="I122" s="34">
        <f t="shared" si="9"/>
        <v>1235</v>
      </c>
      <c r="J122" s="21">
        <f t="shared" si="0"/>
        <v>84.113019206303605</v>
      </c>
      <c r="K122" s="82">
        <f t="shared" si="10"/>
        <v>6.8107707859355147</v>
      </c>
      <c r="L122" s="22">
        <f t="shared" si="11"/>
        <v>1235</v>
      </c>
      <c r="M122" s="22">
        <f t="shared" si="1"/>
        <v>1235</v>
      </c>
      <c r="N122" s="22">
        <f t="shared" si="8"/>
        <v>1235</v>
      </c>
      <c r="O122" s="22">
        <f t="shared" si="3"/>
        <v>1235</v>
      </c>
      <c r="P122" s="9"/>
      <c r="Q122" s="9"/>
      <c r="S122" s="6"/>
    </row>
    <row r="123" spans="1:19" ht="15" customHeight="1">
      <c r="A123" s="43">
        <v>115</v>
      </c>
      <c r="B123" s="37" t="s">
        <v>119</v>
      </c>
      <c r="C123" s="29" t="s">
        <v>224</v>
      </c>
      <c r="D123" s="19" t="s">
        <v>221</v>
      </c>
      <c r="E123" s="20">
        <v>1</v>
      </c>
      <c r="F123" s="33">
        <v>57</v>
      </c>
      <c r="G123" s="48">
        <v>65</v>
      </c>
      <c r="H123" s="49">
        <v>64</v>
      </c>
      <c r="I123" s="34">
        <f t="shared" si="9"/>
        <v>62</v>
      </c>
      <c r="J123" s="21">
        <f t="shared" si="0"/>
        <v>4.358898943540674</v>
      </c>
      <c r="K123" s="82">
        <f t="shared" si="10"/>
        <v>7.0304821670010869</v>
      </c>
      <c r="L123" s="22">
        <f t="shared" si="11"/>
        <v>62</v>
      </c>
      <c r="M123" s="22">
        <f t="shared" si="1"/>
        <v>62</v>
      </c>
      <c r="N123" s="22">
        <f t="shared" si="8"/>
        <v>62</v>
      </c>
      <c r="O123" s="22">
        <f t="shared" si="3"/>
        <v>62</v>
      </c>
      <c r="P123" s="9"/>
      <c r="Q123" s="9"/>
      <c r="S123" s="6"/>
    </row>
    <row r="124" spans="1:19" ht="15" customHeight="1">
      <c r="A124" s="43">
        <v>116</v>
      </c>
      <c r="B124" s="37" t="s">
        <v>120</v>
      </c>
      <c r="C124" s="29" t="s">
        <v>224</v>
      </c>
      <c r="D124" s="19" t="s">
        <v>221</v>
      </c>
      <c r="E124" s="20">
        <v>1</v>
      </c>
      <c r="F124" s="33">
        <v>92</v>
      </c>
      <c r="G124" s="48">
        <v>95</v>
      </c>
      <c r="H124" s="49">
        <v>102</v>
      </c>
      <c r="I124" s="34">
        <f t="shared" si="9"/>
        <v>96.333333333333329</v>
      </c>
      <c r="J124" s="21">
        <f t="shared" si="0"/>
        <v>5.1316014394468841</v>
      </c>
      <c r="K124" s="82">
        <f t="shared" si="10"/>
        <v>5.3269219094604336</v>
      </c>
      <c r="L124" s="22">
        <f t="shared" si="11"/>
        <v>96.333333333333329</v>
      </c>
      <c r="M124" s="22">
        <f t="shared" si="1"/>
        <v>96.333333333333329</v>
      </c>
      <c r="N124" s="22">
        <f t="shared" si="8"/>
        <v>96.33</v>
      </c>
      <c r="O124" s="22">
        <f t="shared" si="3"/>
        <v>96.33</v>
      </c>
      <c r="P124" s="9"/>
      <c r="Q124" s="9"/>
      <c r="S124" s="6"/>
    </row>
    <row r="125" spans="1:19" ht="15" customHeight="1">
      <c r="A125" s="43">
        <v>117</v>
      </c>
      <c r="B125" s="37" t="s">
        <v>121</v>
      </c>
      <c r="C125" s="29" t="s">
        <v>224</v>
      </c>
      <c r="D125" s="19" t="s">
        <v>221</v>
      </c>
      <c r="E125" s="20">
        <v>1</v>
      </c>
      <c r="F125" s="33">
        <v>231</v>
      </c>
      <c r="G125" s="48">
        <v>240</v>
      </c>
      <c r="H125" s="49">
        <v>252</v>
      </c>
      <c r="I125" s="34">
        <f t="shared" si="9"/>
        <v>241</v>
      </c>
      <c r="J125" s="21">
        <f t="shared" si="0"/>
        <v>10.535653752852738</v>
      </c>
      <c r="K125" s="82">
        <f t="shared" si="10"/>
        <v>4.3716405613496834</v>
      </c>
      <c r="L125" s="22">
        <f t="shared" si="11"/>
        <v>241</v>
      </c>
      <c r="M125" s="22">
        <f t="shared" si="1"/>
        <v>241</v>
      </c>
      <c r="N125" s="22">
        <f t="shared" si="8"/>
        <v>241</v>
      </c>
      <c r="O125" s="22">
        <f t="shared" si="3"/>
        <v>241</v>
      </c>
      <c r="P125" s="9"/>
      <c r="Q125" s="9"/>
      <c r="S125" s="6"/>
    </row>
    <row r="126" spans="1:19" ht="30" customHeight="1">
      <c r="A126" s="43">
        <v>118</v>
      </c>
      <c r="B126" s="37" t="s">
        <v>122</v>
      </c>
      <c r="C126" s="29" t="s">
        <v>224</v>
      </c>
      <c r="D126" s="19" t="s">
        <v>221</v>
      </c>
      <c r="E126" s="20">
        <v>1</v>
      </c>
      <c r="F126" s="33">
        <v>43</v>
      </c>
      <c r="G126" s="48">
        <v>51</v>
      </c>
      <c r="H126" s="49">
        <v>48</v>
      </c>
      <c r="I126" s="34">
        <f t="shared" si="9"/>
        <v>47.333333333333336</v>
      </c>
      <c r="J126" s="21">
        <f t="shared" si="0"/>
        <v>4.0414518843273806</v>
      </c>
      <c r="K126" s="82">
        <f t="shared" si="10"/>
        <v>8.5382786288606631</v>
      </c>
      <c r="L126" s="22">
        <f t="shared" si="11"/>
        <v>47.333333333333329</v>
      </c>
      <c r="M126" s="22">
        <f t="shared" si="1"/>
        <v>47.333333333333329</v>
      </c>
      <c r="N126" s="22">
        <f t="shared" si="8"/>
        <v>47.33</v>
      </c>
      <c r="O126" s="22">
        <f t="shared" si="3"/>
        <v>47.33</v>
      </c>
      <c r="P126" s="9"/>
      <c r="Q126" s="9"/>
      <c r="S126" s="6"/>
    </row>
    <row r="127" spans="1:19" ht="30" customHeight="1">
      <c r="A127" s="43">
        <v>119</v>
      </c>
      <c r="B127" s="37" t="s">
        <v>123</v>
      </c>
      <c r="C127" s="29" t="s">
        <v>224</v>
      </c>
      <c r="D127" s="19" t="s">
        <v>221</v>
      </c>
      <c r="E127" s="20">
        <v>1</v>
      </c>
      <c r="F127" s="33">
        <v>88</v>
      </c>
      <c r="G127" s="48">
        <v>92</v>
      </c>
      <c r="H127" s="49">
        <v>97</v>
      </c>
      <c r="I127" s="34">
        <f t="shared" si="9"/>
        <v>92.333333333333329</v>
      </c>
      <c r="J127" s="21">
        <f t="shared" si="0"/>
        <v>4.5092497528228943</v>
      </c>
      <c r="K127" s="82">
        <f t="shared" si="10"/>
        <v>4.8836639922269613</v>
      </c>
      <c r="L127" s="22">
        <f t="shared" si="11"/>
        <v>92.333333333333329</v>
      </c>
      <c r="M127" s="22">
        <f t="shared" si="1"/>
        <v>92.333333333333329</v>
      </c>
      <c r="N127" s="22">
        <f t="shared" si="8"/>
        <v>92.33</v>
      </c>
      <c r="O127" s="22">
        <f t="shared" si="3"/>
        <v>92.33</v>
      </c>
      <c r="P127" s="9"/>
      <c r="Q127" s="9"/>
      <c r="S127" s="6"/>
    </row>
    <row r="128" spans="1:19" ht="30" customHeight="1">
      <c r="A128" s="43">
        <v>120</v>
      </c>
      <c r="B128" s="37" t="s">
        <v>124</v>
      </c>
      <c r="C128" s="29" t="s">
        <v>227</v>
      </c>
      <c r="D128" s="19" t="s">
        <v>221</v>
      </c>
      <c r="E128" s="20">
        <v>1</v>
      </c>
      <c r="F128" s="33">
        <v>230</v>
      </c>
      <c r="G128" s="48">
        <v>235</v>
      </c>
      <c r="H128" s="49">
        <v>255</v>
      </c>
      <c r="I128" s="34">
        <f t="shared" si="9"/>
        <v>240</v>
      </c>
      <c r="J128" s="21">
        <f t="shared" si="0"/>
        <v>13.228756555322953</v>
      </c>
      <c r="K128" s="82">
        <f t="shared" si="10"/>
        <v>5.5119818980512303</v>
      </c>
      <c r="L128" s="22">
        <f t="shared" si="11"/>
        <v>240</v>
      </c>
      <c r="M128" s="22">
        <f t="shared" si="1"/>
        <v>240</v>
      </c>
      <c r="N128" s="22">
        <f t="shared" si="8"/>
        <v>240</v>
      </c>
      <c r="O128" s="22">
        <f t="shared" si="3"/>
        <v>240</v>
      </c>
      <c r="P128" s="9"/>
      <c r="Q128" s="9"/>
      <c r="S128" s="6"/>
    </row>
    <row r="129" spans="1:19" ht="30" customHeight="1">
      <c r="A129" s="43">
        <v>121</v>
      </c>
      <c r="B129" s="37" t="s">
        <v>125</v>
      </c>
      <c r="C129" s="29" t="s">
        <v>227</v>
      </c>
      <c r="D129" s="19" t="s">
        <v>221</v>
      </c>
      <c r="E129" s="20">
        <v>1</v>
      </c>
      <c r="F129" s="33">
        <v>243</v>
      </c>
      <c r="G129" s="48">
        <v>246</v>
      </c>
      <c r="H129" s="49">
        <v>260</v>
      </c>
      <c r="I129" s="34">
        <f t="shared" si="9"/>
        <v>249.66666666666666</v>
      </c>
      <c r="J129" s="21">
        <f t="shared" si="0"/>
        <v>9.0737717258774655</v>
      </c>
      <c r="K129" s="82">
        <f t="shared" si="10"/>
        <v>3.6343544963461141</v>
      </c>
      <c r="L129" s="22">
        <f t="shared" si="11"/>
        <v>249.66666666666666</v>
      </c>
      <c r="M129" s="22">
        <f t="shared" si="1"/>
        <v>249.66666666666666</v>
      </c>
      <c r="N129" s="22">
        <f t="shared" si="8"/>
        <v>249.66</v>
      </c>
      <c r="O129" s="22">
        <f t="shared" si="3"/>
        <v>249.66</v>
      </c>
      <c r="P129" s="9"/>
      <c r="Q129" s="9"/>
      <c r="S129" s="6"/>
    </row>
    <row r="130" spans="1:19" ht="30" customHeight="1">
      <c r="A130" s="43">
        <v>122</v>
      </c>
      <c r="B130" s="37" t="s">
        <v>212</v>
      </c>
      <c r="C130" s="29" t="s">
        <v>227</v>
      </c>
      <c r="D130" s="19" t="s">
        <v>221</v>
      </c>
      <c r="E130" s="20">
        <v>1</v>
      </c>
      <c r="F130" s="33">
        <v>247</v>
      </c>
      <c r="G130" s="48">
        <v>260</v>
      </c>
      <c r="H130" s="49">
        <v>274</v>
      </c>
      <c r="I130" s="34">
        <f t="shared" si="9"/>
        <v>260.33333333333331</v>
      </c>
      <c r="J130" s="21">
        <f t="shared" si="0"/>
        <v>13.503086067019394</v>
      </c>
      <c r="K130" s="82">
        <f t="shared" si="10"/>
        <v>5.1868448400842748</v>
      </c>
      <c r="L130" s="22">
        <f t="shared" si="11"/>
        <v>260.33333333333331</v>
      </c>
      <c r="M130" s="22">
        <f t="shared" si="1"/>
        <v>260.33333333333331</v>
      </c>
      <c r="N130" s="22">
        <f t="shared" si="8"/>
        <v>260.33</v>
      </c>
      <c r="O130" s="22">
        <f t="shared" si="3"/>
        <v>260.33</v>
      </c>
      <c r="P130" s="9"/>
      <c r="Q130" s="9"/>
      <c r="S130" s="6"/>
    </row>
    <row r="131" spans="1:19" ht="30" customHeight="1">
      <c r="A131" s="43">
        <v>123</v>
      </c>
      <c r="B131" s="37" t="s">
        <v>213</v>
      </c>
      <c r="C131" s="29" t="s">
        <v>227</v>
      </c>
      <c r="D131" s="19" t="s">
        <v>221</v>
      </c>
      <c r="E131" s="20">
        <v>1</v>
      </c>
      <c r="F131" s="33">
        <v>243</v>
      </c>
      <c r="G131" s="48">
        <v>245</v>
      </c>
      <c r="H131" s="49">
        <v>259</v>
      </c>
      <c r="I131" s="34">
        <f t="shared" si="9"/>
        <v>249</v>
      </c>
      <c r="J131" s="21">
        <f t="shared" si="0"/>
        <v>8.717797887081348</v>
      </c>
      <c r="K131" s="82">
        <f t="shared" si="10"/>
        <v>3.50112364943026</v>
      </c>
      <c r="L131" s="22">
        <f t="shared" si="11"/>
        <v>249</v>
      </c>
      <c r="M131" s="22">
        <f t="shared" si="1"/>
        <v>249</v>
      </c>
      <c r="N131" s="22">
        <f t="shared" si="8"/>
        <v>249</v>
      </c>
      <c r="O131" s="22">
        <f t="shared" si="3"/>
        <v>249</v>
      </c>
      <c r="P131" s="9"/>
      <c r="Q131" s="9"/>
      <c r="S131" s="6"/>
    </row>
    <row r="132" spans="1:19" ht="30" customHeight="1">
      <c r="A132" s="43">
        <v>124</v>
      </c>
      <c r="B132" s="37" t="s">
        <v>214</v>
      </c>
      <c r="C132" s="29" t="s">
        <v>227</v>
      </c>
      <c r="D132" s="19" t="s">
        <v>221</v>
      </c>
      <c r="E132" s="20">
        <v>1</v>
      </c>
      <c r="F132" s="33">
        <v>244</v>
      </c>
      <c r="G132" s="48">
        <v>251</v>
      </c>
      <c r="H132" s="49">
        <v>261</v>
      </c>
      <c r="I132" s="34">
        <f t="shared" si="9"/>
        <v>252</v>
      </c>
      <c r="J132" s="21">
        <f t="shared" si="0"/>
        <v>8.5440037453175304</v>
      </c>
      <c r="K132" s="82">
        <f t="shared" si="10"/>
        <v>3.3904776767133056</v>
      </c>
      <c r="L132" s="22">
        <f t="shared" si="11"/>
        <v>252</v>
      </c>
      <c r="M132" s="22">
        <f t="shared" si="1"/>
        <v>252</v>
      </c>
      <c r="N132" s="22">
        <f t="shared" si="8"/>
        <v>252</v>
      </c>
      <c r="O132" s="22">
        <f t="shared" si="3"/>
        <v>252</v>
      </c>
      <c r="P132" s="9"/>
      <c r="Q132" s="9"/>
      <c r="S132" s="6"/>
    </row>
    <row r="133" spans="1:19" ht="30" customHeight="1">
      <c r="A133" s="43">
        <v>125</v>
      </c>
      <c r="B133" s="37" t="s">
        <v>126</v>
      </c>
      <c r="C133" s="29" t="s">
        <v>227</v>
      </c>
      <c r="D133" s="19" t="s">
        <v>221</v>
      </c>
      <c r="E133" s="20">
        <v>1</v>
      </c>
      <c r="F133" s="33">
        <v>90</v>
      </c>
      <c r="G133" s="48">
        <v>96</v>
      </c>
      <c r="H133" s="49">
        <v>99</v>
      </c>
      <c r="I133" s="34">
        <f t="shared" si="9"/>
        <v>95</v>
      </c>
      <c r="J133" s="21">
        <f t="shared" si="0"/>
        <v>4.5825756949558398</v>
      </c>
      <c r="K133" s="82">
        <f t="shared" si="10"/>
        <v>4.8237638894271999</v>
      </c>
      <c r="L133" s="22">
        <f t="shared" si="11"/>
        <v>95</v>
      </c>
      <c r="M133" s="22">
        <f t="shared" si="1"/>
        <v>95</v>
      </c>
      <c r="N133" s="22">
        <f t="shared" si="8"/>
        <v>95</v>
      </c>
      <c r="O133" s="22">
        <f t="shared" si="3"/>
        <v>95</v>
      </c>
      <c r="P133" s="9"/>
      <c r="Q133" s="9"/>
      <c r="S133" s="6"/>
    </row>
    <row r="134" spans="1:19" ht="27" customHeight="1">
      <c r="A134" s="43">
        <v>126</v>
      </c>
      <c r="B134" s="37" t="s">
        <v>127</v>
      </c>
      <c r="C134" s="29" t="s">
        <v>227</v>
      </c>
      <c r="D134" s="19" t="s">
        <v>221</v>
      </c>
      <c r="E134" s="20">
        <v>1</v>
      </c>
      <c r="F134" s="33">
        <v>84</v>
      </c>
      <c r="G134" s="48">
        <v>89</v>
      </c>
      <c r="H134" s="49">
        <v>93</v>
      </c>
      <c r="I134" s="34">
        <f t="shared" si="9"/>
        <v>88.666666666666671</v>
      </c>
      <c r="J134" s="21">
        <f t="shared" si="0"/>
        <v>4.5092497528228943</v>
      </c>
      <c r="K134" s="82">
        <f t="shared" si="10"/>
        <v>5.0856200219807075</v>
      </c>
      <c r="L134" s="22">
        <f t="shared" si="11"/>
        <v>88.666666666666657</v>
      </c>
      <c r="M134" s="22">
        <f t="shared" si="1"/>
        <v>88.666666666666657</v>
      </c>
      <c r="N134" s="22">
        <f t="shared" si="8"/>
        <v>88.66</v>
      </c>
      <c r="O134" s="22">
        <f t="shared" si="3"/>
        <v>88.66</v>
      </c>
      <c r="P134" s="9"/>
      <c r="Q134" s="9"/>
      <c r="S134" s="6"/>
    </row>
    <row r="135" spans="1:19" ht="32.25" customHeight="1">
      <c r="A135" s="43">
        <v>127</v>
      </c>
      <c r="B135" s="37" t="s">
        <v>128</v>
      </c>
      <c r="C135" s="29" t="s">
        <v>227</v>
      </c>
      <c r="D135" s="19" t="s">
        <v>221</v>
      </c>
      <c r="E135" s="20">
        <v>1</v>
      </c>
      <c r="F135" s="33">
        <v>91</v>
      </c>
      <c r="G135" s="48">
        <v>95</v>
      </c>
      <c r="H135" s="49">
        <v>101</v>
      </c>
      <c r="I135" s="34">
        <f t="shared" si="9"/>
        <v>95.666666666666671</v>
      </c>
      <c r="J135" s="21">
        <f t="shared" si="0"/>
        <v>5.0332229568471663</v>
      </c>
      <c r="K135" s="82">
        <f t="shared" si="10"/>
        <v>5.2612086656939017</v>
      </c>
      <c r="L135" s="22">
        <f t="shared" si="11"/>
        <v>95.666666666666657</v>
      </c>
      <c r="M135" s="22">
        <f t="shared" si="1"/>
        <v>95.666666666666657</v>
      </c>
      <c r="N135" s="22">
        <f t="shared" si="8"/>
        <v>95.66</v>
      </c>
      <c r="O135" s="22">
        <f t="shared" si="3"/>
        <v>95.66</v>
      </c>
      <c r="P135" s="9"/>
      <c r="Q135" s="9"/>
      <c r="S135" s="6"/>
    </row>
    <row r="136" spans="1:19" ht="27" customHeight="1">
      <c r="A136" s="43">
        <v>128</v>
      </c>
      <c r="B136" s="37" t="s">
        <v>129</v>
      </c>
      <c r="C136" s="29" t="s">
        <v>227</v>
      </c>
      <c r="D136" s="19" t="s">
        <v>221</v>
      </c>
      <c r="E136" s="20">
        <v>1</v>
      </c>
      <c r="F136" s="33">
        <v>84</v>
      </c>
      <c r="G136" s="48">
        <v>88</v>
      </c>
      <c r="H136" s="49">
        <v>89</v>
      </c>
      <c r="I136" s="34">
        <f t="shared" si="9"/>
        <v>87</v>
      </c>
      <c r="J136" s="21">
        <f t="shared" si="0"/>
        <v>2.6457513110645907</v>
      </c>
      <c r="K136" s="82">
        <f t="shared" si="10"/>
        <v>3.0410934609937823</v>
      </c>
      <c r="L136" s="22">
        <f t="shared" si="11"/>
        <v>87</v>
      </c>
      <c r="M136" s="22">
        <f t="shared" si="1"/>
        <v>87</v>
      </c>
      <c r="N136" s="22">
        <f t="shared" si="8"/>
        <v>87</v>
      </c>
      <c r="O136" s="22">
        <f t="shared" si="3"/>
        <v>87</v>
      </c>
      <c r="P136" s="9"/>
      <c r="Q136" s="9"/>
      <c r="S136" s="6"/>
    </row>
    <row r="137" spans="1:19" ht="15" customHeight="1">
      <c r="A137" s="43">
        <v>129</v>
      </c>
      <c r="B137" s="37" t="s">
        <v>130</v>
      </c>
      <c r="C137" s="29" t="s">
        <v>241</v>
      </c>
      <c r="D137" s="19" t="s">
        <v>221</v>
      </c>
      <c r="E137" s="20">
        <v>1</v>
      </c>
      <c r="F137" s="33">
        <v>250</v>
      </c>
      <c r="G137" s="48">
        <v>260</v>
      </c>
      <c r="H137" s="49">
        <v>277</v>
      </c>
      <c r="I137" s="34">
        <f t="shared" si="9"/>
        <v>262.33333333333331</v>
      </c>
      <c r="J137" s="21">
        <f t="shared" si="0"/>
        <v>13.650396819628845</v>
      </c>
      <c r="K137" s="82">
        <f t="shared" si="10"/>
        <v>5.2034549503032448</v>
      </c>
      <c r="L137" s="22">
        <f t="shared" si="11"/>
        <v>262.33333333333331</v>
      </c>
      <c r="M137" s="22">
        <f t="shared" si="1"/>
        <v>262.33333333333331</v>
      </c>
      <c r="N137" s="22">
        <f t="shared" si="8"/>
        <v>262.33</v>
      </c>
      <c r="O137" s="22">
        <f t="shared" si="3"/>
        <v>262.33</v>
      </c>
      <c r="P137" s="9"/>
      <c r="Q137" s="9"/>
      <c r="S137" s="6"/>
    </row>
    <row r="138" spans="1:19" ht="15" customHeight="1">
      <c r="A138" s="43">
        <v>130</v>
      </c>
      <c r="B138" s="37" t="s">
        <v>277</v>
      </c>
      <c r="C138" s="29" t="s">
        <v>241</v>
      </c>
      <c r="D138" s="19" t="s">
        <v>221</v>
      </c>
      <c r="E138" s="20">
        <v>1</v>
      </c>
      <c r="F138" s="33">
        <v>80</v>
      </c>
      <c r="G138" s="48">
        <v>82</v>
      </c>
      <c r="H138" s="49">
        <v>88</v>
      </c>
      <c r="I138" s="34">
        <f t="shared" si="9"/>
        <v>83.333333333333329</v>
      </c>
      <c r="J138" s="21">
        <f t="shared" si="0"/>
        <v>4.1633319989322652</v>
      </c>
      <c r="K138" s="82">
        <f t="shared" si="10"/>
        <v>4.9959983987187186</v>
      </c>
      <c r="L138" s="22">
        <f t="shared" si="11"/>
        <v>83.333333333333329</v>
      </c>
      <c r="M138" s="22">
        <f t="shared" si="1"/>
        <v>83.333333333333329</v>
      </c>
      <c r="N138" s="22">
        <f t="shared" si="8"/>
        <v>83.33</v>
      </c>
      <c r="O138" s="22">
        <f t="shared" si="3"/>
        <v>83.33</v>
      </c>
      <c r="P138" s="9"/>
      <c r="Q138" s="9"/>
      <c r="S138" s="6"/>
    </row>
    <row r="139" spans="1:19" ht="15" customHeight="1">
      <c r="A139" s="43">
        <v>131</v>
      </c>
      <c r="B139" s="37" t="s">
        <v>285</v>
      </c>
      <c r="C139" s="45" t="s">
        <v>286</v>
      </c>
      <c r="D139" s="19" t="s">
        <v>221</v>
      </c>
      <c r="E139" s="20">
        <v>1</v>
      </c>
      <c r="F139" s="33">
        <v>5322</v>
      </c>
      <c r="G139" s="48">
        <v>5355</v>
      </c>
      <c r="H139" s="49">
        <v>5400</v>
      </c>
      <c r="I139" s="34">
        <f t="shared" si="9"/>
        <v>5359</v>
      </c>
      <c r="J139" s="21">
        <f t="shared" si="0"/>
        <v>39.153543900903784</v>
      </c>
      <c r="K139" s="82">
        <f t="shared" si="10"/>
        <v>0.73061287368732575</v>
      </c>
      <c r="L139" s="22">
        <f t="shared" si="11"/>
        <v>5359</v>
      </c>
      <c r="M139" s="22">
        <f t="shared" si="1"/>
        <v>5359</v>
      </c>
      <c r="N139" s="22">
        <f t="shared" si="8"/>
        <v>5359</v>
      </c>
      <c r="O139" s="22">
        <f t="shared" si="3"/>
        <v>5359</v>
      </c>
      <c r="P139" s="9"/>
      <c r="Q139" s="9"/>
      <c r="S139" s="6"/>
    </row>
    <row r="140" spans="1:19" ht="30" customHeight="1">
      <c r="A140" s="43">
        <v>132</v>
      </c>
      <c r="B140" s="37" t="s">
        <v>131</v>
      </c>
      <c r="C140" s="29" t="s">
        <v>223</v>
      </c>
      <c r="D140" s="19" t="s">
        <v>221</v>
      </c>
      <c r="E140" s="20">
        <v>1</v>
      </c>
      <c r="F140" s="33">
        <v>990</v>
      </c>
      <c r="G140" s="48">
        <v>1005</v>
      </c>
      <c r="H140" s="49">
        <v>1098</v>
      </c>
      <c r="I140" s="34">
        <f t="shared" si="9"/>
        <v>1031</v>
      </c>
      <c r="J140" s="21">
        <f t="shared" si="0"/>
        <v>58.506409905240297</v>
      </c>
      <c r="K140" s="82">
        <f t="shared" si="10"/>
        <v>5.6747245300912024</v>
      </c>
      <c r="L140" s="22">
        <f t="shared" si="11"/>
        <v>1031</v>
      </c>
      <c r="M140" s="22">
        <f t="shared" si="1"/>
        <v>1031</v>
      </c>
      <c r="N140" s="22">
        <f t="shared" si="8"/>
        <v>1031</v>
      </c>
      <c r="O140" s="22">
        <f t="shared" si="3"/>
        <v>1031</v>
      </c>
      <c r="P140" s="9"/>
      <c r="Q140" s="9"/>
      <c r="S140" s="6"/>
    </row>
    <row r="141" spans="1:19" ht="15" customHeight="1">
      <c r="A141" s="43">
        <v>133</v>
      </c>
      <c r="B141" s="37" t="s">
        <v>132</v>
      </c>
      <c r="C141" s="29" t="s">
        <v>229</v>
      </c>
      <c r="D141" s="19" t="s">
        <v>221</v>
      </c>
      <c r="E141" s="20">
        <v>1</v>
      </c>
      <c r="F141" s="33">
        <v>2300</v>
      </c>
      <c r="G141" s="48">
        <v>2335</v>
      </c>
      <c r="H141" s="49">
        <v>2550</v>
      </c>
      <c r="I141" s="34">
        <f t="shared" si="9"/>
        <v>2395</v>
      </c>
      <c r="J141" s="21">
        <f t="shared" si="0"/>
        <v>135.36986370680884</v>
      </c>
      <c r="K141" s="82">
        <f t="shared" si="10"/>
        <v>5.6521863760671751</v>
      </c>
      <c r="L141" s="22">
        <f t="shared" si="11"/>
        <v>2395</v>
      </c>
      <c r="M141" s="22">
        <f t="shared" si="1"/>
        <v>2395</v>
      </c>
      <c r="N141" s="22">
        <f t="shared" si="8"/>
        <v>2395</v>
      </c>
      <c r="O141" s="22">
        <f t="shared" si="3"/>
        <v>2395</v>
      </c>
      <c r="P141" s="9"/>
      <c r="Q141" s="9"/>
      <c r="S141" s="6"/>
    </row>
    <row r="142" spans="1:19" ht="15" customHeight="1">
      <c r="A142" s="43">
        <v>134</v>
      </c>
      <c r="B142" s="37" t="s">
        <v>278</v>
      </c>
      <c r="C142" s="29" t="s">
        <v>244</v>
      </c>
      <c r="D142" s="19" t="s">
        <v>221</v>
      </c>
      <c r="E142" s="20">
        <v>1</v>
      </c>
      <c r="F142" s="33">
        <v>956</v>
      </c>
      <c r="G142" s="48">
        <v>990</v>
      </c>
      <c r="H142" s="49">
        <v>1010</v>
      </c>
      <c r="I142" s="34">
        <f t="shared" si="9"/>
        <v>985.33333333333337</v>
      </c>
      <c r="J142" s="21">
        <f t="shared" si="0"/>
        <v>27.300793639257691</v>
      </c>
      <c r="K142" s="82">
        <f t="shared" si="10"/>
        <v>2.7707165398434732</v>
      </c>
      <c r="L142" s="22">
        <f t="shared" si="11"/>
        <v>985.33333333333326</v>
      </c>
      <c r="M142" s="22">
        <f t="shared" si="1"/>
        <v>985.33333333333326</v>
      </c>
      <c r="N142" s="22">
        <f t="shared" si="8"/>
        <v>985.33</v>
      </c>
      <c r="O142" s="22">
        <f t="shared" si="3"/>
        <v>985.33</v>
      </c>
      <c r="P142" s="9"/>
      <c r="Q142" s="9"/>
      <c r="S142" s="6"/>
    </row>
    <row r="143" spans="1:19" ht="15" customHeight="1">
      <c r="A143" s="43">
        <v>135</v>
      </c>
      <c r="B143" s="37" t="s">
        <v>133</v>
      </c>
      <c r="C143" s="29" t="s">
        <v>244</v>
      </c>
      <c r="D143" s="19" t="s">
        <v>221</v>
      </c>
      <c r="E143" s="20">
        <v>1</v>
      </c>
      <c r="F143" s="33">
        <v>570</v>
      </c>
      <c r="G143" s="48">
        <v>620</v>
      </c>
      <c r="H143" s="49">
        <v>632</v>
      </c>
      <c r="I143" s="34">
        <f t="shared" si="9"/>
        <v>607.33333333333337</v>
      </c>
      <c r="J143" s="21">
        <f t="shared" si="0"/>
        <v>32.88363321370273</v>
      </c>
      <c r="K143" s="82">
        <f t="shared" si="10"/>
        <v>5.4144291789850811</v>
      </c>
      <c r="L143" s="22">
        <f t="shared" si="11"/>
        <v>607.33333333333326</v>
      </c>
      <c r="M143" s="22">
        <f t="shared" si="1"/>
        <v>607.33333333333326</v>
      </c>
      <c r="N143" s="22">
        <f t="shared" si="8"/>
        <v>607.33000000000004</v>
      </c>
      <c r="O143" s="22">
        <f t="shared" si="3"/>
        <v>607.33000000000004</v>
      </c>
      <c r="P143" s="9"/>
      <c r="Q143" s="9"/>
      <c r="S143" s="6"/>
    </row>
    <row r="144" spans="1:19" ht="15" customHeight="1">
      <c r="A144" s="43">
        <v>136</v>
      </c>
      <c r="B144" s="37" t="s">
        <v>134</v>
      </c>
      <c r="C144" s="29" t="s">
        <v>244</v>
      </c>
      <c r="D144" s="19" t="s">
        <v>221</v>
      </c>
      <c r="E144" s="20">
        <v>1</v>
      </c>
      <c r="F144" s="33">
        <v>709</v>
      </c>
      <c r="G144" s="48">
        <v>801</v>
      </c>
      <c r="H144" s="49">
        <v>805</v>
      </c>
      <c r="I144" s="34">
        <f t="shared" si="9"/>
        <v>771.66666666666663</v>
      </c>
      <c r="J144" s="21">
        <f t="shared" si="0"/>
        <v>54.307764945110137</v>
      </c>
      <c r="K144" s="82">
        <f t="shared" si="10"/>
        <v>7.0377233190207527</v>
      </c>
      <c r="L144" s="22">
        <f t="shared" si="11"/>
        <v>771.66666666666663</v>
      </c>
      <c r="M144" s="22">
        <f t="shared" si="1"/>
        <v>771.66666666666663</v>
      </c>
      <c r="N144" s="22">
        <f t="shared" si="8"/>
        <v>771.66</v>
      </c>
      <c r="O144" s="22">
        <f t="shared" si="3"/>
        <v>771.66</v>
      </c>
      <c r="P144" s="9"/>
      <c r="Q144" s="9"/>
      <c r="S144" s="6"/>
    </row>
    <row r="145" spans="1:19" ht="15" customHeight="1">
      <c r="A145" s="43">
        <v>137</v>
      </c>
      <c r="B145" s="37" t="s">
        <v>135</v>
      </c>
      <c r="C145" s="29" t="s">
        <v>244</v>
      </c>
      <c r="D145" s="19" t="s">
        <v>221</v>
      </c>
      <c r="E145" s="20">
        <v>1</v>
      </c>
      <c r="F145" s="33">
        <v>823</v>
      </c>
      <c r="G145" s="48">
        <v>850</v>
      </c>
      <c r="H145" s="49">
        <v>913</v>
      </c>
      <c r="I145" s="34">
        <f t="shared" si="9"/>
        <v>862</v>
      </c>
      <c r="J145" s="21">
        <f t="shared" si="0"/>
        <v>46.184412955021955</v>
      </c>
      <c r="K145" s="82">
        <f t="shared" si="10"/>
        <v>5.3578205284248206</v>
      </c>
      <c r="L145" s="22">
        <f t="shared" si="11"/>
        <v>862</v>
      </c>
      <c r="M145" s="22">
        <f t="shared" si="1"/>
        <v>862</v>
      </c>
      <c r="N145" s="22">
        <f t="shared" si="8"/>
        <v>862</v>
      </c>
      <c r="O145" s="22">
        <f t="shared" si="3"/>
        <v>862</v>
      </c>
      <c r="P145" s="9"/>
      <c r="Q145" s="9"/>
      <c r="S145" s="6"/>
    </row>
    <row r="146" spans="1:19" ht="15" customHeight="1">
      <c r="A146" s="43">
        <v>138</v>
      </c>
      <c r="B146" s="37" t="s">
        <v>136</v>
      </c>
      <c r="C146" s="29" t="s">
        <v>244</v>
      </c>
      <c r="D146" s="19" t="s">
        <v>221</v>
      </c>
      <c r="E146" s="20">
        <v>1</v>
      </c>
      <c r="F146" s="33">
        <v>1160</v>
      </c>
      <c r="G146" s="48">
        <v>1200</v>
      </c>
      <c r="H146" s="49">
        <v>1280</v>
      </c>
      <c r="I146" s="34">
        <f t="shared" si="9"/>
        <v>1213.3333333333333</v>
      </c>
      <c r="J146" s="21">
        <f t="shared" si="0"/>
        <v>61.101009266077867</v>
      </c>
      <c r="K146" s="82">
        <f t="shared" si="10"/>
        <v>5.0357974669844401</v>
      </c>
      <c r="L146" s="22">
        <f t="shared" si="11"/>
        <v>1213.3333333333333</v>
      </c>
      <c r="M146" s="22">
        <f t="shared" si="1"/>
        <v>1213.3333333333333</v>
      </c>
      <c r="N146" s="22">
        <f t="shared" si="8"/>
        <v>1213.33</v>
      </c>
      <c r="O146" s="22">
        <f t="shared" si="3"/>
        <v>1213.33</v>
      </c>
      <c r="P146" s="9"/>
      <c r="Q146" s="9"/>
      <c r="S146" s="6"/>
    </row>
    <row r="147" spans="1:19" ht="15" customHeight="1">
      <c r="A147" s="43">
        <v>139</v>
      </c>
      <c r="B147" s="37" t="s">
        <v>137</v>
      </c>
      <c r="C147" s="29" t="s">
        <v>244</v>
      </c>
      <c r="D147" s="19" t="s">
        <v>221</v>
      </c>
      <c r="E147" s="20">
        <v>1</v>
      </c>
      <c r="F147" s="33">
        <v>1195</v>
      </c>
      <c r="G147" s="48">
        <v>1205</v>
      </c>
      <c r="H147" s="49">
        <v>1329</v>
      </c>
      <c r="I147" s="34">
        <f t="shared" si="9"/>
        <v>1243</v>
      </c>
      <c r="J147" s="21">
        <f t="shared" si="0"/>
        <v>74.645830426086093</v>
      </c>
      <c r="K147" s="82">
        <f t="shared" si="10"/>
        <v>6.005296092203225</v>
      </c>
      <c r="L147" s="22">
        <f t="shared" si="11"/>
        <v>1243</v>
      </c>
      <c r="M147" s="22">
        <f t="shared" si="1"/>
        <v>1243</v>
      </c>
      <c r="N147" s="22">
        <f t="shared" si="8"/>
        <v>1243</v>
      </c>
      <c r="O147" s="22">
        <f t="shared" si="3"/>
        <v>1243</v>
      </c>
      <c r="P147" s="9"/>
      <c r="Q147" s="9"/>
      <c r="S147" s="6"/>
    </row>
    <row r="148" spans="1:19" ht="15" customHeight="1">
      <c r="A148" s="43">
        <v>140</v>
      </c>
      <c r="B148" s="37" t="s">
        <v>138</v>
      </c>
      <c r="C148" s="29" t="s">
        <v>227</v>
      </c>
      <c r="D148" s="19" t="s">
        <v>221</v>
      </c>
      <c r="E148" s="20">
        <v>1</v>
      </c>
      <c r="F148" s="33">
        <v>440</v>
      </c>
      <c r="G148" s="48">
        <v>456</v>
      </c>
      <c r="H148" s="49">
        <v>480</v>
      </c>
      <c r="I148" s="34">
        <f t="shared" si="9"/>
        <v>458.66666666666669</v>
      </c>
      <c r="J148" s="21">
        <f t="shared" si="0"/>
        <v>20.132891827388665</v>
      </c>
      <c r="K148" s="82">
        <f t="shared" si="10"/>
        <v>4.3894386251574122</v>
      </c>
      <c r="L148" s="22">
        <f t="shared" si="11"/>
        <v>458.66666666666663</v>
      </c>
      <c r="M148" s="22">
        <f t="shared" si="1"/>
        <v>458.66666666666663</v>
      </c>
      <c r="N148" s="22">
        <f t="shared" si="8"/>
        <v>458.66</v>
      </c>
      <c r="O148" s="22">
        <f t="shared" si="3"/>
        <v>458.66</v>
      </c>
      <c r="P148" s="9"/>
      <c r="Q148" s="9"/>
      <c r="S148" s="6"/>
    </row>
    <row r="149" spans="1:19" ht="15" customHeight="1">
      <c r="A149" s="43">
        <v>141</v>
      </c>
      <c r="B149" s="37" t="s">
        <v>139</v>
      </c>
      <c r="C149" s="29" t="s">
        <v>227</v>
      </c>
      <c r="D149" s="19" t="s">
        <v>221</v>
      </c>
      <c r="E149" s="20">
        <v>1</v>
      </c>
      <c r="F149" s="33">
        <v>250</v>
      </c>
      <c r="G149" s="48">
        <v>270</v>
      </c>
      <c r="H149" s="49">
        <v>280</v>
      </c>
      <c r="I149" s="34">
        <f t="shared" si="9"/>
        <v>266.66666666666669</v>
      </c>
      <c r="J149" s="21">
        <f t="shared" si="0"/>
        <v>15.275252316519467</v>
      </c>
      <c r="K149" s="82">
        <f t="shared" si="10"/>
        <v>5.7282196186947996</v>
      </c>
      <c r="L149" s="22">
        <f t="shared" si="11"/>
        <v>266.66666666666663</v>
      </c>
      <c r="M149" s="22">
        <f t="shared" si="1"/>
        <v>266.66666666666663</v>
      </c>
      <c r="N149" s="22">
        <f t="shared" ref="N149:N218" si="22">ROUNDDOWN(M149,2)</f>
        <v>266.66000000000003</v>
      </c>
      <c r="O149" s="22">
        <f t="shared" si="3"/>
        <v>266.66000000000003</v>
      </c>
      <c r="P149" s="9"/>
      <c r="Q149" s="9"/>
      <c r="S149" s="6"/>
    </row>
    <row r="150" spans="1:19" ht="15" customHeight="1">
      <c r="A150" s="43">
        <v>142</v>
      </c>
      <c r="B150" s="37" t="s">
        <v>140</v>
      </c>
      <c r="C150" s="29" t="s">
        <v>227</v>
      </c>
      <c r="D150" s="19" t="s">
        <v>221</v>
      </c>
      <c r="E150" s="20">
        <v>1</v>
      </c>
      <c r="F150" s="33">
        <v>234</v>
      </c>
      <c r="G150" s="48">
        <v>255</v>
      </c>
      <c r="H150" s="49">
        <v>263</v>
      </c>
      <c r="I150" s="34">
        <f t="shared" ref="I150:I219" si="23">AVERAGE(F150:H150)</f>
        <v>250.66666666666666</v>
      </c>
      <c r="J150" s="21">
        <f t="shared" si="0"/>
        <v>14.977761292440647</v>
      </c>
      <c r="K150" s="82">
        <f t="shared" ref="K150:K219" si="24">J150/I150*100</f>
        <v>5.9751707283672797</v>
      </c>
      <c r="L150" s="22">
        <f t="shared" ref="L150:L219" si="25">((E150/3)*(SUM(F150:H150)))</f>
        <v>250.66666666666666</v>
      </c>
      <c r="M150" s="22">
        <f t="shared" si="1"/>
        <v>250.66666666666666</v>
      </c>
      <c r="N150" s="22">
        <f t="shared" si="22"/>
        <v>250.66</v>
      </c>
      <c r="O150" s="22">
        <f t="shared" si="3"/>
        <v>250.66</v>
      </c>
      <c r="P150" s="9"/>
      <c r="Q150" s="9"/>
      <c r="S150" s="6"/>
    </row>
    <row r="151" spans="1:19" ht="15" customHeight="1">
      <c r="A151" s="43">
        <v>143</v>
      </c>
      <c r="B151" s="37" t="s">
        <v>290</v>
      </c>
      <c r="C151" s="29" t="s">
        <v>291</v>
      </c>
      <c r="D151" s="19" t="s">
        <v>221</v>
      </c>
      <c r="E151" s="20">
        <v>1</v>
      </c>
      <c r="F151" s="33">
        <v>1011</v>
      </c>
      <c r="G151" s="48">
        <v>1050</v>
      </c>
      <c r="H151" s="49">
        <v>1100</v>
      </c>
      <c r="I151" s="34">
        <f t="shared" ref="I151" si="26">AVERAGE(F151:H151)</f>
        <v>1053.6666666666667</v>
      </c>
      <c r="J151" s="21">
        <f t="shared" ref="J151" si="27">SQRT(((SUM((POWER(H151-I151,2)),(POWER(G151-I151,2)),(POWER(F151-I151,2)))/(COLUMNS(F151:H151)-1))))</f>
        <v>44.613152021946767</v>
      </c>
      <c r="K151" s="82">
        <f t="shared" ref="K151" si="28">J151/I151*100</f>
        <v>4.2340859242594213</v>
      </c>
      <c r="L151" s="22">
        <f t="shared" ref="L151" si="29">((E151/3)*(SUM(F151:H151)))</f>
        <v>1053.6666666666665</v>
      </c>
      <c r="M151" s="22">
        <f t="shared" ref="M151" si="30">L151/E151</f>
        <v>1053.6666666666665</v>
      </c>
      <c r="N151" s="22">
        <f t="shared" ref="N151" si="31">ROUNDDOWN(M151,2)</f>
        <v>1053.6600000000001</v>
      </c>
      <c r="O151" s="22">
        <f t="shared" ref="O151" si="32">N151*E151</f>
        <v>1053.6600000000001</v>
      </c>
      <c r="P151" s="9"/>
      <c r="Q151" s="9"/>
      <c r="S151" s="6"/>
    </row>
    <row r="152" spans="1:19" ht="27.75" customHeight="1">
      <c r="A152" s="43">
        <v>144</v>
      </c>
      <c r="B152" s="37" t="s">
        <v>141</v>
      </c>
      <c r="C152" s="29" t="s">
        <v>246</v>
      </c>
      <c r="D152" s="19" t="s">
        <v>221</v>
      </c>
      <c r="E152" s="20">
        <v>1</v>
      </c>
      <c r="F152" s="33">
        <v>876</v>
      </c>
      <c r="G152" s="48">
        <v>990</v>
      </c>
      <c r="H152" s="49">
        <v>1000</v>
      </c>
      <c r="I152" s="34">
        <f t="shared" si="23"/>
        <v>955.33333333333337</v>
      </c>
      <c r="J152" s="21">
        <f t="shared" si="0"/>
        <v>68.886379882625079</v>
      </c>
      <c r="K152" s="82">
        <f t="shared" si="24"/>
        <v>7.2107166660109998</v>
      </c>
      <c r="L152" s="22">
        <f t="shared" si="25"/>
        <v>955.33333333333326</v>
      </c>
      <c r="M152" s="22">
        <f t="shared" si="1"/>
        <v>955.33333333333326</v>
      </c>
      <c r="N152" s="22">
        <f t="shared" si="22"/>
        <v>955.33</v>
      </c>
      <c r="O152" s="22">
        <f t="shared" si="3"/>
        <v>955.33</v>
      </c>
      <c r="P152" s="9"/>
      <c r="Q152" s="9"/>
      <c r="S152" s="6"/>
    </row>
    <row r="153" spans="1:19" ht="30" customHeight="1">
      <c r="A153" s="43">
        <v>145</v>
      </c>
      <c r="B153" s="37" t="s">
        <v>142</v>
      </c>
      <c r="C153" s="29" t="s">
        <v>246</v>
      </c>
      <c r="D153" s="19" t="s">
        <v>221</v>
      </c>
      <c r="E153" s="20">
        <v>1</v>
      </c>
      <c r="F153" s="33">
        <v>1240</v>
      </c>
      <c r="G153" s="48">
        <v>1325</v>
      </c>
      <c r="H153" s="49">
        <v>1380</v>
      </c>
      <c r="I153" s="34">
        <f t="shared" si="23"/>
        <v>1315</v>
      </c>
      <c r="J153" s="21">
        <f t="shared" si="0"/>
        <v>70.533679898329424</v>
      </c>
      <c r="K153" s="82">
        <f t="shared" si="24"/>
        <v>5.3637779390364582</v>
      </c>
      <c r="L153" s="22">
        <f t="shared" si="25"/>
        <v>1315</v>
      </c>
      <c r="M153" s="22">
        <f t="shared" si="1"/>
        <v>1315</v>
      </c>
      <c r="N153" s="22">
        <f t="shared" si="22"/>
        <v>1315</v>
      </c>
      <c r="O153" s="22">
        <f t="shared" si="3"/>
        <v>1315</v>
      </c>
      <c r="P153" s="9"/>
      <c r="Q153" s="9"/>
      <c r="S153" s="6"/>
    </row>
    <row r="154" spans="1:19" ht="30" customHeight="1">
      <c r="A154" s="43">
        <v>146</v>
      </c>
      <c r="B154" s="37" t="s">
        <v>143</v>
      </c>
      <c r="C154" s="29" t="s">
        <v>246</v>
      </c>
      <c r="D154" s="19" t="s">
        <v>221</v>
      </c>
      <c r="E154" s="20">
        <v>1</v>
      </c>
      <c r="F154" s="33">
        <v>820</v>
      </c>
      <c r="G154" s="48">
        <v>870</v>
      </c>
      <c r="H154" s="49">
        <v>910</v>
      </c>
      <c r="I154" s="34">
        <f t="shared" si="23"/>
        <v>866.66666666666663</v>
      </c>
      <c r="J154" s="21">
        <f t="shared" si="0"/>
        <v>45.09249752822894</v>
      </c>
      <c r="K154" s="82">
        <f t="shared" si="24"/>
        <v>5.2029804840264164</v>
      </c>
      <c r="L154" s="22">
        <f t="shared" si="25"/>
        <v>866.66666666666663</v>
      </c>
      <c r="M154" s="22">
        <f t="shared" si="1"/>
        <v>866.66666666666663</v>
      </c>
      <c r="N154" s="22">
        <f t="shared" si="22"/>
        <v>866.66</v>
      </c>
      <c r="O154" s="22">
        <f t="shared" si="3"/>
        <v>866.66</v>
      </c>
      <c r="P154" s="9"/>
      <c r="Q154" s="9"/>
      <c r="S154" s="6"/>
    </row>
    <row r="155" spans="1:19" ht="15" customHeight="1">
      <c r="A155" s="43">
        <v>147</v>
      </c>
      <c r="B155" s="37" t="s">
        <v>144</v>
      </c>
      <c r="C155" s="29" t="s">
        <v>247</v>
      </c>
      <c r="D155" s="19" t="s">
        <v>221</v>
      </c>
      <c r="E155" s="20">
        <v>1</v>
      </c>
      <c r="F155" s="33">
        <v>475</v>
      </c>
      <c r="G155" s="48">
        <v>524</v>
      </c>
      <c r="H155" s="49">
        <v>527</v>
      </c>
      <c r="I155" s="34">
        <f t="shared" si="23"/>
        <v>508.66666666666669</v>
      </c>
      <c r="J155" s="21">
        <f t="shared" si="0"/>
        <v>29.194748386196672</v>
      </c>
      <c r="K155" s="82">
        <f t="shared" si="24"/>
        <v>5.7394656067228054</v>
      </c>
      <c r="L155" s="22">
        <f t="shared" si="25"/>
        <v>508.66666666666663</v>
      </c>
      <c r="M155" s="22">
        <f t="shared" si="1"/>
        <v>508.66666666666663</v>
      </c>
      <c r="N155" s="22">
        <f t="shared" si="22"/>
        <v>508.66</v>
      </c>
      <c r="O155" s="22">
        <f t="shared" si="3"/>
        <v>508.66</v>
      </c>
      <c r="P155" s="9"/>
      <c r="Q155" s="9"/>
      <c r="S155" s="6"/>
    </row>
    <row r="156" spans="1:19" ht="15" customHeight="1">
      <c r="A156" s="43">
        <v>148</v>
      </c>
      <c r="B156" s="37" t="s">
        <v>145</v>
      </c>
      <c r="C156" s="29" t="s">
        <v>223</v>
      </c>
      <c r="D156" s="19" t="s">
        <v>221</v>
      </c>
      <c r="E156" s="20">
        <v>1</v>
      </c>
      <c r="F156" s="33">
        <v>990</v>
      </c>
      <c r="G156" s="48">
        <v>1050</v>
      </c>
      <c r="H156" s="49">
        <v>1095</v>
      </c>
      <c r="I156" s="34">
        <f t="shared" si="23"/>
        <v>1045</v>
      </c>
      <c r="J156" s="21">
        <f t="shared" si="0"/>
        <v>52.678268764263692</v>
      </c>
      <c r="K156" s="82">
        <f t="shared" si="24"/>
        <v>5.0409826568673388</v>
      </c>
      <c r="L156" s="22">
        <f t="shared" si="25"/>
        <v>1045</v>
      </c>
      <c r="M156" s="22">
        <f t="shared" si="1"/>
        <v>1045</v>
      </c>
      <c r="N156" s="22">
        <f t="shared" si="22"/>
        <v>1045</v>
      </c>
      <c r="O156" s="22">
        <f t="shared" si="3"/>
        <v>1045</v>
      </c>
      <c r="P156" s="9"/>
      <c r="Q156" s="9"/>
      <c r="S156" s="6"/>
    </row>
    <row r="157" spans="1:19" ht="15" customHeight="1">
      <c r="A157" s="43">
        <v>149</v>
      </c>
      <c r="B157" s="37" t="s">
        <v>287</v>
      </c>
      <c r="C157" s="29" t="s">
        <v>223</v>
      </c>
      <c r="D157" s="19" t="s">
        <v>221</v>
      </c>
      <c r="E157" s="20">
        <v>1</v>
      </c>
      <c r="F157" s="33">
        <v>1569</v>
      </c>
      <c r="G157" s="48">
        <v>1600</v>
      </c>
      <c r="H157" s="49">
        <v>1670</v>
      </c>
      <c r="I157" s="34">
        <f t="shared" ref="I157" si="33">AVERAGE(F157:H157)</f>
        <v>1613</v>
      </c>
      <c r="J157" s="21">
        <f t="shared" ref="J157" si="34">SQRT(((SUM((POWER(H157-I157,2)),(POWER(G157-I157,2)),(POWER(F157-I157,2)))/(COLUMNS(F157:H157)-1))))</f>
        <v>51.739733281106119</v>
      </c>
      <c r="K157" s="82">
        <f t="shared" ref="K157" si="35">J157/I157*100</f>
        <v>3.2076710031683895</v>
      </c>
      <c r="L157" s="22">
        <f t="shared" ref="L157" si="36">((E157/3)*(SUM(F157:H157)))</f>
        <v>1613</v>
      </c>
      <c r="M157" s="22">
        <f t="shared" ref="M157" si="37">L157/E157</f>
        <v>1613</v>
      </c>
      <c r="N157" s="22">
        <f t="shared" ref="N157" si="38">ROUNDDOWN(M157,2)</f>
        <v>1613</v>
      </c>
      <c r="O157" s="22">
        <f t="shared" ref="O157" si="39">N157*E157</f>
        <v>1613</v>
      </c>
      <c r="P157" s="9"/>
      <c r="Q157" s="9"/>
      <c r="S157" s="6"/>
    </row>
    <row r="158" spans="1:19" ht="15" customHeight="1">
      <c r="A158" s="43">
        <v>150</v>
      </c>
      <c r="B158" s="37" t="s">
        <v>279</v>
      </c>
      <c r="C158" s="29" t="s">
        <v>223</v>
      </c>
      <c r="D158" s="19" t="s">
        <v>221</v>
      </c>
      <c r="E158" s="20">
        <v>1</v>
      </c>
      <c r="F158" s="33">
        <v>538</v>
      </c>
      <c r="G158" s="48">
        <v>585</v>
      </c>
      <c r="H158" s="49">
        <v>597</v>
      </c>
      <c r="I158" s="34">
        <f t="shared" si="23"/>
        <v>573.33333333333337</v>
      </c>
      <c r="J158" s="21">
        <f t="shared" si="0"/>
        <v>31.182259913824932</v>
      </c>
      <c r="K158" s="82">
        <f t="shared" si="24"/>
        <v>5.4387662640392316</v>
      </c>
      <c r="L158" s="22">
        <f t="shared" si="25"/>
        <v>573.33333333333326</v>
      </c>
      <c r="M158" s="22">
        <f t="shared" si="1"/>
        <v>573.33333333333326</v>
      </c>
      <c r="N158" s="22">
        <f t="shared" si="22"/>
        <v>573.33000000000004</v>
      </c>
      <c r="O158" s="22">
        <f t="shared" si="3"/>
        <v>573.33000000000004</v>
      </c>
      <c r="P158" s="9"/>
      <c r="Q158" s="9"/>
      <c r="S158" s="6"/>
    </row>
    <row r="159" spans="1:19" ht="15" customHeight="1">
      <c r="A159" s="43">
        <v>151</v>
      </c>
      <c r="B159" s="37" t="s">
        <v>146</v>
      </c>
      <c r="C159" s="29" t="s">
        <v>223</v>
      </c>
      <c r="D159" s="19" t="s">
        <v>221</v>
      </c>
      <c r="E159" s="20">
        <v>1</v>
      </c>
      <c r="F159" s="33">
        <v>1520</v>
      </c>
      <c r="G159" s="48">
        <v>1652</v>
      </c>
      <c r="H159" s="49">
        <v>1680</v>
      </c>
      <c r="I159" s="34">
        <f t="shared" si="23"/>
        <v>1617.3333333333333</v>
      </c>
      <c r="J159" s="21">
        <f t="shared" si="0"/>
        <v>85.447839840064617</v>
      </c>
      <c r="K159" s="82">
        <f t="shared" si="24"/>
        <v>5.2832547304244404</v>
      </c>
      <c r="L159" s="22">
        <f t="shared" si="25"/>
        <v>1617.3333333333333</v>
      </c>
      <c r="M159" s="22">
        <f t="shared" si="1"/>
        <v>1617.3333333333333</v>
      </c>
      <c r="N159" s="22">
        <f t="shared" si="22"/>
        <v>1617.33</v>
      </c>
      <c r="O159" s="22">
        <f t="shared" si="3"/>
        <v>1617.33</v>
      </c>
      <c r="P159" s="9"/>
      <c r="Q159" s="9"/>
      <c r="S159" s="6"/>
    </row>
    <row r="160" spans="1:19" ht="30" customHeight="1">
      <c r="A160" s="43">
        <v>152</v>
      </c>
      <c r="B160" s="37" t="s">
        <v>147</v>
      </c>
      <c r="C160" s="29" t="s">
        <v>223</v>
      </c>
      <c r="D160" s="19" t="s">
        <v>221</v>
      </c>
      <c r="E160" s="20">
        <v>1</v>
      </c>
      <c r="F160" s="33">
        <v>2268</v>
      </c>
      <c r="G160" s="48">
        <v>2350</v>
      </c>
      <c r="H160" s="49">
        <v>2400</v>
      </c>
      <c r="I160" s="34">
        <f t="shared" si="23"/>
        <v>2339.3333333333335</v>
      </c>
      <c r="J160" s="21">
        <f t="shared" si="0"/>
        <v>66.643329248570211</v>
      </c>
      <c r="K160" s="82">
        <f t="shared" si="24"/>
        <v>2.8488171522614794</v>
      </c>
      <c r="L160" s="22">
        <f t="shared" si="25"/>
        <v>2339.333333333333</v>
      </c>
      <c r="M160" s="22">
        <f t="shared" si="1"/>
        <v>2339.333333333333</v>
      </c>
      <c r="N160" s="22">
        <f t="shared" si="22"/>
        <v>2339.33</v>
      </c>
      <c r="O160" s="22">
        <f t="shared" si="3"/>
        <v>2339.33</v>
      </c>
      <c r="P160" s="9"/>
      <c r="Q160" s="9"/>
      <c r="S160" s="6"/>
    </row>
    <row r="161" spans="1:19" ht="30" customHeight="1">
      <c r="A161" s="43">
        <v>153</v>
      </c>
      <c r="B161" s="37" t="s">
        <v>148</v>
      </c>
      <c r="C161" s="29" t="s">
        <v>223</v>
      </c>
      <c r="D161" s="19" t="s">
        <v>221</v>
      </c>
      <c r="E161" s="20">
        <v>1</v>
      </c>
      <c r="F161" s="33">
        <v>2268</v>
      </c>
      <c r="G161" s="48">
        <v>2350</v>
      </c>
      <c r="H161" s="49">
        <v>2400</v>
      </c>
      <c r="I161" s="34">
        <f t="shared" si="23"/>
        <v>2339.3333333333335</v>
      </c>
      <c r="J161" s="21">
        <f t="shared" si="0"/>
        <v>66.643329248570211</v>
      </c>
      <c r="K161" s="82">
        <f t="shared" si="24"/>
        <v>2.8488171522614794</v>
      </c>
      <c r="L161" s="22">
        <f t="shared" si="25"/>
        <v>2339.333333333333</v>
      </c>
      <c r="M161" s="22">
        <f t="shared" si="1"/>
        <v>2339.333333333333</v>
      </c>
      <c r="N161" s="22">
        <f t="shared" si="22"/>
        <v>2339.33</v>
      </c>
      <c r="O161" s="22">
        <f t="shared" si="3"/>
        <v>2339.33</v>
      </c>
      <c r="P161" s="9"/>
      <c r="Q161" s="9"/>
      <c r="S161" s="6"/>
    </row>
    <row r="162" spans="1:19" ht="15" customHeight="1">
      <c r="A162" s="43">
        <v>154</v>
      </c>
      <c r="B162" s="37" t="s">
        <v>149</v>
      </c>
      <c r="C162" s="29" t="s">
        <v>223</v>
      </c>
      <c r="D162" s="19" t="s">
        <v>221</v>
      </c>
      <c r="E162" s="20">
        <v>1</v>
      </c>
      <c r="F162" s="33">
        <v>2964</v>
      </c>
      <c r="G162" s="48">
        <v>2990</v>
      </c>
      <c r="H162" s="49">
        <v>3000</v>
      </c>
      <c r="I162" s="34">
        <f t="shared" si="23"/>
        <v>2984.6666666666665</v>
      </c>
      <c r="J162" s="21">
        <f t="shared" si="0"/>
        <v>18.583146486355137</v>
      </c>
      <c r="K162" s="82">
        <f t="shared" si="24"/>
        <v>0.62262049876106118</v>
      </c>
      <c r="L162" s="22">
        <f t="shared" si="25"/>
        <v>2984.6666666666665</v>
      </c>
      <c r="M162" s="22">
        <f t="shared" si="1"/>
        <v>2984.6666666666665</v>
      </c>
      <c r="N162" s="22">
        <f t="shared" si="22"/>
        <v>2984.66</v>
      </c>
      <c r="O162" s="22">
        <f t="shared" si="3"/>
        <v>2984.66</v>
      </c>
      <c r="P162" s="9"/>
      <c r="Q162" s="9"/>
      <c r="S162" s="6"/>
    </row>
    <row r="163" spans="1:19" ht="15" customHeight="1">
      <c r="A163" s="43">
        <v>155</v>
      </c>
      <c r="B163" s="37" t="s">
        <v>150</v>
      </c>
      <c r="C163" s="29" t="s">
        <v>223</v>
      </c>
      <c r="D163" s="19" t="s">
        <v>221</v>
      </c>
      <c r="E163" s="20">
        <v>1</v>
      </c>
      <c r="F163" s="33">
        <v>3390</v>
      </c>
      <c r="G163" s="48">
        <v>3450</v>
      </c>
      <c r="H163" s="49">
        <v>3550</v>
      </c>
      <c r="I163" s="34">
        <f t="shared" si="23"/>
        <v>3463.3333333333335</v>
      </c>
      <c r="J163" s="21">
        <f t="shared" si="0"/>
        <v>80.829037686547608</v>
      </c>
      <c r="K163" s="82">
        <f t="shared" si="24"/>
        <v>2.3338509437886699</v>
      </c>
      <c r="L163" s="22">
        <f t="shared" si="25"/>
        <v>3463.333333333333</v>
      </c>
      <c r="M163" s="22">
        <f t="shared" si="1"/>
        <v>3463.333333333333</v>
      </c>
      <c r="N163" s="22">
        <f t="shared" si="22"/>
        <v>3463.33</v>
      </c>
      <c r="O163" s="22">
        <f t="shared" si="3"/>
        <v>3463.33</v>
      </c>
      <c r="P163" s="9"/>
      <c r="Q163" s="9"/>
      <c r="S163" s="6"/>
    </row>
    <row r="164" spans="1:19" ht="30.75" customHeight="1">
      <c r="A164" s="43">
        <v>156</v>
      </c>
      <c r="B164" s="37" t="s">
        <v>151</v>
      </c>
      <c r="C164" s="29" t="s">
        <v>223</v>
      </c>
      <c r="D164" s="19" t="s">
        <v>221</v>
      </c>
      <c r="E164" s="20">
        <v>1</v>
      </c>
      <c r="F164" s="33">
        <v>5411</v>
      </c>
      <c r="G164" s="48">
        <v>5500</v>
      </c>
      <c r="H164" s="49">
        <v>5950</v>
      </c>
      <c r="I164" s="34">
        <f t="shared" si="23"/>
        <v>5620.333333333333</v>
      </c>
      <c r="J164" s="21">
        <f t="shared" si="0"/>
        <v>288.94693861214955</v>
      </c>
      <c r="K164" s="82">
        <f t="shared" si="24"/>
        <v>5.1410996728334535</v>
      </c>
      <c r="L164" s="22">
        <f t="shared" si="25"/>
        <v>5620.333333333333</v>
      </c>
      <c r="M164" s="22">
        <f t="shared" si="1"/>
        <v>5620.333333333333</v>
      </c>
      <c r="N164" s="22">
        <f t="shared" si="22"/>
        <v>5620.33</v>
      </c>
      <c r="O164" s="22">
        <f t="shared" si="3"/>
        <v>5620.33</v>
      </c>
      <c r="P164" s="9"/>
      <c r="Q164" s="9"/>
      <c r="S164" s="6"/>
    </row>
    <row r="165" spans="1:19" ht="32.25" customHeight="1">
      <c r="A165" s="43">
        <v>157</v>
      </c>
      <c r="B165" s="37" t="s">
        <v>259</v>
      </c>
      <c r="C165" s="29" t="s">
        <v>223</v>
      </c>
      <c r="D165" s="19" t="s">
        <v>221</v>
      </c>
      <c r="E165" s="20">
        <v>1</v>
      </c>
      <c r="F165" s="33">
        <v>3200</v>
      </c>
      <c r="G165" s="48">
        <v>3298</v>
      </c>
      <c r="H165" s="49">
        <v>3400</v>
      </c>
      <c r="I165" s="34">
        <f t="shared" si="23"/>
        <v>3299.3333333333335</v>
      </c>
      <c r="J165" s="21">
        <f t="shared" si="0"/>
        <v>100.00666644445926</v>
      </c>
      <c r="K165" s="82">
        <f t="shared" si="24"/>
        <v>3.0311173907191122</v>
      </c>
      <c r="L165" s="22">
        <f t="shared" si="25"/>
        <v>3299.333333333333</v>
      </c>
      <c r="M165" s="22">
        <f t="shared" si="1"/>
        <v>3299.333333333333</v>
      </c>
      <c r="N165" s="22">
        <f t="shared" si="22"/>
        <v>3299.33</v>
      </c>
      <c r="O165" s="22">
        <f t="shared" si="3"/>
        <v>3299.33</v>
      </c>
      <c r="P165" s="9"/>
      <c r="Q165" s="9"/>
      <c r="S165" s="6"/>
    </row>
    <row r="166" spans="1:19" ht="15" customHeight="1">
      <c r="A166" s="43">
        <v>158</v>
      </c>
      <c r="B166" s="37" t="s">
        <v>260</v>
      </c>
      <c r="C166" s="29" t="s">
        <v>224</v>
      </c>
      <c r="D166" s="19" t="s">
        <v>221</v>
      </c>
      <c r="E166" s="20">
        <v>1</v>
      </c>
      <c r="F166" s="33">
        <v>700</v>
      </c>
      <c r="G166" s="48">
        <v>768</v>
      </c>
      <c r="H166" s="49">
        <v>800</v>
      </c>
      <c r="I166" s="34">
        <f t="shared" si="23"/>
        <v>756</v>
      </c>
      <c r="J166" s="21">
        <f t="shared" si="0"/>
        <v>51.068581339214816</v>
      </c>
      <c r="K166" s="82">
        <f t="shared" si="24"/>
        <v>6.7551033517479917</v>
      </c>
      <c r="L166" s="22">
        <f t="shared" si="25"/>
        <v>756</v>
      </c>
      <c r="M166" s="22">
        <f t="shared" si="1"/>
        <v>756</v>
      </c>
      <c r="N166" s="22">
        <f t="shared" si="22"/>
        <v>756</v>
      </c>
      <c r="O166" s="22">
        <f t="shared" si="3"/>
        <v>756</v>
      </c>
      <c r="P166" s="9"/>
      <c r="Q166" s="9"/>
      <c r="S166" s="6"/>
    </row>
    <row r="167" spans="1:19" ht="15" customHeight="1">
      <c r="A167" s="43">
        <v>159</v>
      </c>
      <c r="B167" s="37" t="s">
        <v>152</v>
      </c>
      <c r="C167" s="29" t="s">
        <v>248</v>
      </c>
      <c r="D167" s="19" t="s">
        <v>221</v>
      </c>
      <c r="E167" s="20">
        <v>1</v>
      </c>
      <c r="F167" s="33">
        <v>1435</v>
      </c>
      <c r="G167" s="48">
        <v>1563</v>
      </c>
      <c r="H167" s="49">
        <v>1590</v>
      </c>
      <c r="I167" s="34">
        <f t="shared" si="23"/>
        <v>1529.3333333333333</v>
      </c>
      <c r="J167" s="21">
        <f t="shared" si="0"/>
        <v>82.802979012432473</v>
      </c>
      <c r="K167" s="82">
        <f t="shared" si="24"/>
        <v>5.4143185927920108</v>
      </c>
      <c r="L167" s="22">
        <f t="shared" si="25"/>
        <v>1529.3333333333333</v>
      </c>
      <c r="M167" s="22">
        <f t="shared" si="1"/>
        <v>1529.3333333333333</v>
      </c>
      <c r="N167" s="22">
        <f t="shared" si="22"/>
        <v>1529.33</v>
      </c>
      <c r="O167" s="22">
        <f t="shared" si="3"/>
        <v>1529.33</v>
      </c>
      <c r="P167" s="9"/>
      <c r="Q167" s="9"/>
      <c r="S167" s="6"/>
    </row>
    <row r="168" spans="1:19" ht="30" customHeight="1">
      <c r="A168" s="43">
        <v>160</v>
      </c>
      <c r="B168" s="37" t="s">
        <v>153</v>
      </c>
      <c r="C168" s="29" t="s">
        <v>249</v>
      </c>
      <c r="D168" s="19" t="s">
        <v>221</v>
      </c>
      <c r="E168" s="20">
        <v>1</v>
      </c>
      <c r="F168" s="33">
        <v>1322</v>
      </c>
      <c r="G168" s="48">
        <v>1450</v>
      </c>
      <c r="H168" s="49">
        <v>1467</v>
      </c>
      <c r="I168" s="34">
        <f t="shared" si="23"/>
        <v>1413</v>
      </c>
      <c r="J168" s="21">
        <f t="shared" si="0"/>
        <v>79.26537705707328</v>
      </c>
      <c r="K168" s="82">
        <f t="shared" si="24"/>
        <v>5.6097223678041948</v>
      </c>
      <c r="L168" s="22">
        <f t="shared" si="25"/>
        <v>1413</v>
      </c>
      <c r="M168" s="22">
        <f t="shared" si="1"/>
        <v>1413</v>
      </c>
      <c r="N168" s="22">
        <f t="shared" si="22"/>
        <v>1413</v>
      </c>
      <c r="O168" s="22">
        <f t="shared" si="3"/>
        <v>1413</v>
      </c>
      <c r="P168" s="9"/>
      <c r="Q168" s="9"/>
      <c r="S168" s="6"/>
    </row>
    <row r="169" spans="1:19" ht="30" customHeight="1">
      <c r="A169" s="43">
        <v>161</v>
      </c>
      <c r="B169" s="37" t="s">
        <v>154</v>
      </c>
      <c r="C169" s="29" t="s">
        <v>249</v>
      </c>
      <c r="D169" s="19" t="s">
        <v>221</v>
      </c>
      <c r="E169" s="20">
        <v>1</v>
      </c>
      <c r="F169" s="33">
        <v>1224</v>
      </c>
      <c r="G169" s="48">
        <v>1300</v>
      </c>
      <c r="H169" s="49">
        <v>1380</v>
      </c>
      <c r="I169" s="34">
        <f t="shared" si="23"/>
        <v>1301.3333333333333</v>
      </c>
      <c r="J169" s="21">
        <f t="shared" si="0"/>
        <v>78.008546540320395</v>
      </c>
      <c r="K169" s="82">
        <f t="shared" si="24"/>
        <v>5.9945092116024901</v>
      </c>
      <c r="L169" s="22">
        <f t="shared" si="25"/>
        <v>1301.3333333333333</v>
      </c>
      <c r="M169" s="22">
        <f t="shared" si="1"/>
        <v>1301.3333333333333</v>
      </c>
      <c r="N169" s="22">
        <f t="shared" si="22"/>
        <v>1301.33</v>
      </c>
      <c r="O169" s="22">
        <f t="shared" si="3"/>
        <v>1301.33</v>
      </c>
      <c r="P169" s="9"/>
      <c r="Q169" s="9"/>
      <c r="S169" s="6"/>
    </row>
    <row r="170" spans="1:19" ht="30" customHeight="1">
      <c r="A170" s="43">
        <v>162</v>
      </c>
      <c r="B170" s="37" t="s">
        <v>155</v>
      </c>
      <c r="C170" s="29" t="s">
        <v>236</v>
      </c>
      <c r="D170" s="19" t="s">
        <v>221</v>
      </c>
      <c r="E170" s="20">
        <v>1</v>
      </c>
      <c r="F170" s="33">
        <v>1440</v>
      </c>
      <c r="G170" s="48">
        <v>1505</v>
      </c>
      <c r="H170" s="49">
        <v>1598</v>
      </c>
      <c r="I170" s="34">
        <f t="shared" si="23"/>
        <v>1514.3333333333333</v>
      </c>
      <c r="J170" s="21">
        <f t="shared" si="0"/>
        <v>79.412425560067959</v>
      </c>
      <c r="K170" s="82">
        <f t="shared" si="24"/>
        <v>5.2440518749769733</v>
      </c>
      <c r="L170" s="22">
        <f t="shared" si="25"/>
        <v>1514.3333333333333</v>
      </c>
      <c r="M170" s="22">
        <f t="shared" si="1"/>
        <v>1514.3333333333333</v>
      </c>
      <c r="N170" s="22">
        <f t="shared" si="22"/>
        <v>1514.33</v>
      </c>
      <c r="O170" s="22">
        <f t="shared" si="3"/>
        <v>1514.33</v>
      </c>
      <c r="P170" s="9"/>
      <c r="Q170" s="9"/>
      <c r="S170" s="6"/>
    </row>
    <row r="171" spans="1:19" ht="15" customHeight="1">
      <c r="A171" s="43">
        <v>163</v>
      </c>
      <c r="B171" s="37" t="s">
        <v>156</v>
      </c>
      <c r="C171" s="29" t="s">
        <v>224</v>
      </c>
      <c r="D171" s="19" t="s">
        <v>221</v>
      </c>
      <c r="E171" s="20">
        <v>1</v>
      </c>
      <c r="F171" s="33">
        <v>30</v>
      </c>
      <c r="G171" s="48">
        <v>31</v>
      </c>
      <c r="H171" s="49">
        <v>33</v>
      </c>
      <c r="I171" s="34">
        <f t="shared" si="23"/>
        <v>31.333333333333332</v>
      </c>
      <c r="J171" s="21">
        <f t="shared" si="0"/>
        <v>1.5275252316519465</v>
      </c>
      <c r="K171" s="82">
        <f t="shared" si="24"/>
        <v>4.8750805265487651</v>
      </c>
      <c r="L171" s="22">
        <f t="shared" si="25"/>
        <v>31.333333333333332</v>
      </c>
      <c r="M171" s="22">
        <f t="shared" si="1"/>
        <v>31.333333333333332</v>
      </c>
      <c r="N171" s="22">
        <f t="shared" si="22"/>
        <v>31.33</v>
      </c>
      <c r="O171" s="22">
        <f t="shared" si="3"/>
        <v>31.33</v>
      </c>
      <c r="P171" s="9"/>
      <c r="Q171" s="9"/>
      <c r="S171" s="6"/>
    </row>
    <row r="172" spans="1:19" ht="15" customHeight="1">
      <c r="A172" s="43">
        <v>164</v>
      </c>
      <c r="B172" s="37" t="s">
        <v>157</v>
      </c>
      <c r="C172" s="29" t="s">
        <v>224</v>
      </c>
      <c r="D172" s="19" t="s">
        <v>221</v>
      </c>
      <c r="E172" s="20">
        <v>1</v>
      </c>
      <c r="F172" s="33">
        <v>39</v>
      </c>
      <c r="G172" s="48">
        <v>41</v>
      </c>
      <c r="H172" s="49">
        <v>43</v>
      </c>
      <c r="I172" s="34">
        <f t="shared" si="23"/>
        <v>41</v>
      </c>
      <c r="J172" s="21">
        <f t="shared" si="0"/>
        <v>2</v>
      </c>
      <c r="K172" s="82">
        <f t="shared" si="24"/>
        <v>4.8780487804878048</v>
      </c>
      <c r="L172" s="22">
        <f t="shared" si="25"/>
        <v>41</v>
      </c>
      <c r="M172" s="22">
        <f t="shared" si="1"/>
        <v>41</v>
      </c>
      <c r="N172" s="22">
        <f t="shared" si="22"/>
        <v>41</v>
      </c>
      <c r="O172" s="22">
        <f t="shared" si="3"/>
        <v>41</v>
      </c>
      <c r="P172" s="9"/>
      <c r="Q172" s="9"/>
      <c r="S172" s="6"/>
    </row>
    <row r="173" spans="1:19" ht="15" customHeight="1">
      <c r="A173" s="43">
        <v>165</v>
      </c>
      <c r="B173" s="37" t="s">
        <v>158</v>
      </c>
      <c r="C173" s="29" t="s">
        <v>224</v>
      </c>
      <c r="D173" s="19" t="s">
        <v>221</v>
      </c>
      <c r="E173" s="20">
        <v>1</v>
      </c>
      <c r="F173" s="33">
        <v>45</v>
      </c>
      <c r="G173" s="48">
        <v>48</v>
      </c>
      <c r="H173" s="49">
        <v>48</v>
      </c>
      <c r="I173" s="34">
        <f t="shared" si="23"/>
        <v>47</v>
      </c>
      <c r="J173" s="21">
        <f t="shared" si="0"/>
        <v>1.7320508075688772</v>
      </c>
      <c r="K173" s="82">
        <f t="shared" si="24"/>
        <v>3.6852144841891006</v>
      </c>
      <c r="L173" s="22">
        <f t="shared" si="25"/>
        <v>47</v>
      </c>
      <c r="M173" s="22">
        <f t="shared" si="1"/>
        <v>47</v>
      </c>
      <c r="N173" s="22">
        <f t="shared" si="22"/>
        <v>47</v>
      </c>
      <c r="O173" s="22">
        <f t="shared" si="3"/>
        <v>47</v>
      </c>
      <c r="P173" s="9"/>
      <c r="Q173" s="9"/>
      <c r="S173" s="6"/>
    </row>
    <row r="174" spans="1:19" ht="15" customHeight="1">
      <c r="A174" s="43">
        <v>166</v>
      </c>
      <c r="B174" s="37" t="s">
        <v>159</v>
      </c>
      <c r="C174" s="29" t="s">
        <v>224</v>
      </c>
      <c r="D174" s="19" t="s">
        <v>221</v>
      </c>
      <c r="E174" s="20">
        <v>1</v>
      </c>
      <c r="F174" s="33">
        <v>70</v>
      </c>
      <c r="G174" s="48">
        <v>74</v>
      </c>
      <c r="H174" s="49">
        <v>75</v>
      </c>
      <c r="I174" s="34">
        <f t="shared" si="23"/>
        <v>73</v>
      </c>
      <c r="J174" s="21">
        <f t="shared" si="0"/>
        <v>2.6457513110645907</v>
      </c>
      <c r="K174" s="82">
        <f t="shared" si="24"/>
        <v>3.6243168644720423</v>
      </c>
      <c r="L174" s="22">
        <f t="shared" si="25"/>
        <v>73</v>
      </c>
      <c r="M174" s="22">
        <f t="shared" si="1"/>
        <v>73</v>
      </c>
      <c r="N174" s="22">
        <f t="shared" si="22"/>
        <v>73</v>
      </c>
      <c r="O174" s="22">
        <f t="shared" si="3"/>
        <v>73</v>
      </c>
      <c r="P174" s="9"/>
      <c r="Q174" s="9"/>
      <c r="S174" s="6"/>
    </row>
    <row r="175" spans="1:19" ht="15" customHeight="1">
      <c r="A175" s="43">
        <v>167</v>
      </c>
      <c r="B175" s="37" t="s">
        <v>160</v>
      </c>
      <c r="C175" s="29" t="s">
        <v>224</v>
      </c>
      <c r="D175" s="19" t="s">
        <v>221</v>
      </c>
      <c r="E175" s="20">
        <v>1</v>
      </c>
      <c r="F175" s="33">
        <v>81</v>
      </c>
      <c r="G175" s="48">
        <v>85</v>
      </c>
      <c r="H175" s="49">
        <v>85</v>
      </c>
      <c r="I175" s="34">
        <f t="shared" si="23"/>
        <v>83.666666666666671</v>
      </c>
      <c r="J175" s="21">
        <f t="shared" si="0"/>
        <v>2.3094010767585034</v>
      </c>
      <c r="K175" s="82">
        <f t="shared" si="24"/>
        <v>2.7602403307870556</v>
      </c>
      <c r="L175" s="22">
        <f t="shared" si="25"/>
        <v>83.666666666666657</v>
      </c>
      <c r="M175" s="22">
        <f t="shared" si="1"/>
        <v>83.666666666666657</v>
      </c>
      <c r="N175" s="22">
        <f t="shared" si="22"/>
        <v>83.66</v>
      </c>
      <c r="O175" s="22">
        <f t="shared" si="3"/>
        <v>83.66</v>
      </c>
      <c r="P175" s="9"/>
      <c r="Q175" s="9"/>
      <c r="S175" s="6"/>
    </row>
    <row r="176" spans="1:19" ht="30" customHeight="1">
      <c r="A176" s="43">
        <v>168</v>
      </c>
      <c r="B176" s="37" t="s">
        <v>161</v>
      </c>
      <c r="C176" s="29" t="s">
        <v>227</v>
      </c>
      <c r="D176" s="19" t="s">
        <v>221</v>
      </c>
      <c r="E176" s="20">
        <v>1</v>
      </c>
      <c r="F176" s="33">
        <v>367</v>
      </c>
      <c r="G176" s="48">
        <v>395</v>
      </c>
      <c r="H176" s="49">
        <v>407</v>
      </c>
      <c r="I176" s="34">
        <f t="shared" si="23"/>
        <v>389.66666666666669</v>
      </c>
      <c r="J176" s="21">
        <f t="shared" si="0"/>
        <v>20.526405757787536</v>
      </c>
      <c r="K176" s="82">
        <f t="shared" si="24"/>
        <v>5.2676832569172456</v>
      </c>
      <c r="L176" s="22">
        <f t="shared" si="25"/>
        <v>389.66666666666663</v>
      </c>
      <c r="M176" s="22">
        <f t="shared" si="1"/>
        <v>389.66666666666663</v>
      </c>
      <c r="N176" s="22">
        <f t="shared" si="22"/>
        <v>389.66</v>
      </c>
      <c r="O176" s="22">
        <f t="shared" si="3"/>
        <v>389.66</v>
      </c>
      <c r="P176" s="9"/>
      <c r="Q176" s="9"/>
      <c r="S176" s="6"/>
    </row>
    <row r="177" spans="1:19" ht="30" customHeight="1">
      <c r="A177" s="43">
        <v>169</v>
      </c>
      <c r="B177" s="37" t="s">
        <v>162</v>
      </c>
      <c r="C177" s="29" t="s">
        <v>227</v>
      </c>
      <c r="D177" s="19" t="s">
        <v>221</v>
      </c>
      <c r="E177" s="20">
        <v>1</v>
      </c>
      <c r="F177" s="33">
        <v>377</v>
      </c>
      <c r="G177" s="48">
        <v>394</v>
      </c>
      <c r="H177" s="49">
        <v>405</v>
      </c>
      <c r="I177" s="34">
        <f t="shared" si="23"/>
        <v>392</v>
      </c>
      <c r="J177" s="21">
        <f t="shared" si="0"/>
        <v>14.106735979665885</v>
      </c>
      <c r="K177" s="82">
        <f t="shared" si="24"/>
        <v>3.5986571376698686</v>
      </c>
      <c r="L177" s="22">
        <f t="shared" si="25"/>
        <v>392</v>
      </c>
      <c r="M177" s="22">
        <f t="shared" si="1"/>
        <v>392</v>
      </c>
      <c r="N177" s="22">
        <f t="shared" si="22"/>
        <v>392</v>
      </c>
      <c r="O177" s="22">
        <f t="shared" si="3"/>
        <v>392</v>
      </c>
      <c r="P177" s="9"/>
      <c r="Q177" s="9"/>
      <c r="S177" s="6"/>
    </row>
    <row r="178" spans="1:19" ht="29.25" customHeight="1">
      <c r="A178" s="43">
        <v>170</v>
      </c>
      <c r="B178" s="37" t="s">
        <v>163</v>
      </c>
      <c r="C178" s="29" t="s">
        <v>227</v>
      </c>
      <c r="D178" s="19" t="s">
        <v>221</v>
      </c>
      <c r="E178" s="20">
        <v>1</v>
      </c>
      <c r="F178" s="33">
        <v>311</v>
      </c>
      <c r="G178" s="48">
        <v>318</v>
      </c>
      <c r="H178" s="49">
        <v>321</v>
      </c>
      <c r="I178" s="34">
        <f t="shared" si="23"/>
        <v>316.66666666666669</v>
      </c>
      <c r="J178" s="21">
        <f t="shared" si="0"/>
        <v>5.1316014394468841</v>
      </c>
      <c r="K178" s="82">
        <f t="shared" si="24"/>
        <v>1.6205057177200686</v>
      </c>
      <c r="L178" s="22">
        <f t="shared" si="25"/>
        <v>316.66666666666663</v>
      </c>
      <c r="M178" s="22">
        <f t="shared" si="1"/>
        <v>316.66666666666663</v>
      </c>
      <c r="N178" s="22">
        <f t="shared" si="22"/>
        <v>316.66000000000003</v>
      </c>
      <c r="O178" s="22">
        <f t="shared" si="3"/>
        <v>316.66000000000003</v>
      </c>
      <c r="P178" s="9"/>
      <c r="Q178" s="9"/>
      <c r="S178" s="6"/>
    </row>
    <row r="179" spans="1:19" ht="28.5" customHeight="1">
      <c r="A179" s="43">
        <v>171</v>
      </c>
      <c r="B179" s="37" t="s">
        <v>164</v>
      </c>
      <c r="C179" s="29" t="s">
        <v>227</v>
      </c>
      <c r="D179" s="19" t="s">
        <v>221</v>
      </c>
      <c r="E179" s="20">
        <v>1</v>
      </c>
      <c r="F179" s="33">
        <v>311</v>
      </c>
      <c r="G179" s="48">
        <v>318</v>
      </c>
      <c r="H179" s="49">
        <v>321</v>
      </c>
      <c r="I179" s="34">
        <f t="shared" si="23"/>
        <v>316.66666666666669</v>
      </c>
      <c r="J179" s="21">
        <f t="shared" si="0"/>
        <v>5.1316014394468841</v>
      </c>
      <c r="K179" s="82">
        <f t="shared" si="24"/>
        <v>1.6205057177200686</v>
      </c>
      <c r="L179" s="22">
        <f t="shared" si="25"/>
        <v>316.66666666666663</v>
      </c>
      <c r="M179" s="22">
        <f t="shared" si="1"/>
        <v>316.66666666666663</v>
      </c>
      <c r="N179" s="22">
        <f t="shared" si="22"/>
        <v>316.66000000000003</v>
      </c>
      <c r="O179" s="22">
        <f t="shared" si="3"/>
        <v>316.66000000000003</v>
      </c>
      <c r="P179" s="9"/>
      <c r="Q179" s="9"/>
      <c r="S179" s="6"/>
    </row>
    <row r="180" spans="1:19" ht="29.25" customHeight="1">
      <c r="A180" s="43">
        <v>172</v>
      </c>
      <c r="B180" s="37" t="s">
        <v>165</v>
      </c>
      <c r="C180" s="29" t="s">
        <v>227</v>
      </c>
      <c r="D180" s="19" t="s">
        <v>221</v>
      </c>
      <c r="E180" s="20">
        <v>1</v>
      </c>
      <c r="F180" s="33">
        <v>221</v>
      </c>
      <c r="G180" s="48">
        <v>224</v>
      </c>
      <c r="H180" s="49">
        <v>230</v>
      </c>
      <c r="I180" s="34">
        <f t="shared" si="23"/>
        <v>225</v>
      </c>
      <c r="J180" s="21">
        <f t="shared" si="0"/>
        <v>4.5825756949558398</v>
      </c>
      <c r="K180" s="82">
        <f t="shared" si="24"/>
        <v>2.0367003088692619</v>
      </c>
      <c r="L180" s="22">
        <f t="shared" si="25"/>
        <v>225</v>
      </c>
      <c r="M180" s="22">
        <f t="shared" si="1"/>
        <v>225</v>
      </c>
      <c r="N180" s="22">
        <f t="shared" si="22"/>
        <v>225</v>
      </c>
      <c r="O180" s="22">
        <f t="shared" si="3"/>
        <v>225</v>
      </c>
      <c r="P180" s="9"/>
      <c r="Q180" s="9"/>
      <c r="S180" s="6"/>
    </row>
    <row r="181" spans="1:19" ht="31.5" customHeight="1">
      <c r="A181" s="43">
        <v>173</v>
      </c>
      <c r="B181" s="37" t="s">
        <v>166</v>
      </c>
      <c r="C181" s="29" t="s">
        <v>227</v>
      </c>
      <c r="D181" s="19" t="s">
        <v>221</v>
      </c>
      <c r="E181" s="20">
        <v>1</v>
      </c>
      <c r="F181" s="33">
        <v>220</v>
      </c>
      <c r="G181" s="48">
        <v>228</v>
      </c>
      <c r="H181" s="49">
        <v>232</v>
      </c>
      <c r="I181" s="34">
        <f t="shared" si="23"/>
        <v>226.66666666666666</v>
      </c>
      <c r="J181" s="21">
        <f t="shared" si="0"/>
        <v>6.1101009266077861</v>
      </c>
      <c r="K181" s="82">
        <f t="shared" si="24"/>
        <v>2.6956327617387292</v>
      </c>
      <c r="L181" s="22">
        <f t="shared" si="25"/>
        <v>226.66666666666666</v>
      </c>
      <c r="M181" s="22">
        <f t="shared" si="1"/>
        <v>226.66666666666666</v>
      </c>
      <c r="N181" s="22">
        <f t="shared" si="22"/>
        <v>226.66</v>
      </c>
      <c r="O181" s="22">
        <f t="shared" si="3"/>
        <v>226.66</v>
      </c>
      <c r="P181" s="9"/>
      <c r="Q181" s="9"/>
      <c r="S181" s="6"/>
    </row>
    <row r="182" spans="1:19" ht="15" customHeight="1">
      <c r="A182" s="43">
        <v>174</v>
      </c>
      <c r="B182" s="37" t="s">
        <v>167</v>
      </c>
      <c r="C182" s="29" t="s">
        <v>250</v>
      </c>
      <c r="D182" s="19" t="s">
        <v>281</v>
      </c>
      <c r="E182" s="20">
        <v>1</v>
      </c>
      <c r="F182" s="33">
        <v>197</v>
      </c>
      <c r="G182" s="48">
        <v>214</v>
      </c>
      <c r="H182" s="49">
        <v>215</v>
      </c>
      <c r="I182" s="34">
        <f t="shared" si="23"/>
        <v>208.66666666666666</v>
      </c>
      <c r="J182" s="21">
        <f t="shared" si="0"/>
        <v>10.115993936995679</v>
      </c>
      <c r="K182" s="82">
        <f t="shared" si="24"/>
        <v>4.847920417090581</v>
      </c>
      <c r="L182" s="22">
        <f t="shared" si="25"/>
        <v>208.66666666666666</v>
      </c>
      <c r="M182" s="22">
        <f t="shared" si="1"/>
        <v>208.66666666666666</v>
      </c>
      <c r="N182" s="22">
        <f t="shared" si="22"/>
        <v>208.66</v>
      </c>
      <c r="O182" s="22">
        <f t="shared" si="3"/>
        <v>208.66</v>
      </c>
      <c r="P182" s="9"/>
      <c r="Q182" s="9"/>
      <c r="S182" s="6"/>
    </row>
    <row r="183" spans="1:19" ht="15" customHeight="1">
      <c r="A183" s="43">
        <v>175</v>
      </c>
      <c r="B183" s="37" t="s">
        <v>168</v>
      </c>
      <c r="C183" s="29" t="s">
        <v>250</v>
      </c>
      <c r="D183" s="19" t="s">
        <v>281</v>
      </c>
      <c r="E183" s="20">
        <v>1</v>
      </c>
      <c r="F183" s="33">
        <v>301</v>
      </c>
      <c r="G183" s="48">
        <v>305</v>
      </c>
      <c r="H183" s="49">
        <v>310</v>
      </c>
      <c r="I183" s="34">
        <f t="shared" si="23"/>
        <v>305.33333333333331</v>
      </c>
      <c r="J183" s="21">
        <f t="shared" si="0"/>
        <v>4.5092497528228943</v>
      </c>
      <c r="K183" s="82">
        <f t="shared" si="24"/>
        <v>1.4768285216668868</v>
      </c>
      <c r="L183" s="22">
        <f t="shared" si="25"/>
        <v>305.33333333333331</v>
      </c>
      <c r="M183" s="22">
        <f t="shared" si="1"/>
        <v>305.33333333333331</v>
      </c>
      <c r="N183" s="22">
        <f t="shared" si="22"/>
        <v>305.33</v>
      </c>
      <c r="O183" s="22">
        <f t="shared" si="3"/>
        <v>305.33</v>
      </c>
      <c r="P183" s="9"/>
      <c r="Q183" s="9"/>
      <c r="S183" s="6"/>
    </row>
    <row r="184" spans="1:19" ht="15" customHeight="1">
      <c r="A184" s="43">
        <v>176</v>
      </c>
      <c r="B184" s="37" t="s">
        <v>169</v>
      </c>
      <c r="C184" s="29" t="s">
        <v>250</v>
      </c>
      <c r="D184" s="19" t="s">
        <v>281</v>
      </c>
      <c r="E184" s="20">
        <v>1</v>
      </c>
      <c r="F184" s="33">
        <v>518</v>
      </c>
      <c r="G184" s="48">
        <v>534</v>
      </c>
      <c r="H184" s="49">
        <v>540</v>
      </c>
      <c r="I184" s="34">
        <f t="shared" si="23"/>
        <v>530.66666666666663</v>
      </c>
      <c r="J184" s="21">
        <f t="shared" si="0"/>
        <v>11.372481406154654</v>
      </c>
      <c r="K184" s="82">
        <f t="shared" si="24"/>
        <v>2.1430555413608015</v>
      </c>
      <c r="L184" s="22">
        <f t="shared" si="25"/>
        <v>530.66666666666663</v>
      </c>
      <c r="M184" s="22">
        <f t="shared" si="1"/>
        <v>530.66666666666663</v>
      </c>
      <c r="N184" s="22">
        <f t="shared" si="22"/>
        <v>530.66</v>
      </c>
      <c r="O184" s="22">
        <f t="shared" si="3"/>
        <v>530.66</v>
      </c>
      <c r="P184" s="9"/>
      <c r="Q184" s="9"/>
      <c r="S184" s="6"/>
    </row>
    <row r="185" spans="1:19" ht="15" customHeight="1">
      <c r="A185" s="43">
        <v>177</v>
      </c>
      <c r="B185" s="37" t="s">
        <v>261</v>
      </c>
      <c r="C185" s="29" t="s">
        <v>227</v>
      </c>
      <c r="D185" s="19" t="s">
        <v>221</v>
      </c>
      <c r="E185" s="20">
        <v>1</v>
      </c>
      <c r="F185" s="33">
        <v>2260</v>
      </c>
      <c r="G185" s="48">
        <v>2300</v>
      </c>
      <c r="H185" s="49">
        <v>2400</v>
      </c>
      <c r="I185" s="34">
        <f t="shared" si="23"/>
        <v>2320</v>
      </c>
      <c r="J185" s="21">
        <f t="shared" si="0"/>
        <v>72.111025509279784</v>
      </c>
      <c r="K185" s="82">
        <f t="shared" si="24"/>
        <v>3.1082338581586115</v>
      </c>
      <c r="L185" s="22">
        <f t="shared" si="25"/>
        <v>2320</v>
      </c>
      <c r="M185" s="22">
        <f t="shared" si="1"/>
        <v>2320</v>
      </c>
      <c r="N185" s="22">
        <f t="shared" si="22"/>
        <v>2320</v>
      </c>
      <c r="O185" s="22">
        <f t="shared" si="3"/>
        <v>2320</v>
      </c>
      <c r="P185" s="9"/>
      <c r="Q185" s="9"/>
      <c r="S185" s="6"/>
    </row>
    <row r="186" spans="1:19" ht="32.25" customHeight="1">
      <c r="A186" s="43">
        <v>178</v>
      </c>
      <c r="B186" s="37" t="s">
        <v>172</v>
      </c>
      <c r="C186" s="29" t="s">
        <v>227</v>
      </c>
      <c r="D186" s="19" t="s">
        <v>221</v>
      </c>
      <c r="E186" s="20">
        <v>1</v>
      </c>
      <c r="F186" s="33">
        <v>326</v>
      </c>
      <c r="G186" s="48">
        <v>355</v>
      </c>
      <c r="H186" s="49">
        <v>360</v>
      </c>
      <c r="I186" s="34">
        <f t="shared" si="23"/>
        <v>347</v>
      </c>
      <c r="J186" s="21">
        <f t="shared" si="0"/>
        <v>18.357559750685819</v>
      </c>
      <c r="K186" s="82">
        <f t="shared" si="24"/>
        <v>5.2903630405434638</v>
      </c>
      <c r="L186" s="22">
        <f t="shared" si="25"/>
        <v>347</v>
      </c>
      <c r="M186" s="22">
        <f t="shared" si="1"/>
        <v>347</v>
      </c>
      <c r="N186" s="22">
        <f t="shared" si="22"/>
        <v>347</v>
      </c>
      <c r="O186" s="22">
        <f t="shared" si="3"/>
        <v>347</v>
      </c>
      <c r="P186" s="9"/>
      <c r="Q186" s="9"/>
      <c r="S186" s="6"/>
    </row>
    <row r="187" spans="1:19" ht="33" customHeight="1">
      <c r="A187" s="43">
        <v>179</v>
      </c>
      <c r="B187" s="37" t="s">
        <v>173</v>
      </c>
      <c r="C187" s="29" t="s">
        <v>227</v>
      </c>
      <c r="D187" s="19" t="s">
        <v>221</v>
      </c>
      <c r="E187" s="20">
        <v>1</v>
      </c>
      <c r="F187" s="33">
        <v>486</v>
      </c>
      <c r="G187" s="48">
        <v>498</v>
      </c>
      <c r="H187" s="49">
        <v>502</v>
      </c>
      <c r="I187" s="34">
        <f t="shared" si="23"/>
        <v>495.33333333333331</v>
      </c>
      <c r="J187" s="21">
        <f t="shared" si="0"/>
        <v>8.3266639978645323</v>
      </c>
      <c r="K187" s="82">
        <f t="shared" si="24"/>
        <v>1.681022341426218</v>
      </c>
      <c r="L187" s="22">
        <f t="shared" si="25"/>
        <v>495.33333333333331</v>
      </c>
      <c r="M187" s="22">
        <f t="shared" si="1"/>
        <v>495.33333333333331</v>
      </c>
      <c r="N187" s="22">
        <f t="shared" si="22"/>
        <v>495.33</v>
      </c>
      <c r="O187" s="22">
        <f t="shared" si="3"/>
        <v>495.33</v>
      </c>
      <c r="P187" s="9"/>
      <c r="Q187" s="9"/>
      <c r="S187" s="6"/>
    </row>
    <row r="188" spans="1:19" ht="32.25" customHeight="1">
      <c r="A188" s="43">
        <v>180</v>
      </c>
      <c r="B188" s="37" t="s">
        <v>170</v>
      </c>
      <c r="C188" s="29" t="s">
        <v>227</v>
      </c>
      <c r="D188" s="19" t="s">
        <v>221</v>
      </c>
      <c r="E188" s="20">
        <v>1</v>
      </c>
      <c r="F188" s="33">
        <v>714</v>
      </c>
      <c r="G188" s="48">
        <v>780</v>
      </c>
      <c r="H188" s="49">
        <v>790</v>
      </c>
      <c r="I188" s="34">
        <f t="shared" si="23"/>
        <v>761.33333333333337</v>
      </c>
      <c r="J188" s="21">
        <f t="shared" si="0"/>
        <v>41.295681775862874</v>
      </c>
      <c r="K188" s="82">
        <f t="shared" si="24"/>
        <v>5.4241263278278735</v>
      </c>
      <c r="L188" s="22">
        <f t="shared" si="25"/>
        <v>761.33333333333326</v>
      </c>
      <c r="M188" s="22">
        <f t="shared" si="1"/>
        <v>761.33333333333326</v>
      </c>
      <c r="N188" s="22">
        <f t="shared" si="22"/>
        <v>761.33</v>
      </c>
      <c r="O188" s="22">
        <f t="shared" si="3"/>
        <v>761.33</v>
      </c>
      <c r="P188" s="9"/>
      <c r="Q188" s="9"/>
      <c r="S188" s="6"/>
    </row>
    <row r="189" spans="1:19" ht="33.75" customHeight="1">
      <c r="A189" s="43">
        <v>181</v>
      </c>
      <c r="B189" s="37" t="s">
        <v>171</v>
      </c>
      <c r="C189" s="29" t="s">
        <v>227</v>
      </c>
      <c r="D189" s="19" t="s">
        <v>221</v>
      </c>
      <c r="E189" s="20">
        <v>1</v>
      </c>
      <c r="F189" s="33">
        <v>1053</v>
      </c>
      <c r="G189" s="48">
        <v>1110</v>
      </c>
      <c r="H189" s="49">
        <v>1185</v>
      </c>
      <c r="I189" s="34">
        <f t="shared" si="23"/>
        <v>1116</v>
      </c>
      <c r="J189" s="21">
        <f t="shared" si="0"/>
        <v>66.204229472141733</v>
      </c>
      <c r="K189" s="82">
        <f t="shared" si="24"/>
        <v>5.9322786265359984</v>
      </c>
      <c r="L189" s="22">
        <f t="shared" si="25"/>
        <v>1116</v>
      </c>
      <c r="M189" s="22">
        <f t="shared" si="1"/>
        <v>1116</v>
      </c>
      <c r="N189" s="22">
        <f t="shared" si="22"/>
        <v>1116</v>
      </c>
      <c r="O189" s="22">
        <f t="shared" si="3"/>
        <v>1116</v>
      </c>
      <c r="P189" s="9"/>
      <c r="Q189" s="9"/>
      <c r="S189" s="6"/>
    </row>
    <row r="190" spans="1:19" ht="15" customHeight="1">
      <c r="A190" s="43">
        <v>182</v>
      </c>
      <c r="B190" s="37" t="s">
        <v>177</v>
      </c>
      <c r="C190" s="29" t="s">
        <v>227</v>
      </c>
      <c r="D190" s="19" t="s">
        <v>221</v>
      </c>
      <c r="E190" s="20">
        <v>1</v>
      </c>
      <c r="F190" s="33">
        <v>139</v>
      </c>
      <c r="G190" s="48">
        <v>145</v>
      </c>
      <c r="H190" s="49">
        <v>150</v>
      </c>
      <c r="I190" s="34">
        <f t="shared" si="23"/>
        <v>144.66666666666666</v>
      </c>
      <c r="J190" s="21">
        <f t="shared" si="0"/>
        <v>5.5075705472861021</v>
      </c>
      <c r="K190" s="82">
        <f t="shared" si="24"/>
        <v>3.8070764151747252</v>
      </c>
      <c r="L190" s="22">
        <f t="shared" si="25"/>
        <v>144.66666666666666</v>
      </c>
      <c r="M190" s="22">
        <f t="shared" si="1"/>
        <v>144.66666666666666</v>
      </c>
      <c r="N190" s="22">
        <f t="shared" si="22"/>
        <v>144.66</v>
      </c>
      <c r="O190" s="22">
        <f t="shared" si="3"/>
        <v>144.66</v>
      </c>
      <c r="P190" s="9"/>
      <c r="Q190" s="9"/>
      <c r="S190" s="6"/>
    </row>
    <row r="191" spans="1:19" ht="15" customHeight="1">
      <c r="A191" s="43">
        <v>183</v>
      </c>
      <c r="B191" s="37" t="s">
        <v>179</v>
      </c>
      <c r="C191" s="29" t="s">
        <v>227</v>
      </c>
      <c r="D191" s="19" t="s">
        <v>221</v>
      </c>
      <c r="E191" s="20">
        <v>1</v>
      </c>
      <c r="F191" s="33">
        <v>175</v>
      </c>
      <c r="G191" s="48">
        <v>182</v>
      </c>
      <c r="H191" s="49">
        <v>190</v>
      </c>
      <c r="I191" s="34">
        <f t="shared" si="23"/>
        <v>182.33333333333334</v>
      </c>
      <c r="J191" s="21">
        <f t="shared" si="0"/>
        <v>7.5055534994651349</v>
      </c>
      <c r="K191" s="82">
        <f t="shared" si="24"/>
        <v>4.1163913159772223</v>
      </c>
      <c r="L191" s="22">
        <f t="shared" si="25"/>
        <v>182.33333333333331</v>
      </c>
      <c r="M191" s="22">
        <f t="shared" si="1"/>
        <v>182.33333333333331</v>
      </c>
      <c r="N191" s="22">
        <f t="shared" si="22"/>
        <v>182.33</v>
      </c>
      <c r="O191" s="22">
        <f t="shared" si="3"/>
        <v>182.33</v>
      </c>
      <c r="P191" s="9"/>
      <c r="Q191" s="9"/>
      <c r="S191" s="6"/>
    </row>
    <row r="192" spans="1:19" ht="15" customHeight="1">
      <c r="A192" s="43">
        <v>184</v>
      </c>
      <c r="B192" s="37" t="s">
        <v>174</v>
      </c>
      <c r="C192" s="29" t="s">
        <v>227</v>
      </c>
      <c r="D192" s="19" t="s">
        <v>221</v>
      </c>
      <c r="E192" s="20">
        <v>1</v>
      </c>
      <c r="F192" s="33">
        <v>276</v>
      </c>
      <c r="G192" s="48">
        <v>298</v>
      </c>
      <c r="H192" s="49">
        <v>300</v>
      </c>
      <c r="I192" s="34">
        <f t="shared" si="23"/>
        <v>291.33333333333331</v>
      </c>
      <c r="J192" s="21">
        <f t="shared" si="0"/>
        <v>13.316656236958785</v>
      </c>
      <c r="K192" s="82">
        <f t="shared" si="24"/>
        <v>4.5709346351117111</v>
      </c>
      <c r="L192" s="22">
        <f t="shared" si="25"/>
        <v>291.33333333333331</v>
      </c>
      <c r="M192" s="22">
        <f t="shared" si="1"/>
        <v>291.33333333333331</v>
      </c>
      <c r="N192" s="22">
        <f t="shared" si="22"/>
        <v>291.33</v>
      </c>
      <c r="O192" s="22">
        <f t="shared" si="3"/>
        <v>291.33</v>
      </c>
      <c r="P192" s="9"/>
      <c r="Q192" s="9"/>
      <c r="S192" s="6"/>
    </row>
    <row r="193" spans="1:19" ht="15" customHeight="1">
      <c r="A193" s="43">
        <v>185</v>
      </c>
      <c r="B193" s="37" t="s">
        <v>175</v>
      </c>
      <c r="C193" s="29" t="s">
        <v>227</v>
      </c>
      <c r="D193" s="19" t="s">
        <v>221</v>
      </c>
      <c r="E193" s="20">
        <v>1</v>
      </c>
      <c r="F193" s="33">
        <v>405</v>
      </c>
      <c r="G193" s="48">
        <v>424</v>
      </c>
      <c r="H193" s="49">
        <v>450</v>
      </c>
      <c r="I193" s="34">
        <f t="shared" si="23"/>
        <v>426.33333333333331</v>
      </c>
      <c r="J193" s="21">
        <f t="shared" si="0"/>
        <v>22.590558499809902</v>
      </c>
      <c r="K193" s="82">
        <f t="shared" si="24"/>
        <v>5.2988018373283587</v>
      </c>
      <c r="L193" s="22">
        <f t="shared" si="25"/>
        <v>426.33333333333331</v>
      </c>
      <c r="M193" s="22">
        <f t="shared" si="1"/>
        <v>426.33333333333331</v>
      </c>
      <c r="N193" s="22">
        <f t="shared" si="22"/>
        <v>426.33</v>
      </c>
      <c r="O193" s="22">
        <f t="shared" si="3"/>
        <v>426.33</v>
      </c>
      <c r="P193" s="9"/>
      <c r="Q193" s="9"/>
      <c r="S193" s="6"/>
    </row>
    <row r="194" spans="1:19" ht="15" customHeight="1">
      <c r="A194" s="43">
        <v>186</v>
      </c>
      <c r="B194" s="37" t="s">
        <v>176</v>
      </c>
      <c r="C194" s="29" t="s">
        <v>227</v>
      </c>
      <c r="D194" s="19" t="s">
        <v>221</v>
      </c>
      <c r="E194" s="20">
        <v>1</v>
      </c>
      <c r="F194" s="33">
        <v>473</v>
      </c>
      <c r="G194" s="48">
        <v>500</v>
      </c>
      <c r="H194" s="49">
        <v>525</v>
      </c>
      <c r="I194" s="34">
        <f t="shared" si="23"/>
        <v>499.33333333333331</v>
      </c>
      <c r="J194" s="21">
        <f t="shared" si="0"/>
        <v>26.006409466386035</v>
      </c>
      <c r="K194" s="82">
        <f t="shared" si="24"/>
        <v>5.2082261948703676</v>
      </c>
      <c r="L194" s="22">
        <f t="shared" si="25"/>
        <v>499.33333333333331</v>
      </c>
      <c r="M194" s="22">
        <f t="shared" si="1"/>
        <v>499.33333333333331</v>
      </c>
      <c r="N194" s="22">
        <f t="shared" si="22"/>
        <v>499.33</v>
      </c>
      <c r="O194" s="22">
        <f t="shared" si="3"/>
        <v>499.33</v>
      </c>
      <c r="P194" s="9"/>
      <c r="Q194" s="9"/>
      <c r="S194" s="6"/>
    </row>
    <row r="195" spans="1:19" ht="15" customHeight="1">
      <c r="A195" s="43">
        <v>187</v>
      </c>
      <c r="B195" s="37" t="s">
        <v>178</v>
      </c>
      <c r="C195" s="29" t="s">
        <v>227</v>
      </c>
      <c r="D195" s="19" t="s">
        <v>221</v>
      </c>
      <c r="E195" s="20">
        <v>1</v>
      </c>
      <c r="F195" s="33">
        <v>732</v>
      </c>
      <c r="G195" s="48">
        <v>785</v>
      </c>
      <c r="H195" s="49">
        <v>800</v>
      </c>
      <c r="I195" s="34">
        <f t="shared" si="23"/>
        <v>772.33333333333337</v>
      </c>
      <c r="J195" s="21">
        <f t="shared" si="0"/>
        <v>35.725807665234569</v>
      </c>
      <c r="K195" s="82">
        <f t="shared" si="24"/>
        <v>4.6256980144887221</v>
      </c>
      <c r="L195" s="22">
        <f t="shared" si="25"/>
        <v>772.33333333333326</v>
      </c>
      <c r="M195" s="22">
        <f t="shared" si="1"/>
        <v>772.33333333333326</v>
      </c>
      <c r="N195" s="22">
        <f t="shared" si="22"/>
        <v>772.33</v>
      </c>
      <c r="O195" s="22">
        <f t="shared" si="3"/>
        <v>772.33</v>
      </c>
      <c r="P195" s="9"/>
      <c r="Q195" s="9"/>
      <c r="S195" s="6"/>
    </row>
    <row r="196" spans="1:19" ht="15" customHeight="1">
      <c r="A196" s="43">
        <v>188</v>
      </c>
      <c r="B196" s="37" t="s">
        <v>180</v>
      </c>
      <c r="C196" s="29" t="s">
        <v>227</v>
      </c>
      <c r="D196" s="19" t="s">
        <v>221</v>
      </c>
      <c r="E196" s="20">
        <v>1</v>
      </c>
      <c r="F196" s="33">
        <v>1820</v>
      </c>
      <c r="G196" s="48">
        <v>1900</v>
      </c>
      <c r="H196" s="49">
        <v>2000</v>
      </c>
      <c r="I196" s="34">
        <f t="shared" si="23"/>
        <v>1906.6666666666667</v>
      </c>
      <c r="J196" s="21">
        <f t="shared" si="0"/>
        <v>90.184995056457879</v>
      </c>
      <c r="K196" s="82">
        <f t="shared" si="24"/>
        <v>4.7299822582058324</v>
      </c>
      <c r="L196" s="22">
        <f t="shared" si="25"/>
        <v>1906.6666666666665</v>
      </c>
      <c r="M196" s="22">
        <f t="shared" si="1"/>
        <v>1906.6666666666665</v>
      </c>
      <c r="N196" s="22">
        <f t="shared" si="22"/>
        <v>1906.66</v>
      </c>
      <c r="O196" s="22">
        <f t="shared" si="3"/>
        <v>1906.66</v>
      </c>
      <c r="P196" s="9"/>
      <c r="Q196" s="9"/>
      <c r="S196" s="6"/>
    </row>
    <row r="197" spans="1:19" ht="15" customHeight="1">
      <c r="A197" s="43">
        <v>189</v>
      </c>
      <c r="B197" s="37" t="s">
        <v>282</v>
      </c>
      <c r="C197" s="42" t="s">
        <v>227</v>
      </c>
      <c r="D197" s="19" t="s">
        <v>281</v>
      </c>
      <c r="E197" s="19">
        <v>1</v>
      </c>
      <c r="F197" s="33">
        <v>990</v>
      </c>
      <c r="G197" s="33">
        <v>1000</v>
      </c>
      <c r="H197" s="49">
        <v>1150</v>
      </c>
      <c r="I197" s="33">
        <f t="shared" si="23"/>
        <v>1046.6666666666667</v>
      </c>
      <c r="J197" s="21">
        <f t="shared" ref="J197" si="40">SQRT(((SUM((POWER(H197-I197,2)),(POWER(G197-I197,2)),(POWER(F197-I197,2)))/(COLUMNS(F197:H197)-1))))</f>
        <v>89.628864398325021</v>
      </c>
      <c r="K197" s="82">
        <f t="shared" si="24"/>
        <v>8.5632672992030265</v>
      </c>
      <c r="L197" s="22">
        <f t="shared" si="25"/>
        <v>1046.6666666666665</v>
      </c>
      <c r="M197" s="22">
        <f t="shared" ref="M197" si="41">L197/E197</f>
        <v>1046.6666666666665</v>
      </c>
      <c r="N197" s="22">
        <f t="shared" si="22"/>
        <v>1046.6600000000001</v>
      </c>
      <c r="O197" s="22">
        <f t="shared" ref="O197" si="42">N197*E197</f>
        <v>1046.6600000000001</v>
      </c>
      <c r="P197" s="9"/>
      <c r="Q197" s="9"/>
      <c r="S197" s="6"/>
    </row>
    <row r="198" spans="1:19" ht="15" customHeight="1">
      <c r="A198" s="43">
        <v>190</v>
      </c>
      <c r="B198" s="37" t="s">
        <v>182</v>
      </c>
      <c r="C198" s="29" t="s">
        <v>235</v>
      </c>
      <c r="D198" s="19" t="s">
        <v>221</v>
      </c>
      <c r="E198" s="20">
        <v>1</v>
      </c>
      <c r="F198" s="33">
        <v>2700</v>
      </c>
      <c r="G198" s="48">
        <v>2955</v>
      </c>
      <c r="H198" s="49">
        <v>2990</v>
      </c>
      <c r="I198" s="34">
        <f t="shared" si="23"/>
        <v>2881.6666666666665</v>
      </c>
      <c r="J198" s="21">
        <f t="shared" si="0"/>
        <v>158.29824172533736</v>
      </c>
      <c r="K198" s="82">
        <f t="shared" si="24"/>
        <v>5.4932877406132112</v>
      </c>
      <c r="L198" s="22">
        <f t="shared" si="25"/>
        <v>2881.6666666666665</v>
      </c>
      <c r="M198" s="22">
        <f t="shared" si="1"/>
        <v>2881.6666666666665</v>
      </c>
      <c r="N198" s="22">
        <f t="shared" si="22"/>
        <v>2881.66</v>
      </c>
      <c r="O198" s="22">
        <f t="shared" si="3"/>
        <v>2881.66</v>
      </c>
      <c r="P198" s="9"/>
      <c r="Q198" s="9"/>
      <c r="S198" s="6"/>
    </row>
    <row r="199" spans="1:19" ht="15" customHeight="1">
      <c r="A199" s="43">
        <v>191</v>
      </c>
      <c r="B199" s="37" t="s">
        <v>181</v>
      </c>
      <c r="C199" s="29" t="s">
        <v>235</v>
      </c>
      <c r="D199" s="19" t="s">
        <v>221</v>
      </c>
      <c r="E199" s="20">
        <v>1</v>
      </c>
      <c r="F199" s="33">
        <v>5064</v>
      </c>
      <c r="G199" s="48">
        <v>5120</v>
      </c>
      <c r="H199" s="49">
        <v>5200</v>
      </c>
      <c r="I199" s="34">
        <f t="shared" si="23"/>
        <v>5128</v>
      </c>
      <c r="J199" s="21">
        <f t="shared" si="0"/>
        <v>68.352029962540243</v>
      </c>
      <c r="K199" s="82">
        <f t="shared" si="24"/>
        <v>1.3329179009855741</v>
      </c>
      <c r="L199" s="22">
        <f t="shared" si="25"/>
        <v>5128</v>
      </c>
      <c r="M199" s="22">
        <f t="shared" si="1"/>
        <v>5128</v>
      </c>
      <c r="N199" s="22">
        <f t="shared" si="22"/>
        <v>5128</v>
      </c>
      <c r="O199" s="22">
        <f t="shared" si="3"/>
        <v>5128</v>
      </c>
      <c r="P199" s="9"/>
      <c r="Q199" s="9"/>
      <c r="S199" s="6"/>
    </row>
    <row r="200" spans="1:19" ht="15" customHeight="1">
      <c r="A200" s="43">
        <v>192</v>
      </c>
      <c r="B200" s="37" t="s">
        <v>183</v>
      </c>
      <c r="C200" s="29" t="s">
        <v>235</v>
      </c>
      <c r="D200" s="19" t="s">
        <v>221</v>
      </c>
      <c r="E200" s="20">
        <v>1</v>
      </c>
      <c r="F200" s="33">
        <v>2900</v>
      </c>
      <c r="G200" s="48">
        <v>2980</v>
      </c>
      <c r="H200" s="49">
        <v>3200</v>
      </c>
      <c r="I200" s="34">
        <f t="shared" si="23"/>
        <v>3026.6666666666665</v>
      </c>
      <c r="J200" s="21">
        <f t="shared" si="0"/>
        <v>155.34906930308057</v>
      </c>
      <c r="K200" s="82">
        <f t="shared" si="24"/>
        <v>5.1326785012031024</v>
      </c>
      <c r="L200" s="22">
        <f t="shared" si="25"/>
        <v>3026.6666666666665</v>
      </c>
      <c r="M200" s="22">
        <f t="shared" si="1"/>
        <v>3026.6666666666665</v>
      </c>
      <c r="N200" s="22">
        <f t="shared" si="22"/>
        <v>3026.66</v>
      </c>
      <c r="O200" s="22">
        <f t="shared" si="3"/>
        <v>3026.66</v>
      </c>
      <c r="P200" s="9"/>
      <c r="Q200" s="9"/>
      <c r="S200" s="6"/>
    </row>
    <row r="201" spans="1:19" ht="15" customHeight="1">
      <c r="A201" s="43">
        <v>193</v>
      </c>
      <c r="B201" s="37" t="s">
        <v>185</v>
      </c>
      <c r="C201" s="29" t="s">
        <v>235</v>
      </c>
      <c r="D201" s="19" t="s">
        <v>221</v>
      </c>
      <c r="E201" s="20">
        <v>1</v>
      </c>
      <c r="F201" s="33">
        <v>2100</v>
      </c>
      <c r="G201" s="48">
        <v>2140</v>
      </c>
      <c r="H201" s="49">
        <v>2200</v>
      </c>
      <c r="I201" s="34">
        <f t="shared" si="23"/>
        <v>2146.6666666666665</v>
      </c>
      <c r="J201" s="21">
        <f t="shared" si="0"/>
        <v>50.332229568471668</v>
      </c>
      <c r="K201" s="82">
        <f t="shared" si="24"/>
        <v>2.3446690792766307</v>
      </c>
      <c r="L201" s="22">
        <f t="shared" si="25"/>
        <v>2146.6666666666665</v>
      </c>
      <c r="M201" s="22">
        <f t="shared" si="1"/>
        <v>2146.6666666666665</v>
      </c>
      <c r="N201" s="22">
        <f t="shared" si="22"/>
        <v>2146.66</v>
      </c>
      <c r="O201" s="22">
        <f t="shared" si="3"/>
        <v>2146.66</v>
      </c>
      <c r="P201" s="9"/>
      <c r="Q201" s="9"/>
      <c r="S201" s="6"/>
    </row>
    <row r="202" spans="1:19" ht="15" customHeight="1">
      <c r="A202" s="43">
        <v>194</v>
      </c>
      <c r="B202" s="37" t="s">
        <v>184</v>
      </c>
      <c r="C202" s="29" t="s">
        <v>235</v>
      </c>
      <c r="D202" s="19" t="s">
        <v>221</v>
      </c>
      <c r="E202" s="20">
        <v>1</v>
      </c>
      <c r="F202" s="33">
        <v>2200</v>
      </c>
      <c r="G202" s="48">
        <v>2296</v>
      </c>
      <c r="H202" s="49">
        <v>2350</v>
      </c>
      <c r="I202" s="34">
        <f t="shared" si="23"/>
        <v>2282</v>
      </c>
      <c r="J202" s="21">
        <f t="shared" si="0"/>
        <v>75.973679652890311</v>
      </c>
      <c r="K202" s="82">
        <f t="shared" si="24"/>
        <v>3.3292585299250792</v>
      </c>
      <c r="L202" s="22">
        <f t="shared" si="25"/>
        <v>2282</v>
      </c>
      <c r="M202" s="22">
        <f t="shared" si="1"/>
        <v>2282</v>
      </c>
      <c r="N202" s="22">
        <f t="shared" si="22"/>
        <v>2282</v>
      </c>
      <c r="O202" s="22">
        <f t="shared" si="3"/>
        <v>2282</v>
      </c>
      <c r="P202" s="9"/>
      <c r="Q202" s="9"/>
      <c r="S202" s="6"/>
    </row>
    <row r="203" spans="1:19" ht="15" customHeight="1">
      <c r="A203" s="43">
        <v>195</v>
      </c>
      <c r="B203" s="37" t="s">
        <v>262</v>
      </c>
      <c r="C203" s="29" t="s">
        <v>224</v>
      </c>
      <c r="D203" s="19" t="s">
        <v>221</v>
      </c>
      <c r="E203" s="20">
        <v>1</v>
      </c>
      <c r="F203" s="33">
        <v>842</v>
      </c>
      <c r="G203" s="48">
        <v>890</v>
      </c>
      <c r="H203" s="49">
        <v>920</v>
      </c>
      <c r="I203" s="34">
        <f t="shared" si="23"/>
        <v>884</v>
      </c>
      <c r="J203" s="21">
        <f t="shared" si="0"/>
        <v>39.344631145812002</v>
      </c>
      <c r="K203" s="82">
        <f t="shared" si="24"/>
        <v>4.4507501296167424</v>
      </c>
      <c r="L203" s="22">
        <f t="shared" si="25"/>
        <v>884</v>
      </c>
      <c r="M203" s="22">
        <f t="shared" si="1"/>
        <v>884</v>
      </c>
      <c r="N203" s="22">
        <f t="shared" si="22"/>
        <v>884</v>
      </c>
      <c r="O203" s="22">
        <f t="shared" si="3"/>
        <v>884</v>
      </c>
      <c r="P203" s="9"/>
      <c r="Q203" s="9"/>
      <c r="S203" s="6"/>
    </row>
    <row r="204" spans="1:19" ht="15" customHeight="1">
      <c r="A204" s="43">
        <v>196</v>
      </c>
      <c r="B204" s="37" t="s">
        <v>186</v>
      </c>
      <c r="C204" s="29" t="s">
        <v>224</v>
      </c>
      <c r="D204" s="19" t="s">
        <v>221</v>
      </c>
      <c r="E204" s="20">
        <v>1</v>
      </c>
      <c r="F204" s="33">
        <v>595</v>
      </c>
      <c r="G204" s="48">
        <v>625</v>
      </c>
      <c r="H204" s="49">
        <v>660</v>
      </c>
      <c r="I204" s="34">
        <f t="shared" si="23"/>
        <v>626.66666666666663</v>
      </c>
      <c r="J204" s="21">
        <f t="shared" si="0"/>
        <v>32.53203549323856</v>
      </c>
      <c r="K204" s="82">
        <f t="shared" si="24"/>
        <v>5.1912822595593449</v>
      </c>
      <c r="L204" s="22">
        <f t="shared" si="25"/>
        <v>626.66666666666663</v>
      </c>
      <c r="M204" s="22">
        <f t="shared" si="1"/>
        <v>626.66666666666663</v>
      </c>
      <c r="N204" s="22">
        <f t="shared" si="22"/>
        <v>626.66</v>
      </c>
      <c r="O204" s="22">
        <f t="shared" si="3"/>
        <v>626.66</v>
      </c>
      <c r="P204" s="9"/>
      <c r="Q204" s="9"/>
      <c r="S204" s="6"/>
    </row>
    <row r="205" spans="1:19" ht="15" customHeight="1">
      <c r="A205" s="43">
        <v>197</v>
      </c>
      <c r="B205" s="37" t="s">
        <v>215</v>
      </c>
      <c r="C205" s="29" t="s">
        <v>224</v>
      </c>
      <c r="D205" s="19" t="s">
        <v>221</v>
      </c>
      <c r="E205" s="20">
        <v>1</v>
      </c>
      <c r="F205" s="33">
        <v>26</v>
      </c>
      <c r="G205" s="48">
        <v>28</v>
      </c>
      <c r="H205" s="49">
        <v>29</v>
      </c>
      <c r="I205" s="34">
        <f t="shared" si="23"/>
        <v>27.666666666666668</v>
      </c>
      <c r="J205" s="21">
        <f t="shared" si="0"/>
        <v>1.5275252316519465</v>
      </c>
      <c r="K205" s="82">
        <f t="shared" si="24"/>
        <v>5.5211755360913735</v>
      </c>
      <c r="L205" s="22">
        <f t="shared" si="25"/>
        <v>27.666666666666664</v>
      </c>
      <c r="M205" s="22">
        <f t="shared" si="1"/>
        <v>27.666666666666664</v>
      </c>
      <c r="N205" s="22">
        <f t="shared" si="22"/>
        <v>27.66</v>
      </c>
      <c r="O205" s="22">
        <f t="shared" si="3"/>
        <v>27.66</v>
      </c>
      <c r="P205" s="9"/>
      <c r="Q205" s="9"/>
      <c r="S205" s="6"/>
    </row>
    <row r="206" spans="1:19" ht="15" customHeight="1">
      <c r="A206" s="43">
        <v>198</v>
      </c>
      <c r="B206" s="37" t="s">
        <v>218</v>
      </c>
      <c r="C206" s="29" t="s">
        <v>224</v>
      </c>
      <c r="D206" s="19" t="s">
        <v>221</v>
      </c>
      <c r="E206" s="20">
        <v>1</v>
      </c>
      <c r="F206" s="33">
        <v>25</v>
      </c>
      <c r="G206" s="48">
        <v>27</v>
      </c>
      <c r="H206" s="49">
        <v>27</v>
      </c>
      <c r="I206" s="34">
        <f t="shared" si="23"/>
        <v>26.333333333333332</v>
      </c>
      <c r="J206" s="21">
        <f t="shared" si="0"/>
        <v>1.1547005383792515</v>
      </c>
      <c r="K206" s="82">
        <f t="shared" si="24"/>
        <v>4.384938753338929</v>
      </c>
      <c r="L206" s="22">
        <f t="shared" si="25"/>
        <v>26.333333333333332</v>
      </c>
      <c r="M206" s="22">
        <f t="shared" si="1"/>
        <v>26.333333333333332</v>
      </c>
      <c r="N206" s="22">
        <f t="shared" si="22"/>
        <v>26.33</v>
      </c>
      <c r="O206" s="22">
        <f t="shared" si="3"/>
        <v>26.33</v>
      </c>
      <c r="P206" s="9"/>
      <c r="Q206" s="9"/>
      <c r="S206" s="6"/>
    </row>
    <row r="207" spans="1:19" ht="15" customHeight="1">
      <c r="A207" s="43">
        <v>199</v>
      </c>
      <c r="B207" s="37" t="s">
        <v>216</v>
      </c>
      <c r="C207" s="29" t="s">
        <v>224</v>
      </c>
      <c r="D207" s="19" t="s">
        <v>221</v>
      </c>
      <c r="E207" s="20">
        <v>1</v>
      </c>
      <c r="F207" s="33">
        <v>32</v>
      </c>
      <c r="G207" s="48">
        <v>33</v>
      </c>
      <c r="H207" s="49">
        <v>35</v>
      </c>
      <c r="I207" s="34">
        <f t="shared" si="23"/>
        <v>33.333333333333336</v>
      </c>
      <c r="J207" s="21">
        <f t="shared" si="0"/>
        <v>1.5275252316519465</v>
      </c>
      <c r="K207" s="82">
        <f t="shared" si="24"/>
        <v>4.5825756949558389</v>
      </c>
      <c r="L207" s="22">
        <f t="shared" si="25"/>
        <v>33.333333333333329</v>
      </c>
      <c r="M207" s="22">
        <f t="shared" si="1"/>
        <v>33.333333333333329</v>
      </c>
      <c r="N207" s="22">
        <f t="shared" si="22"/>
        <v>33.33</v>
      </c>
      <c r="O207" s="22">
        <f t="shared" si="3"/>
        <v>33.33</v>
      </c>
      <c r="P207" s="9"/>
      <c r="Q207" s="9"/>
      <c r="S207" s="6"/>
    </row>
    <row r="208" spans="1:19" ht="15" customHeight="1">
      <c r="A208" s="43">
        <v>200</v>
      </c>
      <c r="B208" s="37" t="s">
        <v>219</v>
      </c>
      <c r="C208" s="29" t="s">
        <v>224</v>
      </c>
      <c r="D208" s="19" t="s">
        <v>221</v>
      </c>
      <c r="E208" s="20">
        <v>1</v>
      </c>
      <c r="F208" s="33">
        <v>32</v>
      </c>
      <c r="G208" s="48">
        <v>33</v>
      </c>
      <c r="H208" s="49">
        <v>35</v>
      </c>
      <c r="I208" s="34">
        <f t="shared" si="23"/>
        <v>33.333333333333336</v>
      </c>
      <c r="J208" s="21">
        <f t="shared" si="0"/>
        <v>1.5275252316519465</v>
      </c>
      <c r="K208" s="82">
        <f t="shared" si="24"/>
        <v>4.5825756949558389</v>
      </c>
      <c r="L208" s="22">
        <f t="shared" si="25"/>
        <v>33.333333333333329</v>
      </c>
      <c r="M208" s="22">
        <f t="shared" si="1"/>
        <v>33.333333333333329</v>
      </c>
      <c r="N208" s="22">
        <f t="shared" si="22"/>
        <v>33.33</v>
      </c>
      <c r="O208" s="22">
        <f t="shared" si="3"/>
        <v>33.33</v>
      </c>
      <c r="P208" s="9"/>
      <c r="Q208" s="9"/>
      <c r="S208" s="6"/>
    </row>
    <row r="209" spans="1:19" ht="15" customHeight="1">
      <c r="A209" s="43">
        <v>201</v>
      </c>
      <c r="B209" s="37" t="s">
        <v>217</v>
      </c>
      <c r="C209" s="29" t="s">
        <v>224</v>
      </c>
      <c r="D209" s="19" t="s">
        <v>221</v>
      </c>
      <c r="E209" s="20">
        <v>1</v>
      </c>
      <c r="F209" s="33">
        <v>53</v>
      </c>
      <c r="G209" s="48">
        <v>55</v>
      </c>
      <c r="H209" s="49">
        <v>58</v>
      </c>
      <c r="I209" s="34">
        <f t="shared" si="23"/>
        <v>55.333333333333336</v>
      </c>
      <c r="J209" s="21">
        <f t="shared" si="0"/>
        <v>2.5166114784235831</v>
      </c>
      <c r="K209" s="82">
        <f t="shared" si="24"/>
        <v>4.5480930332956317</v>
      </c>
      <c r="L209" s="22">
        <f t="shared" si="25"/>
        <v>55.333333333333329</v>
      </c>
      <c r="M209" s="22">
        <f t="shared" si="1"/>
        <v>55.333333333333329</v>
      </c>
      <c r="N209" s="22">
        <f t="shared" si="22"/>
        <v>55.33</v>
      </c>
      <c r="O209" s="22">
        <f t="shared" si="3"/>
        <v>55.33</v>
      </c>
      <c r="P209" s="9"/>
      <c r="Q209" s="9"/>
      <c r="S209" s="6"/>
    </row>
    <row r="210" spans="1:19" ht="15" customHeight="1">
      <c r="A210" s="43">
        <v>202</v>
      </c>
      <c r="B210" s="37" t="s">
        <v>220</v>
      </c>
      <c r="C210" s="29" t="s">
        <v>224</v>
      </c>
      <c r="D210" s="19" t="s">
        <v>221</v>
      </c>
      <c r="E210" s="20">
        <v>1</v>
      </c>
      <c r="F210" s="33">
        <v>53</v>
      </c>
      <c r="G210" s="48">
        <v>55</v>
      </c>
      <c r="H210" s="49">
        <v>58</v>
      </c>
      <c r="I210" s="34">
        <f t="shared" si="23"/>
        <v>55.333333333333336</v>
      </c>
      <c r="J210" s="21">
        <f t="shared" si="0"/>
        <v>2.5166114784235831</v>
      </c>
      <c r="K210" s="82">
        <f t="shared" si="24"/>
        <v>4.5480930332956317</v>
      </c>
      <c r="L210" s="22">
        <f t="shared" si="25"/>
        <v>55.333333333333329</v>
      </c>
      <c r="M210" s="22">
        <f t="shared" si="1"/>
        <v>55.333333333333329</v>
      </c>
      <c r="N210" s="22">
        <f t="shared" si="22"/>
        <v>55.33</v>
      </c>
      <c r="O210" s="22">
        <f t="shared" si="3"/>
        <v>55.33</v>
      </c>
      <c r="P210" s="9"/>
      <c r="Q210" s="9"/>
      <c r="S210" s="6"/>
    </row>
    <row r="211" spans="1:19" ht="15" customHeight="1">
      <c r="A211" s="43">
        <v>203</v>
      </c>
      <c r="B211" s="37" t="s">
        <v>187</v>
      </c>
      <c r="C211" s="29" t="s">
        <v>230</v>
      </c>
      <c r="D211" s="19" t="s">
        <v>221</v>
      </c>
      <c r="E211" s="20">
        <v>1</v>
      </c>
      <c r="F211" s="33">
        <v>3270</v>
      </c>
      <c r="G211" s="48">
        <v>3330</v>
      </c>
      <c r="H211" s="49">
        <v>3500</v>
      </c>
      <c r="I211" s="34">
        <f t="shared" si="23"/>
        <v>3366.6666666666665</v>
      </c>
      <c r="J211" s="21">
        <f t="shared" si="0"/>
        <v>119.30353445448853</v>
      </c>
      <c r="K211" s="82">
        <f t="shared" si="24"/>
        <v>3.5436693402323325</v>
      </c>
      <c r="L211" s="22">
        <f t="shared" si="25"/>
        <v>3366.6666666666665</v>
      </c>
      <c r="M211" s="22">
        <f t="shared" si="1"/>
        <v>3366.6666666666665</v>
      </c>
      <c r="N211" s="22">
        <f t="shared" si="22"/>
        <v>3366.66</v>
      </c>
      <c r="O211" s="22">
        <f t="shared" si="3"/>
        <v>3366.66</v>
      </c>
      <c r="P211" s="9"/>
      <c r="Q211" s="9"/>
      <c r="S211" s="6"/>
    </row>
    <row r="212" spans="1:19" ht="15" customHeight="1">
      <c r="A212" s="43">
        <v>204</v>
      </c>
      <c r="B212" s="37" t="s">
        <v>188</v>
      </c>
      <c r="C212" s="29" t="s">
        <v>231</v>
      </c>
      <c r="D212" s="19" t="s">
        <v>221</v>
      </c>
      <c r="E212" s="20">
        <v>1</v>
      </c>
      <c r="F212" s="33">
        <v>8217</v>
      </c>
      <c r="G212" s="48">
        <v>8500</v>
      </c>
      <c r="H212" s="49">
        <v>9000</v>
      </c>
      <c r="I212" s="34">
        <f t="shared" si="23"/>
        <v>8572.3333333333339</v>
      </c>
      <c r="J212" s="21">
        <f t="shared" si="0"/>
        <v>396.4799280333537</v>
      </c>
      <c r="K212" s="82">
        <f t="shared" si="24"/>
        <v>4.6251109542328459</v>
      </c>
      <c r="L212" s="22">
        <f t="shared" si="25"/>
        <v>8572.3333333333321</v>
      </c>
      <c r="M212" s="22">
        <f t="shared" si="1"/>
        <v>8572.3333333333321</v>
      </c>
      <c r="N212" s="22">
        <f t="shared" si="22"/>
        <v>8572.33</v>
      </c>
      <c r="O212" s="22">
        <f t="shared" si="3"/>
        <v>8572.33</v>
      </c>
      <c r="P212" s="9"/>
      <c r="Q212" s="9"/>
      <c r="S212" s="6"/>
    </row>
    <row r="213" spans="1:19" ht="15" customHeight="1">
      <c r="A213" s="43">
        <v>205</v>
      </c>
      <c r="B213" s="37" t="s">
        <v>189</v>
      </c>
      <c r="C213" s="29" t="s">
        <v>232</v>
      </c>
      <c r="D213" s="19" t="s">
        <v>221</v>
      </c>
      <c r="E213" s="20">
        <v>1</v>
      </c>
      <c r="F213" s="33">
        <v>10086</v>
      </c>
      <c r="G213" s="48">
        <v>11200</v>
      </c>
      <c r="H213" s="49">
        <v>11450</v>
      </c>
      <c r="I213" s="34">
        <f t="shared" si="23"/>
        <v>10912</v>
      </c>
      <c r="J213" s="21">
        <f t="shared" si="0"/>
        <v>726.1762871369458</v>
      </c>
      <c r="K213" s="82">
        <f t="shared" si="24"/>
        <v>6.6548413410643867</v>
      </c>
      <c r="L213" s="22">
        <f t="shared" si="25"/>
        <v>10912</v>
      </c>
      <c r="M213" s="22">
        <f t="shared" si="1"/>
        <v>10912</v>
      </c>
      <c r="N213" s="22">
        <f t="shared" si="22"/>
        <v>10912</v>
      </c>
      <c r="O213" s="22">
        <f t="shared" si="3"/>
        <v>10912</v>
      </c>
      <c r="P213" s="9"/>
      <c r="Q213" s="9"/>
      <c r="S213" s="6"/>
    </row>
    <row r="214" spans="1:19" ht="30" customHeight="1">
      <c r="A214" s="43">
        <v>206</v>
      </c>
      <c r="B214" s="37" t="s">
        <v>190</v>
      </c>
      <c r="C214" s="29" t="s">
        <v>245</v>
      </c>
      <c r="D214" s="19" t="s">
        <v>221</v>
      </c>
      <c r="E214" s="20">
        <v>1</v>
      </c>
      <c r="F214" s="33">
        <v>160</v>
      </c>
      <c r="G214" s="48">
        <v>179</v>
      </c>
      <c r="H214" s="49">
        <v>180</v>
      </c>
      <c r="I214" s="34">
        <f t="shared" si="23"/>
        <v>173</v>
      </c>
      <c r="J214" s="21">
        <f t="shared" si="0"/>
        <v>11.269427669584644</v>
      </c>
      <c r="K214" s="82">
        <f t="shared" si="24"/>
        <v>6.5141200402223376</v>
      </c>
      <c r="L214" s="22">
        <f t="shared" si="25"/>
        <v>173</v>
      </c>
      <c r="M214" s="22">
        <f t="shared" si="1"/>
        <v>173</v>
      </c>
      <c r="N214" s="22">
        <f t="shared" si="22"/>
        <v>173</v>
      </c>
      <c r="O214" s="22">
        <f t="shared" si="3"/>
        <v>173</v>
      </c>
      <c r="P214" s="9"/>
      <c r="Q214" s="9"/>
      <c r="S214" s="6"/>
    </row>
    <row r="215" spans="1:19" ht="15" customHeight="1">
      <c r="A215" s="43">
        <v>207</v>
      </c>
      <c r="B215" s="37" t="s">
        <v>191</v>
      </c>
      <c r="C215" s="29" t="s">
        <v>244</v>
      </c>
      <c r="D215" s="19" t="s">
        <v>221</v>
      </c>
      <c r="E215" s="20">
        <v>1</v>
      </c>
      <c r="F215" s="33">
        <v>1042</v>
      </c>
      <c r="G215" s="48">
        <v>1100</v>
      </c>
      <c r="H215" s="49">
        <v>1156</v>
      </c>
      <c r="I215" s="34">
        <f t="shared" si="23"/>
        <v>1099.3333333333333</v>
      </c>
      <c r="J215" s="21">
        <f t="shared" si="0"/>
        <v>57.002923901615198</v>
      </c>
      <c r="K215" s="82">
        <f t="shared" si="24"/>
        <v>5.1852265526029599</v>
      </c>
      <c r="L215" s="22">
        <f t="shared" si="25"/>
        <v>1099.3333333333333</v>
      </c>
      <c r="M215" s="22">
        <f t="shared" si="1"/>
        <v>1099.3333333333333</v>
      </c>
      <c r="N215" s="22">
        <f t="shared" si="22"/>
        <v>1099.33</v>
      </c>
      <c r="O215" s="22">
        <f t="shared" si="3"/>
        <v>1099.33</v>
      </c>
      <c r="P215" s="9"/>
      <c r="Q215" s="9"/>
      <c r="S215" s="6"/>
    </row>
    <row r="216" spans="1:19" ht="15" customHeight="1">
      <c r="A216" s="43">
        <v>208</v>
      </c>
      <c r="B216" s="37" t="s">
        <v>192</v>
      </c>
      <c r="C216" s="29" t="s">
        <v>224</v>
      </c>
      <c r="D216" s="19" t="s">
        <v>221</v>
      </c>
      <c r="E216" s="20">
        <v>1</v>
      </c>
      <c r="F216" s="33">
        <v>363</v>
      </c>
      <c r="G216" s="48">
        <v>380</v>
      </c>
      <c r="H216" s="49">
        <v>402</v>
      </c>
      <c r="I216" s="34">
        <f t="shared" si="23"/>
        <v>381.66666666666669</v>
      </c>
      <c r="J216" s="21">
        <f t="shared" si="0"/>
        <v>19.553345834749951</v>
      </c>
      <c r="K216" s="82">
        <f t="shared" si="24"/>
        <v>5.1231473802838297</v>
      </c>
      <c r="L216" s="22">
        <f t="shared" si="25"/>
        <v>381.66666666666663</v>
      </c>
      <c r="M216" s="22">
        <f t="shared" si="1"/>
        <v>381.66666666666663</v>
      </c>
      <c r="N216" s="22">
        <f t="shared" si="22"/>
        <v>381.66</v>
      </c>
      <c r="O216" s="22">
        <f t="shared" si="3"/>
        <v>381.66</v>
      </c>
      <c r="P216" s="9"/>
      <c r="Q216" s="9"/>
      <c r="S216" s="6"/>
    </row>
    <row r="217" spans="1:19" ht="15" customHeight="1">
      <c r="A217" s="43">
        <v>209</v>
      </c>
      <c r="B217" s="37" t="s">
        <v>292</v>
      </c>
      <c r="C217" s="29" t="s">
        <v>251</v>
      </c>
      <c r="D217" s="19" t="s">
        <v>221</v>
      </c>
      <c r="E217" s="20">
        <v>1</v>
      </c>
      <c r="F217" s="33">
        <v>220</v>
      </c>
      <c r="G217" s="48">
        <v>250</v>
      </c>
      <c r="H217" s="49">
        <v>254</v>
      </c>
      <c r="I217" s="34">
        <f t="shared" si="23"/>
        <v>241.33333333333334</v>
      </c>
      <c r="J217" s="21">
        <f t="shared" si="0"/>
        <v>18.58314648635514</v>
      </c>
      <c r="K217" s="82">
        <f t="shared" si="24"/>
        <v>7.7001988203129033</v>
      </c>
      <c r="L217" s="22">
        <f t="shared" si="25"/>
        <v>241.33333333333331</v>
      </c>
      <c r="M217" s="22">
        <f t="shared" si="1"/>
        <v>241.33333333333331</v>
      </c>
      <c r="N217" s="22">
        <f t="shared" si="22"/>
        <v>241.33</v>
      </c>
      <c r="O217" s="22">
        <f t="shared" si="3"/>
        <v>241.33</v>
      </c>
      <c r="P217" s="9"/>
      <c r="Q217" s="9"/>
      <c r="S217" s="6"/>
    </row>
    <row r="218" spans="1:19" ht="15" customHeight="1">
      <c r="A218" s="43">
        <v>210</v>
      </c>
      <c r="B218" s="37" t="s">
        <v>193</v>
      </c>
      <c r="C218" s="29" t="s">
        <v>244</v>
      </c>
      <c r="D218" s="19" t="s">
        <v>221</v>
      </c>
      <c r="E218" s="20">
        <v>1</v>
      </c>
      <c r="F218" s="33">
        <v>585</v>
      </c>
      <c r="G218" s="48">
        <v>597</v>
      </c>
      <c r="H218" s="49">
        <v>609</v>
      </c>
      <c r="I218" s="34">
        <f t="shared" si="23"/>
        <v>597</v>
      </c>
      <c r="J218" s="21">
        <f t="shared" si="0"/>
        <v>12</v>
      </c>
      <c r="K218" s="82">
        <f t="shared" si="24"/>
        <v>2.0100502512562812</v>
      </c>
      <c r="L218" s="22">
        <f t="shared" si="25"/>
        <v>597</v>
      </c>
      <c r="M218" s="22">
        <f t="shared" si="1"/>
        <v>597</v>
      </c>
      <c r="N218" s="22">
        <f t="shared" si="22"/>
        <v>597</v>
      </c>
      <c r="O218" s="22">
        <f t="shared" si="3"/>
        <v>597</v>
      </c>
      <c r="P218" s="9"/>
      <c r="Q218" s="9"/>
      <c r="S218" s="6"/>
    </row>
    <row r="219" spans="1:19" ht="15" customHeight="1">
      <c r="A219" s="43">
        <v>211</v>
      </c>
      <c r="B219" s="37" t="s">
        <v>294</v>
      </c>
      <c r="C219" s="29" t="s">
        <v>244</v>
      </c>
      <c r="D219" s="19" t="s">
        <v>221</v>
      </c>
      <c r="E219" s="20">
        <v>1</v>
      </c>
      <c r="F219" s="33">
        <v>237</v>
      </c>
      <c r="G219" s="48">
        <v>242</v>
      </c>
      <c r="H219" s="49">
        <v>263</v>
      </c>
      <c r="I219" s="34">
        <f t="shared" si="23"/>
        <v>247.33333333333334</v>
      </c>
      <c r="J219" s="21">
        <f t="shared" si="0"/>
        <v>13.796134724383251</v>
      </c>
      <c r="K219" s="82">
        <f t="shared" si="24"/>
        <v>5.577952044898888</v>
      </c>
      <c r="L219" s="22">
        <f t="shared" si="25"/>
        <v>247.33333333333331</v>
      </c>
      <c r="M219" s="22">
        <f t="shared" si="1"/>
        <v>247.33333333333331</v>
      </c>
      <c r="N219" s="22">
        <f t="shared" ref="N219:N238" si="43">ROUNDDOWN(M219,2)</f>
        <v>247.33</v>
      </c>
      <c r="O219" s="22">
        <f t="shared" si="3"/>
        <v>247.33</v>
      </c>
      <c r="P219" s="9"/>
      <c r="Q219" s="9"/>
      <c r="S219" s="6"/>
    </row>
    <row r="220" spans="1:19" ht="15" customHeight="1">
      <c r="A220" s="43">
        <v>212</v>
      </c>
      <c r="B220" s="37" t="s">
        <v>194</v>
      </c>
      <c r="C220" s="29" t="s">
        <v>244</v>
      </c>
      <c r="D220" s="19" t="s">
        <v>221</v>
      </c>
      <c r="E220" s="20">
        <v>1</v>
      </c>
      <c r="F220" s="33">
        <v>92</v>
      </c>
      <c r="G220" s="48">
        <v>96</v>
      </c>
      <c r="H220" s="49">
        <v>102</v>
      </c>
      <c r="I220" s="34">
        <f t="shared" ref="I220:I238" si="44">AVERAGE(F220:H220)</f>
        <v>96.666666666666671</v>
      </c>
      <c r="J220" s="21">
        <f t="shared" si="0"/>
        <v>5.0332229568471663</v>
      </c>
      <c r="K220" s="82">
        <f t="shared" ref="K220:K238" si="45">J220/I220*100</f>
        <v>5.2067823691522408</v>
      </c>
      <c r="L220" s="22">
        <f t="shared" ref="L220:L238" si="46">((E220/3)*(SUM(F220:H220)))</f>
        <v>96.666666666666657</v>
      </c>
      <c r="M220" s="22">
        <f t="shared" si="1"/>
        <v>96.666666666666657</v>
      </c>
      <c r="N220" s="22">
        <f t="shared" si="43"/>
        <v>96.66</v>
      </c>
      <c r="O220" s="22">
        <f t="shared" si="3"/>
        <v>96.66</v>
      </c>
      <c r="P220" s="9"/>
      <c r="Q220" s="9"/>
      <c r="S220" s="6"/>
    </row>
    <row r="221" spans="1:19" ht="15" customHeight="1">
      <c r="A221" s="43">
        <v>213</v>
      </c>
      <c r="B221" s="37" t="s">
        <v>263</v>
      </c>
      <c r="C221" s="29" t="s">
        <v>236</v>
      </c>
      <c r="D221" s="19" t="s">
        <v>221</v>
      </c>
      <c r="E221" s="20">
        <v>1</v>
      </c>
      <c r="F221" s="33">
        <v>616</v>
      </c>
      <c r="G221" s="48">
        <v>620</v>
      </c>
      <c r="H221" s="49">
        <v>654</v>
      </c>
      <c r="I221" s="34">
        <f t="shared" si="44"/>
        <v>630</v>
      </c>
      <c r="J221" s="21">
        <f t="shared" si="0"/>
        <v>20.880613017821101</v>
      </c>
      <c r="K221" s="82">
        <f t="shared" si="45"/>
        <v>3.3143830187017622</v>
      </c>
      <c r="L221" s="22">
        <f t="shared" si="46"/>
        <v>630</v>
      </c>
      <c r="M221" s="22">
        <f t="shared" si="1"/>
        <v>630</v>
      </c>
      <c r="N221" s="22">
        <f t="shared" si="43"/>
        <v>630</v>
      </c>
      <c r="O221" s="22">
        <f t="shared" si="3"/>
        <v>630</v>
      </c>
      <c r="P221" s="9"/>
      <c r="Q221" s="9"/>
      <c r="S221" s="6"/>
    </row>
    <row r="222" spans="1:19" ht="15" customHeight="1">
      <c r="A222" s="43">
        <v>214</v>
      </c>
      <c r="B222" s="37" t="s">
        <v>195</v>
      </c>
      <c r="C222" s="29" t="s">
        <v>238</v>
      </c>
      <c r="D222" s="19" t="s">
        <v>221</v>
      </c>
      <c r="E222" s="20">
        <v>1</v>
      </c>
      <c r="F222" s="33">
        <v>1980</v>
      </c>
      <c r="G222" s="48">
        <v>2000</v>
      </c>
      <c r="H222" s="49">
        <v>2197</v>
      </c>
      <c r="I222" s="34">
        <f t="shared" si="44"/>
        <v>2059</v>
      </c>
      <c r="J222" s="21">
        <f t="shared" si="0"/>
        <v>119.92914574864611</v>
      </c>
      <c r="K222" s="82">
        <f t="shared" si="45"/>
        <v>5.8246306823043277</v>
      </c>
      <c r="L222" s="22">
        <f t="shared" si="46"/>
        <v>2059</v>
      </c>
      <c r="M222" s="22">
        <f t="shared" si="1"/>
        <v>2059</v>
      </c>
      <c r="N222" s="22">
        <f t="shared" si="43"/>
        <v>2059</v>
      </c>
      <c r="O222" s="22">
        <f t="shared" si="3"/>
        <v>2059</v>
      </c>
      <c r="P222" s="9"/>
      <c r="Q222" s="9"/>
      <c r="S222" s="6"/>
    </row>
    <row r="223" spans="1:19" ht="15" customHeight="1">
      <c r="A223" s="43">
        <v>215</v>
      </c>
      <c r="B223" s="37" t="s">
        <v>196</v>
      </c>
      <c r="C223" s="29" t="s">
        <v>238</v>
      </c>
      <c r="D223" s="19" t="s">
        <v>221</v>
      </c>
      <c r="E223" s="20">
        <v>1</v>
      </c>
      <c r="F223" s="33">
        <v>800</v>
      </c>
      <c r="G223" s="48">
        <v>874</v>
      </c>
      <c r="H223" s="49">
        <v>888</v>
      </c>
      <c r="I223" s="34">
        <f t="shared" si="44"/>
        <v>854</v>
      </c>
      <c r="J223" s="21">
        <f t="shared" si="0"/>
        <v>47.286361670147556</v>
      </c>
      <c r="K223" s="82">
        <f t="shared" si="45"/>
        <v>5.5370446920547494</v>
      </c>
      <c r="L223" s="22">
        <f t="shared" si="46"/>
        <v>854</v>
      </c>
      <c r="M223" s="22">
        <f t="shared" si="1"/>
        <v>854</v>
      </c>
      <c r="N223" s="22">
        <f t="shared" si="43"/>
        <v>854</v>
      </c>
      <c r="O223" s="22">
        <f t="shared" si="3"/>
        <v>854</v>
      </c>
      <c r="P223" s="9"/>
      <c r="Q223" s="9"/>
      <c r="S223" s="6"/>
    </row>
    <row r="224" spans="1:19" ht="48.75" customHeight="1">
      <c r="A224" s="43">
        <v>216</v>
      </c>
      <c r="B224" s="37" t="s">
        <v>197</v>
      </c>
      <c r="C224" s="29" t="s">
        <v>238</v>
      </c>
      <c r="D224" s="19" t="s">
        <v>221</v>
      </c>
      <c r="E224" s="20">
        <v>1</v>
      </c>
      <c r="F224" s="33">
        <v>80</v>
      </c>
      <c r="G224" s="48">
        <v>82</v>
      </c>
      <c r="H224" s="49">
        <v>88</v>
      </c>
      <c r="I224" s="34">
        <f t="shared" si="44"/>
        <v>83.333333333333329</v>
      </c>
      <c r="J224" s="21">
        <f t="shared" si="0"/>
        <v>4.1633319989322652</v>
      </c>
      <c r="K224" s="82">
        <f t="shared" si="45"/>
        <v>4.9959983987187186</v>
      </c>
      <c r="L224" s="22">
        <f t="shared" si="46"/>
        <v>83.333333333333329</v>
      </c>
      <c r="M224" s="22">
        <f t="shared" si="1"/>
        <v>83.333333333333329</v>
      </c>
      <c r="N224" s="22">
        <f t="shared" si="43"/>
        <v>83.33</v>
      </c>
      <c r="O224" s="22">
        <f t="shared" si="3"/>
        <v>83.33</v>
      </c>
      <c r="P224" s="9"/>
      <c r="Q224" s="9"/>
      <c r="S224" s="6"/>
    </row>
    <row r="225" spans="1:19" ht="45.75" customHeight="1">
      <c r="A225" s="43">
        <v>217</v>
      </c>
      <c r="B225" s="37" t="s">
        <v>198</v>
      </c>
      <c r="C225" s="29" t="s">
        <v>238</v>
      </c>
      <c r="D225" s="19" t="s">
        <v>221</v>
      </c>
      <c r="E225" s="20">
        <v>1</v>
      </c>
      <c r="F225" s="33">
        <v>56</v>
      </c>
      <c r="G225" s="48">
        <v>57</v>
      </c>
      <c r="H225" s="49">
        <v>62</v>
      </c>
      <c r="I225" s="34">
        <f t="shared" si="44"/>
        <v>58.333333333333336</v>
      </c>
      <c r="J225" s="21">
        <f t="shared" si="0"/>
        <v>3.214550253664318</v>
      </c>
      <c r="K225" s="82">
        <f t="shared" si="45"/>
        <v>5.5106575777102593</v>
      </c>
      <c r="L225" s="22">
        <f t="shared" si="46"/>
        <v>58.333333333333329</v>
      </c>
      <c r="M225" s="22">
        <f t="shared" si="1"/>
        <v>58.333333333333329</v>
      </c>
      <c r="N225" s="22">
        <f t="shared" si="43"/>
        <v>58.33</v>
      </c>
      <c r="O225" s="22">
        <f t="shared" si="3"/>
        <v>58.33</v>
      </c>
      <c r="P225" s="9"/>
      <c r="Q225" s="9"/>
      <c r="S225" s="6"/>
    </row>
    <row r="226" spans="1:19" ht="47.1" customHeight="1">
      <c r="A226" s="43">
        <v>218</v>
      </c>
      <c r="B226" s="37" t="s">
        <v>199</v>
      </c>
      <c r="C226" s="29" t="s">
        <v>238</v>
      </c>
      <c r="D226" s="19" t="s">
        <v>221</v>
      </c>
      <c r="E226" s="20">
        <v>1</v>
      </c>
      <c r="F226" s="33">
        <v>101</v>
      </c>
      <c r="G226" s="48">
        <v>105</v>
      </c>
      <c r="H226" s="49">
        <v>112</v>
      </c>
      <c r="I226" s="34">
        <f t="shared" si="44"/>
        <v>106</v>
      </c>
      <c r="J226" s="21">
        <f t="shared" si="0"/>
        <v>5.5677643628300215</v>
      </c>
      <c r="K226" s="82">
        <f t="shared" si="45"/>
        <v>5.2526078894622845</v>
      </c>
      <c r="L226" s="22">
        <f t="shared" si="46"/>
        <v>106</v>
      </c>
      <c r="M226" s="22">
        <f t="shared" si="1"/>
        <v>106</v>
      </c>
      <c r="N226" s="22">
        <f t="shared" si="43"/>
        <v>106</v>
      </c>
      <c r="O226" s="22">
        <f t="shared" si="3"/>
        <v>106</v>
      </c>
      <c r="P226" s="9"/>
      <c r="Q226" s="9"/>
      <c r="S226" s="6"/>
    </row>
    <row r="227" spans="1:19" ht="30" customHeight="1">
      <c r="A227" s="43">
        <v>219</v>
      </c>
      <c r="B227" s="37" t="s">
        <v>200</v>
      </c>
      <c r="C227" s="29" t="s">
        <v>252</v>
      </c>
      <c r="D227" s="19" t="s">
        <v>222</v>
      </c>
      <c r="E227" s="20">
        <v>1</v>
      </c>
      <c r="F227" s="33">
        <v>860</v>
      </c>
      <c r="G227" s="48">
        <v>880</v>
      </c>
      <c r="H227" s="49">
        <v>899</v>
      </c>
      <c r="I227" s="34">
        <f t="shared" si="44"/>
        <v>879.66666666666663</v>
      </c>
      <c r="J227" s="21">
        <f t="shared" si="0"/>
        <v>19.502136635080099</v>
      </c>
      <c r="K227" s="82">
        <f t="shared" si="45"/>
        <v>2.216991659918162</v>
      </c>
      <c r="L227" s="22">
        <f t="shared" si="46"/>
        <v>879.66666666666663</v>
      </c>
      <c r="M227" s="22">
        <f t="shared" si="1"/>
        <v>879.66666666666663</v>
      </c>
      <c r="N227" s="22">
        <f t="shared" si="43"/>
        <v>879.66</v>
      </c>
      <c r="O227" s="22">
        <f t="shared" si="3"/>
        <v>879.66</v>
      </c>
      <c r="P227" s="9"/>
      <c r="Q227" s="9"/>
      <c r="S227" s="6"/>
    </row>
    <row r="228" spans="1:19" ht="30" customHeight="1">
      <c r="A228" s="43">
        <v>220</v>
      </c>
      <c r="B228" s="37" t="s">
        <v>201</v>
      </c>
      <c r="C228" s="29" t="s">
        <v>252</v>
      </c>
      <c r="D228" s="19" t="s">
        <v>222</v>
      </c>
      <c r="E228" s="20">
        <v>1</v>
      </c>
      <c r="F228" s="33">
        <v>546</v>
      </c>
      <c r="G228" s="48">
        <v>560</v>
      </c>
      <c r="H228" s="49">
        <v>606</v>
      </c>
      <c r="I228" s="34">
        <f t="shared" si="44"/>
        <v>570.66666666666663</v>
      </c>
      <c r="J228" s="21">
        <f t="shared" si="0"/>
        <v>31.390019645316141</v>
      </c>
      <c r="K228" s="82">
        <f t="shared" si="45"/>
        <v>5.5005875546698846</v>
      </c>
      <c r="L228" s="22">
        <f t="shared" si="46"/>
        <v>570.66666666666663</v>
      </c>
      <c r="M228" s="22">
        <f t="shared" si="1"/>
        <v>570.66666666666663</v>
      </c>
      <c r="N228" s="22">
        <f t="shared" si="43"/>
        <v>570.66</v>
      </c>
      <c r="O228" s="22">
        <f t="shared" si="3"/>
        <v>570.66</v>
      </c>
      <c r="P228" s="9"/>
      <c r="Q228" s="9"/>
      <c r="S228" s="6"/>
    </row>
    <row r="229" spans="1:19" ht="30" customHeight="1">
      <c r="A229" s="43">
        <v>221</v>
      </c>
      <c r="B229" s="37" t="s">
        <v>202</v>
      </c>
      <c r="C229" s="29" t="s">
        <v>252</v>
      </c>
      <c r="D229" s="19" t="s">
        <v>222</v>
      </c>
      <c r="E229" s="20">
        <v>1</v>
      </c>
      <c r="F229" s="33">
        <v>563</v>
      </c>
      <c r="G229" s="48">
        <v>574</v>
      </c>
      <c r="H229" s="49">
        <v>625</v>
      </c>
      <c r="I229" s="34">
        <f t="shared" si="44"/>
        <v>587.33333333333337</v>
      </c>
      <c r="J229" s="21">
        <f t="shared" si="0"/>
        <v>33.080709383768259</v>
      </c>
      <c r="K229" s="82">
        <f t="shared" si="45"/>
        <v>5.6323568757834712</v>
      </c>
      <c r="L229" s="22">
        <f t="shared" si="46"/>
        <v>587.33333333333326</v>
      </c>
      <c r="M229" s="22">
        <f t="shared" si="1"/>
        <v>587.33333333333326</v>
      </c>
      <c r="N229" s="22">
        <f t="shared" si="43"/>
        <v>587.33000000000004</v>
      </c>
      <c r="O229" s="22">
        <f t="shared" si="3"/>
        <v>587.33000000000004</v>
      </c>
      <c r="P229" s="9"/>
      <c r="Q229" s="9"/>
      <c r="S229" s="6"/>
    </row>
    <row r="230" spans="1:19" ht="30" customHeight="1">
      <c r="A230" s="43">
        <v>222</v>
      </c>
      <c r="B230" s="37" t="s">
        <v>203</v>
      </c>
      <c r="C230" s="29" t="s">
        <v>252</v>
      </c>
      <c r="D230" s="19" t="s">
        <v>222</v>
      </c>
      <c r="E230" s="20">
        <v>1</v>
      </c>
      <c r="F230" s="33">
        <v>579</v>
      </c>
      <c r="G230" s="48">
        <v>585</v>
      </c>
      <c r="H230" s="49">
        <v>600</v>
      </c>
      <c r="I230" s="34">
        <f t="shared" si="44"/>
        <v>588</v>
      </c>
      <c r="J230" s="21">
        <f t="shared" si="0"/>
        <v>10.816653826391969</v>
      </c>
      <c r="K230" s="82">
        <f t="shared" si="45"/>
        <v>1.8395669772775458</v>
      </c>
      <c r="L230" s="22">
        <f t="shared" si="46"/>
        <v>588</v>
      </c>
      <c r="M230" s="22">
        <f t="shared" si="1"/>
        <v>588</v>
      </c>
      <c r="N230" s="22">
        <f t="shared" si="43"/>
        <v>588</v>
      </c>
      <c r="O230" s="22">
        <f t="shared" si="3"/>
        <v>588</v>
      </c>
      <c r="P230" s="9"/>
      <c r="Q230" s="9"/>
      <c r="S230" s="6"/>
    </row>
    <row r="231" spans="1:19" ht="30" customHeight="1">
      <c r="A231" s="43">
        <v>223</v>
      </c>
      <c r="B231" s="37" t="s">
        <v>205</v>
      </c>
      <c r="C231" s="29" t="s">
        <v>252</v>
      </c>
      <c r="D231" s="19" t="s">
        <v>221</v>
      </c>
      <c r="E231" s="20">
        <v>1</v>
      </c>
      <c r="F231" s="33">
        <v>568</v>
      </c>
      <c r="G231" s="48">
        <v>596</v>
      </c>
      <c r="H231" s="49">
        <v>630</v>
      </c>
      <c r="I231" s="34">
        <f t="shared" si="44"/>
        <v>598</v>
      </c>
      <c r="J231" s="21">
        <f t="shared" si="0"/>
        <v>31.048349392520048</v>
      </c>
      <c r="K231" s="82">
        <f t="shared" si="45"/>
        <v>5.1920316709899748</v>
      </c>
      <c r="L231" s="22">
        <f t="shared" si="46"/>
        <v>598</v>
      </c>
      <c r="M231" s="22">
        <f t="shared" si="1"/>
        <v>598</v>
      </c>
      <c r="N231" s="22">
        <f t="shared" si="43"/>
        <v>598</v>
      </c>
      <c r="O231" s="22">
        <f t="shared" si="3"/>
        <v>598</v>
      </c>
      <c r="P231" s="9"/>
      <c r="Q231" s="9"/>
      <c r="S231" s="6"/>
    </row>
    <row r="232" spans="1:19" ht="30" customHeight="1">
      <c r="A232" s="43">
        <v>224</v>
      </c>
      <c r="B232" s="37" t="s">
        <v>204</v>
      </c>
      <c r="C232" s="29" t="s">
        <v>252</v>
      </c>
      <c r="D232" s="19" t="s">
        <v>221</v>
      </c>
      <c r="E232" s="20">
        <v>1</v>
      </c>
      <c r="F232" s="33">
        <v>574</v>
      </c>
      <c r="G232" s="48">
        <v>593</v>
      </c>
      <c r="H232" s="49">
        <v>620</v>
      </c>
      <c r="I232" s="34">
        <f t="shared" si="44"/>
        <v>595.66666666666663</v>
      </c>
      <c r="J232" s="21">
        <f t="shared" si="0"/>
        <v>23.115651263447745</v>
      </c>
      <c r="K232" s="82">
        <f t="shared" si="45"/>
        <v>3.8806353548037622</v>
      </c>
      <c r="L232" s="22">
        <f t="shared" si="46"/>
        <v>595.66666666666663</v>
      </c>
      <c r="M232" s="22">
        <f t="shared" si="1"/>
        <v>595.66666666666663</v>
      </c>
      <c r="N232" s="22">
        <f t="shared" si="43"/>
        <v>595.66</v>
      </c>
      <c r="O232" s="22">
        <f t="shared" si="3"/>
        <v>595.66</v>
      </c>
      <c r="P232" s="9"/>
      <c r="Q232" s="9"/>
      <c r="S232" s="6"/>
    </row>
    <row r="233" spans="1:19" ht="30" customHeight="1">
      <c r="A233" s="43">
        <v>225</v>
      </c>
      <c r="B233" s="37" t="s">
        <v>206</v>
      </c>
      <c r="C233" s="29" t="s">
        <v>252</v>
      </c>
      <c r="D233" s="19" t="s">
        <v>221</v>
      </c>
      <c r="E233" s="20">
        <v>1</v>
      </c>
      <c r="F233" s="33">
        <v>595</v>
      </c>
      <c r="G233" s="48">
        <v>612</v>
      </c>
      <c r="H233" s="49">
        <v>630</v>
      </c>
      <c r="I233" s="34">
        <f t="shared" si="44"/>
        <v>612.33333333333337</v>
      </c>
      <c r="J233" s="21">
        <f t="shared" si="0"/>
        <v>17.502380790433438</v>
      </c>
      <c r="K233" s="82">
        <f t="shared" si="45"/>
        <v>2.8583093288677359</v>
      </c>
      <c r="L233" s="22">
        <f t="shared" si="46"/>
        <v>612.33333333333326</v>
      </c>
      <c r="M233" s="22">
        <f t="shared" si="1"/>
        <v>612.33333333333326</v>
      </c>
      <c r="N233" s="22">
        <f t="shared" si="43"/>
        <v>612.33000000000004</v>
      </c>
      <c r="O233" s="22">
        <f t="shared" si="3"/>
        <v>612.33000000000004</v>
      </c>
      <c r="P233" s="9"/>
      <c r="Q233" s="9"/>
      <c r="S233" s="6"/>
    </row>
    <row r="234" spans="1:19" ht="30" customHeight="1">
      <c r="A234" s="43">
        <v>226</v>
      </c>
      <c r="B234" s="37" t="s">
        <v>207</v>
      </c>
      <c r="C234" s="29" t="s">
        <v>252</v>
      </c>
      <c r="D234" s="19" t="s">
        <v>221</v>
      </c>
      <c r="E234" s="20">
        <v>1</v>
      </c>
      <c r="F234" s="33">
        <v>520</v>
      </c>
      <c r="G234" s="48">
        <v>530</v>
      </c>
      <c r="H234" s="49">
        <v>580</v>
      </c>
      <c r="I234" s="34">
        <f t="shared" si="44"/>
        <v>543.33333333333337</v>
      </c>
      <c r="J234" s="21">
        <f t="shared" si="0"/>
        <v>32.145502536643185</v>
      </c>
      <c r="K234" s="82">
        <f t="shared" si="45"/>
        <v>5.9163501601183768</v>
      </c>
      <c r="L234" s="22">
        <f t="shared" si="46"/>
        <v>543.33333333333326</v>
      </c>
      <c r="M234" s="22">
        <f t="shared" si="1"/>
        <v>543.33333333333326</v>
      </c>
      <c r="N234" s="22">
        <f t="shared" si="43"/>
        <v>543.33000000000004</v>
      </c>
      <c r="O234" s="22">
        <f t="shared" si="3"/>
        <v>543.33000000000004</v>
      </c>
      <c r="P234" s="9"/>
      <c r="Q234" s="9"/>
      <c r="S234" s="6"/>
    </row>
    <row r="235" spans="1:19" ht="30" customHeight="1">
      <c r="A235" s="43">
        <v>227</v>
      </c>
      <c r="B235" s="37" t="s">
        <v>209</v>
      </c>
      <c r="C235" s="29" t="s">
        <v>252</v>
      </c>
      <c r="D235" s="19" t="s">
        <v>221</v>
      </c>
      <c r="E235" s="20">
        <v>1</v>
      </c>
      <c r="F235" s="33">
        <v>539</v>
      </c>
      <c r="G235" s="48">
        <v>545</v>
      </c>
      <c r="H235" s="49">
        <v>598</v>
      </c>
      <c r="I235" s="34">
        <f t="shared" si="44"/>
        <v>560.66666666666663</v>
      </c>
      <c r="J235" s="21">
        <f t="shared" si="0"/>
        <v>32.470499431535288</v>
      </c>
      <c r="K235" s="82">
        <f t="shared" si="45"/>
        <v>5.7914089354700282</v>
      </c>
      <c r="L235" s="22">
        <f t="shared" si="46"/>
        <v>560.66666666666663</v>
      </c>
      <c r="M235" s="22">
        <f t="shared" si="1"/>
        <v>560.66666666666663</v>
      </c>
      <c r="N235" s="22">
        <f t="shared" si="43"/>
        <v>560.66</v>
      </c>
      <c r="O235" s="22">
        <f t="shared" si="3"/>
        <v>560.66</v>
      </c>
      <c r="P235" s="9"/>
      <c r="Q235" s="9"/>
      <c r="S235" s="6"/>
    </row>
    <row r="236" spans="1:19" ht="30" customHeight="1">
      <c r="A236" s="43">
        <v>228</v>
      </c>
      <c r="B236" s="37" t="s">
        <v>210</v>
      </c>
      <c r="C236" s="29" t="s">
        <v>252</v>
      </c>
      <c r="D236" s="19" t="s">
        <v>221</v>
      </c>
      <c r="E236" s="20">
        <v>1</v>
      </c>
      <c r="F236" s="33">
        <v>581</v>
      </c>
      <c r="G236" s="48">
        <v>605</v>
      </c>
      <c r="H236" s="49">
        <v>610</v>
      </c>
      <c r="I236" s="34">
        <f t="shared" si="44"/>
        <v>598.66666666666663</v>
      </c>
      <c r="J236" s="21">
        <f t="shared" si="0"/>
        <v>15.50268793897798</v>
      </c>
      <c r="K236" s="82">
        <f t="shared" si="45"/>
        <v>2.5895358472680368</v>
      </c>
      <c r="L236" s="22">
        <f t="shared" si="46"/>
        <v>598.66666666666663</v>
      </c>
      <c r="M236" s="22">
        <f t="shared" si="1"/>
        <v>598.66666666666663</v>
      </c>
      <c r="N236" s="22">
        <f t="shared" si="43"/>
        <v>598.66</v>
      </c>
      <c r="O236" s="22">
        <f t="shared" si="3"/>
        <v>598.66</v>
      </c>
      <c r="P236" s="9"/>
      <c r="Q236" s="9"/>
      <c r="S236" s="6"/>
    </row>
    <row r="237" spans="1:19" ht="30" customHeight="1">
      <c r="A237" s="43">
        <v>229</v>
      </c>
      <c r="B237" s="37" t="s">
        <v>211</v>
      </c>
      <c r="C237" s="29" t="s">
        <v>252</v>
      </c>
      <c r="D237" s="19" t="s">
        <v>221</v>
      </c>
      <c r="E237" s="20">
        <v>1</v>
      </c>
      <c r="F237" s="33">
        <v>613</v>
      </c>
      <c r="G237" s="48">
        <v>620</v>
      </c>
      <c r="H237" s="49">
        <v>630</v>
      </c>
      <c r="I237" s="34">
        <f t="shared" si="44"/>
        <v>621</v>
      </c>
      <c r="J237" s="21">
        <f t="shared" si="0"/>
        <v>8.5440037453175304</v>
      </c>
      <c r="K237" s="82">
        <f t="shared" si="45"/>
        <v>1.3758460137387327</v>
      </c>
      <c r="L237" s="22">
        <f t="shared" si="46"/>
        <v>621</v>
      </c>
      <c r="M237" s="22">
        <f t="shared" si="1"/>
        <v>621</v>
      </c>
      <c r="N237" s="22">
        <f t="shared" si="43"/>
        <v>621</v>
      </c>
      <c r="O237" s="22">
        <f t="shared" si="3"/>
        <v>621</v>
      </c>
      <c r="P237" s="9"/>
      <c r="Q237" s="9"/>
      <c r="S237" s="6"/>
    </row>
    <row r="238" spans="1:19" ht="30" customHeight="1">
      <c r="A238" s="43">
        <v>230</v>
      </c>
      <c r="B238" s="37" t="s">
        <v>208</v>
      </c>
      <c r="C238" s="29" t="s">
        <v>252</v>
      </c>
      <c r="D238" s="19" t="s">
        <v>221</v>
      </c>
      <c r="E238" s="20">
        <v>1</v>
      </c>
      <c r="F238" s="33">
        <v>573</v>
      </c>
      <c r="G238" s="48">
        <v>590</v>
      </c>
      <c r="H238" s="49">
        <v>610</v>
      </c>
      <c r="I238" s="34">
        <f t="shared" si="44"/>
        <v>591</v>
      </c>
      <c r="J238" s="21">
        <f t="shared" si="0"/>
        <v>18.520259177452136</v>
      </c>
      <c r="K238" s="82">
        <f t="shared" si="45"/>
        <v>3.1337155968616139</v>
      </c>
      <c r="L238" s="22">
        <f t="shared" si="46"/>
        <v>591</v>
      </c>
      <c r="M238" s="22">
        <f t="shared" si="1"/>
        <v>591</v>
      </c>
      <c r="N238" s="22">
        <f t="shared" si="43"/>
        <v>591</v>
      </c>
      <c r="O238" s="22">
        <f t="shared" si="3"/>
        <v>591</v>
      </c>
      <c r="P238" s="9"/>
      <c r="Q238" s="9"/>
      <c r="S238" s="6"/>
    </row>
    <row r="239" spans="1:19" ht="21.75" customHeight="1" thickBot="1">
      <c r="A239" s="30"/>
      <c r="B239" s="41"/>
      <c r="C239" s="30"/>
      <c r="D239" s="31"/>
      <c r="E239" s="32"/>
      <c r="F239" s="46"/>
      <c r="G239" s="46"/>
      <c r="H239" s="50"/>
      <c r="I239" s="23"/>
      <c r="J239" s="24"/>
      <c r="K239" s="83"/>
      <c r="L239" s="25"/>
      <c r="M239" s="35">
        <f>SUM(M9:M238)</f>
        <v>435457.33333333337</v>
      </c>
      <c r="N239" s="36">
        <f>SUM(N9:N238)</f>
        <v>435456.58999999933</v>
      </c>
      <c r="O239" s="36">
        <f>SUM(O9:O238)</f>
        <v>435456.58999999933</v>
      </c>
      <c r="P239" s="9">
        <v>1.2</v>
      </c>
      <c r="Q239" s="10"/>
      <c r="S239" s="6">
        <v>1.2</v>
      </c>
    </row>
    <row r="240" spans="1:19" ht="12.75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</row>
    <row r="241" spans="1:17" ht="15.75">
      <c r="A241" s="59"/>
      <c r="B241" s="59"/>
      <c r="C241" s="59"/>
      <c r="D241" s="26"/>
      <c r="E241" s="26"/>
      <c r="F241" s="60"/>
      <c r="G241" s="60"/>
      <c r="H241" s="60"/>
      <c r="I241" s="60"/>
      <c r="J241" s="60"/>
      <c r="K241" s="84"/>
      <c r="L241" s="12"/>
      <c r="M241" s="13"/>
      <c r="N241" s="13"/>
      <c r="O241" s="12"/>
    </row>
    <row r="242" spans="1:17" ht="36.75" customHeight="1">
      <c r="A242" s="56" t="s">
        <v>296</v>
      </c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8"/>
      <c r="Q242" s="8"/>
    </row>
    <row r="243" spans="1:17" ht="20.25" customHeight="1">
      <c r="A243" s="65" t="s">
        <v>297</v>
      </c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7"/>
      <c r="Q243" s="7"/>
    </row>
    <row r="244" spans="1:17" ht="24.75" customHeight="1">
      <c r="A244" s="27"/>
      <c r="B244" s="56" t="s">
        <v>17</v>
      </c>
      <c r="C244" s="57"/>
      <c r="D244" s="60" t="s">
        <v>29</v>
      </c>
      <c r="E244" s="60"/>
      <c r="F244" s="60"/>
      <c r="G244" s="60"/>
      <c r="H244" s="60" t="s">
        <v>30</v>
      </c>
      <c r="I244" s="60"/>
      <c r="J244" s="60"/>
      <c r="K244" s="84"/>
      <c r="L244" s="12"/>
      <c r="M244" s="13"/>
      <c r="N244" s="13"/>
      <c r="O244" s="12"/>
    </row>
    <row r="245" spans="1:17" ht="22.5" customHeight="1">
      <c r="A245" s="27"/>
      <c r="B245" s="57"/>
      <c r="C245" s="57"/>
      <c r="D245" s="26"/>
      <c r="E245" s="60" t="s">
        <v>18</v>
      </c>
      <c r="F245" s="60"/>
      <c r="G245" s="51"/>
      <c r="H245" s="60" t="s">
        <v>19</v>
      </c>
      <c r="I245" s="60"/>
      <c r="J245" s="60"/>
      <c r="K245" s="84"/>
      <c r="L245" s="12"/>
      <c r="M245" s="13"/>
      <c r="N245" s="13"/>
      <c r="O245" s="12"/>
    </row>
    <row r="246" spans="1:17" ht="15.75">
      <c r="A246" s="64"/>
      <c r="B246" s="64"/>
      <c r="C246" s="64"/>
      <c r="D246" s="64"/>
      <c r="E246" s="28"/>
      <c r="F246" s="47"/>
      <c r="G246" s="52"/>
      <c r="H246" s="53"/>
      <c r="I246" s="2"/>
      <c r="J246" s="2"/>
      <c r="K246" s="85"/>
      <c r="L246" s="2"/>
      <c r="M246" s="11"/>
      <c r="N246" s="11"/>
      <c r="O246" s="2"/>
    </row>
  </sheetData>
  <mergeCells count="28">
    <mergeCell ref="L1:O1"/>
    <mergeCell ref="A7:A8"/>
    <mergeCell ref="B7:B8"/>
    <mergeCell ref="C7:C8"/>
    <mergeCell ref="D7:D8"/>
    <mergeCell ref="E7:E8"/>
    <mergeCell ref="F7:H7"/>
    <mergeCell ref="B2:C2"/>
    <mergeCell ref="E2:O2"/>
    <mergeCell ref="B3:C3"/>
    <mergeCell ref="E3:O3"/>
    <mergeCell ref="B4:C4"/>
    <mergeCell ref="E4:O4"/>
    <mergeCell ref="A5:O5"/>
    <mergeCell ref="B6:C6"/>
    <mergeCell ref="L7:O7"/>
    <mergeCell ref="A246:D246"/>
    <mergeCell ref="A243:O243"/>
    <mergeCell ref="B244:C245"/>
    <mergeCell ref="H244:J244"/>
    <mergeCell ref="E245:F245"/>
    <mergeCell ref="H245:J245"/>
    <mergeCell ref="D244:G244"/>
    <mergeCell ref="A242:O242"/>
    <mergeCell ref="A240:O240"/>
    <mergeCell ref="A241:C241"/>
    <mergeCell ref="F241:J241"/>
    <mergeCell ref="I7:K7"/>
  </mergeCells>
  <pageMargins left="0.16" right="0.16" top="0.32" bottom="0.24" header="0.22" footer="0.19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Сантехника</vt:lpstr>
      <vt:lpstr>Сантехника!Область_печати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apaporotniy</cp:lastModifiedBy>
  <cp:lastPrinted>2023-10-17T09:01:43Z</cp:lastPrinted>
  <dcterms:created xsi:type="dcterms:W3CDTF">2014-01-28T13:50:42Z</dcterms:created>
  <dcterms:modified xsi:type="dcterms:W3CDTF">2025-04-03T08:31:45Z</dcterms:modified>
</cp:coreProperties>
</file>