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-15" yWindow="-15" windowWidth="14400" windowHeight="12735"/>
  </bookViews>
  <sheets>
    <sheet name="ПО" sheetId="23" r:id="rId1"/>
  </sheets>
  <definedNames>
    <definedName name="_xlnm.Print_Area" localSheetId="0">ПО!$A$1:$O$21</definedName>
  </definedNames>
  <calcPr calcId="125725"/>
</workbook>
</file>

<file path=xl/calcChain.xml><?xml version="1.0" encoding="utf-8"?>
<calcChain xmlns="http://schemas.openxmlformats.org/spreadsheetml/2006/main">
  <c r="L9" i="23"/>
  <c r="M9" s="1"/>
  <c r="N9" s="1"/>
  <c r="O9" s="1"/>
  <c r="I9"/>
  <c r="J9" s="1"/>
  <c r="K9" s="1"/>
  <c r="O10" l="1"/>
  <c r="M10"/>
  <c r="N10"/>
</calcChain>
</file>

<file path=xl/sharedStrings.xml><?xml version="1.0" encoding="utf-8"?>
<sst xmlns="http://schemas.openxmlformats.org/spreadsheetml/2006/main" count="39" uniqueCount="39">
  <si>
    <t>№</t>
  </si>
  <si>
    <t>Ед. изм</t>
  </si>
  <si>
    <t>Кол-во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</si>
  <si>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</si>
  <si>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</si>
  <si>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</si>
  <si>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</si>
  <si>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</si>
  <si>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</si>
  <si>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</si>
  <si>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</si>
  <si>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</si>
  <si>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</si>
  <si>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</si>
  <si>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</si>
  <si>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</si>
  <si>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Информация о запросах ценовых предложений (коммерческих предложений)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</si>
  <si>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</si>
  <si>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</si>
  <si>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</si>
  <si>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</si>
  <si>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</si>
  <si>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</si>
  <si>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Начальник ОИТ</t>
  </si>
  <si>
    <t>Тлеуов И.К./_____________/</t>
  </si>
  <si>
    <t xml:space="preserve">ОКПД 2 </t>
  </si>
  <si>
    <t xml:space="preserve">Наименование позиции </t>
  </si>
  <si>
    <t xml:space="preserve">Н(М)Ц, за единицу (руб.)     </t>
  </si>
  <si>
    <t xml:space="preserve">Коммерческие предложения (руб./ед.изм.) </t>
  </si>
  <si>
    <t>Расчет НМЦД</t>
  </si>
  <si>
    <t xml:space="preserve">Работник подразделения,
ответственного за расчет НМЦД:
</t>
  </si>
  <si>
    <t xml:space="preserve">*Цена услуг по каждой позиции должна включать все расходы связанные с исполнением обязательств по договору, в том числе стоимость оказываемых услуг, стоимость используемых для оказания услуг запасных частей, инструментов и материалов, стоимость утилизации использованных материалов и запасных частей, транспортные расходы, затраты на страхование, уплату налогов, сборов и других обязательных платежей предусмотренных законодательством Российской Федерации </t>
  </si>
  <si>
    <t>шт</t>
  </si>
  <si>
    <t>Лицензия на СУБД Tantor в редакции Certified 1С (ФСТЭК) и полнофункциональную модульную платформу администрирования и мониторинга кластеров PostgreSQL «Тантор», на базе процессорной архитектуры х86-64, для сервера на 1 физическое или виртуальное ядро, способ передачи электронный, на срок действия исключительного права, с включенными обновлениями Тип 1 на 12 мес.</t>
  </si>
  <si>
    <t>Оказание услуг по предоставлению прав на использование программ для ЭВМ СУБД Tantor в редакции Certified 1С (ФСТЭК)</t>
  </si>
  <si>
    <t xml:space="preserve">Дата подготовки обоснования НМЦД  02.04.2025г. </t>
  </si>
  <si>
    <t>Итого НМЦД  устанавливается в размере: 2818346,56</t>
  </si>
  <si>
    <t>62.02.30.000</t>
  </si>
  <si>
    <t>до 31 декабря 2025г.</t>
  </si>
</sst>
</file>

<file path=xl/styles.xml><?xml version="1.0" encoding="utf-8"?>
<styleSheet xmlns="http://schemas.openxmlformats.org/spreadsheetml/2006/main">
  <numFmts count="1">
    <numFmt numFmtId="164" formatCode="0.00000"/>
  </numFmts>
  <fonts count="17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00">
    <xf numFmtId="0" fontId="0" fillId="0" borderId="0" xfId="0"/>
    <xf numFmtId="0" fontId="7" fillId="0" borderId="0" xfId="0" applyFont="1"/>
    <xf numFmtId="0" fontId="6" fillId="0" borderId="0" xfId="0" applyFont="1" applyFill="1" applyAlignment="1" applyProtection="1">
      <alignment vertical="center"/>
      <protection locked="0"/>
    </xf>
    <xf numFmtId="4" fontId="7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/>
    <xf numFmtId="4" fontId="8" fillId="0" borderId="0" xfId="0" applyNumberFormat="1" applyFont="1" applyFill="1"/>
    <xf numFmtId="4" fontId="7" fillId="0" borderId="0" xfId="0" applyNumberFormat="1" applyFont="1" applyFill="1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10" fillId="0" borderId="0" xfId="0" applyFont="1" applyFill="1"/>
    <xf numFmtId="0" fontId="9" fillId="0" borderId="0" xfId="0" applyFont="1" applyFill="1" applyAlignment="1">
      <alignment horizontal="left"/>
    </xf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Fill="1" applyAlignment="1">
      <alignment horizontal="center"/>
    </xf>
    <xf numFmtId="0" fontId="7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15" fillId="0" borderId="9" xfId="2" applyNumberFormat="1" applyFont="1" applyFill="1" applyBorder="1" applyAlignment="1">
      <alignment horizontal="right" vertical="center" shrinkToFit="1"/>
    </xf>
    <xf numFmtId="4" fontId="15" fillId="0" borderId="9" xfId="1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right"/>
    </xf>
    <xf numFmtId="0" fontId="1" fillId="0" borderId="5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6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8" fillId="2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3" fillId="0" borderId="0" xfId="0" applyFont="1" applyFill="1" applyBorder="1" applyAlignment="1">
      <alignment horizontal="center" vertical="center" wrapText="1"/>
    </xf>
    <xf numFmtId="4" fontId="15" fillId="0" borderId="0" xfId="2" applyNumberFormat="1" applyFont="1" applyFill="1" applyBorder="1" applyAlignment="1">
      <alignment horizontal="right" vertical="center" shrinkToFit="1"/>
    </xf>
    <xf numFmtId="4" fontId="15" fillId="0" borderId="0" xfId="2" applyNumberFormat="1" applyFont="1" applyFill="1" applyBorder="1" applyAlignment="1">
      <alignment vertical="center" shrinkToFit="1"/>
    </xf>
    <xf numFmtId="2" fontId="5" fillId="0" borderId="0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4" fontId="7" fillId="0" borderId="7" xfId="0" applyNumberFormat="1" applyFont="1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10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7</xdr:row>
      <xdr:rowOff>952500</xdr:rowOff>
    </xdr:from>
    <xdr:to>
      <xdr:col>11</xdr:col>
      <xdr:colOff>0</xdr:colOff>
      <xdr:row>7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7</xdr:row>
      <xdr:rowOff>1400175</xdr:rowOff>
    </xdr:from>
    <xdr:to>
      <xdr:col>11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2"/>
  <sheetViews>
    <sheetView tabSelected="1" view="pageBreakPreview" topLeftCell="A13" zoomScaleNormal="112" zoomScaleSheetLayoutView="100" workbookViewId="0">
      <selection activeCell="I13" sqref="I13"/>
    </sheetView>
  </sheetViews>
  <sheetFormatPr defaultRowHeight="12.75"/>
  <cols>
    <col min="1" max="1" width="7.5703125" style="1" customWidth="1"/>
    <col min="2" max="2" width="72.42578125" style="1" customWidth="1"/>
    <col min="3" max="3" width="13.7109375" style="1" customWidth="1"/>
    <col min="4" max="4" width="6.7109375" style="1" customWidth="1"/>
    <col min="5" max="5" width="6.85546875" style="1" customWidth="1"/>
    <col min="6" max="6" width="13.42578125" style="3" customWidth="1"/>
    <col min="7" max="7" width="13.85546875" style="3" customWidth="1"/>
    <col min="8" max="8" width="14.28515625" style="3" customWidth="1"/>
    <col min="9" max="9" width="15.5703125" style="55" customWidth="1"/>
    <col min="10" max="10" width="15.42578125" style="1" customWidth="1"/>
    <col min="11" max="11" width="14.28515625" style="1" customWidth="1"/>
    <col min="12" max="12" width="22.7109375" style="1" customWidth="1"/>
    <col min="13" max="13" width="13.7109375" style="3" customWidth="1"/>
    <col min="14" max="14" width="14.42578125" style="3" customWidth="1"/>
    <col min="15" max="15" width="15.42578125" style="1" customWidth="1"/>
    <col min="16" max="16" width="18.42578125" style="3" customWidth="1"/>
    <col min="17" max="17" width="0.85546875" style="3" customWidth="1"/>
    <col min="18" max="21" width="15.7109375" style="3" customWidth="1"/>
    <col min="22" max="22" width="11.85546875" style="1" customWidth="1"/>
    <col min="23" max="23" width="9.140625" style="1" customWidth="1"/>
    <col min="24" max="24" width="9.140625" style="3" customWidth="1"/>
    <col min="25" max="16384" width="9.140625" style="1"/>
  </cols>
  <sheetData>
    <row r="1" spans="1:25">
      <c r="A1" s="13"/>
      <c r="B1" s="13"/>
      <c r="C1" s="13"/>
      <c r="D1" s="13"/>
      <c r="E1" s="13"/>
      <c r="F1" s="14" t="s">
        <v>19</v>
      </c>
      <c r="G1" s="15"/>
      <c r="H1" s="15"/>
      <c r="I1" s="46"/>
      <c r="J1" s="13"/>
      <c r="K1" s="13"/>
      <c r="L1" s="83" t="s">
        <v>8</v>
      </c>
      <c r="M1" s="84"/>
      <c r="N1" s="84"/>
      <c r="O1" s="84"/>
    </row>
    <row r="2" spans="1:25" ht="38.25" customHeight="1">
      <c r="A2" s="4"/>
      <c r="B2" s="82" t="s">
        <v>12</v>
      </c>
      <c r="C2" s="82"/>
      <c r="D2" s="4"/>
      <c r="E2" s="82" t="s">
        <v>34</v>
      </c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25" ht="15.75">
      <c r="A3" s="4"/>
      <c r="B3" s="82" t="s">
        <v>13</v>
      </c>
      <c r="C3" s="82"/>
      <c r="D3" s="4"/>
      <c r="E3" s="82" t="s">
        <v>14</v>
      </c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25" ht="15.75">
      <c r="A4" s="4"/>
      <c r="B4" s="82" t="s">
        <v>15</v>
      </c>
      <c r="C4" s="82"/>
      <c r="D4" s="4"/>
      <c r="E4" s="82" t="s">
        <v>38</v>
      </c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25" ht="15.75">
      <c r="A5" s="82" t="s">
        <v>29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25" ht="15.75">
      <c r="A6" s="4"/>
      <c r="B6" s="82" t="s">
        <v>16</v>
      </c>
      <c r="C6" s="82"/>
      <c r="D6" s="4"/>
      <c r="E6" s="4"/>
      <c r="F6" s="5"/>
      <c r="G6" s="5"/>
      <c r="H6" s="5"/>
      <c r="I6" s="47"/>
      <c r="J6" s="4"/>
      <c r="K6" s="4"/>
      <c r="L6" s="4"/>
      <c r="M6" s="5"/>
      <c r="N6" s="5"/>
      <c r="O6" s="4"/>
    </row>
    <row r="7" spans="1:25">
      <c r="A7" s="85" t="s">
        <v>0</v>
      </c>
      <c r="B7" s="85" t="s">
        <v>26</v>
      </c>
      <c r="C7" s="87" t="s">
        <v>25</v>
      </c>
      <c r="D7" s="85" t="s">
        <v>1</v>
      </c>
      <c r="E7" s="87" t="s">
        <v>2</v>
      </c>
      <c r="F7" s="88" t="s">
        <v>28</v>
      </c>
      <c r="G7" s="89"/>
      <c r="H7" s="90"/>
      <c r="I7" s="91" t="s">
        <v>20</v>
      </c>
      <c r="J7" s="91"/>
      <c r="K7" s="91"/>
      <c r="L7" s="95" t="s">
        <v>21</v>
      </c>
      <c r="M7" s="96"/>
      <c r="N7" s="96"/>
      <c r="O7" s="96"/>
    </row>
    <row r="8" spans="1:25" ht="127.5">
      <c r="A8" s="86"/>
      <c r="B8" s="86"/>
      <c r="C8" s="87"/>
      <c r="D8" s="85"/>
      <c r="E8" s="87"/>
      <c r="F8" s="16" t="s">
        <v>9</v>
      </c>
      <c r="G8" s="16" t="s">
        <v>10</v>
      </c>
      <c r="H8" s="16" t="s">
        <v>11</v>
      </c>
      <c r="I8" s="48" t="s">
        <v>3</v>
      </c>
      <c r="J8" s="17" t="s">
        <v>4</v>
      </c>
      <c r="K8" s="17" t="s">
        <v>5</v>
      </c>
      <c r="L8" s="18" t="s">
        <v>22</v>
      </c>
      <c r="M8" s="19" t="s">
        <v>6</v>
      </c>
      <c r="N8" s="19" t="s">
        <v>7</v>
      </c>
      <c r="O8" s="20" t="s">
        <v>27</v>
      </c>
      <c r="P8" s="10"/>
      <c r="Q8" s="10"/>
      <c r="R8" s="10"/>
      <c r="S8" s="10"/>
      <c r="T8" s="10"/>
      <c r="U8" s="10"/>
    </row>
    <row r="9" spans="1:25" ht="63.75">
      <c r="A9" s="40">
        <v>1</v>
      </c>
      <c r="B9" s="43" t="s">
        <v>33</v>
      </c>
      <c r="C9" s="71" t="s">
        <v>37</v>
      </c>
      <c r="D9" s="73" t="s">
        <v>32</v>
      </c>
      <c r="E9" s="41">
        <v>16</v>
      </c>
      <c r="F9" s="45">
        <v>156200</v>
      </c>
      <c r="G9" s="44">
        <v>186120</v>
      </c>
      <c r="H9" s="44">
        <v>186120</v>
      </c>
      <c r="I9" s="74">
        <f>AVERAGE(F9:H9)</f>
        <v>176146.66666666666</v>
      </c>
      <c r="J9" s="74">
        <f>SQRT(((SUM((POWER(H9-I9,2)),(POWER(G9-I9,2)),(POWER(F9-I9,2)))/(COLUMNS(F9:H9)-1))))</f>
        <v>17274.320054153603</v>
      </c>
      <c r="K9" s="75">
        <f>J9/I9*100</f>
        <v>9.8067822576755752</v>
      </c>
      <c r="L9" s="76">
        <f>((E9/3)*(SUM(F9:H9)))</f>
        <v>2818346.6666666665</v>
      </c>
      <c r="M9" s="70">
        <f>L9/E9</f>
        <v>176146.66666666666</v>
      </c>
      <c r="N9" s="70">
        <f>ROUNDDOWN(M9,2)</f>
        <v>176146.66</v>
      </c>
      <c r="O9" s="70">
        <f>N9*E9</f>
        <v>2818346.56</v>
      </c>
      <c r="P9" s="10"/>
      <c r="Q9" s="10"/>
      <c r="R9" s="10"/>
      <c r="S9" s="10"/>
      <c r="T9" s="10"/>
      <c r="U9" s="10"/>
    </row>
    <row r="10" spans="1:25" s="56" customFormat="1">
      <c r="A10" s="68"/>
      <c r="B10" s="68"/>
      <c r="C10" s="68"/>
      <c r="D10" s="77"/>
      <c r="E10" s="78"/>
      <c r="F10" s="69"/>
      <c r="G10" s="69"/>
      <c r="H10" s="79"/>
      <c r="I10" s="80"/>
      <c r="J10" s="81"/>
      <c r="K10" s="81"/>
      <c r="L10" s="76"/>
      <c r="M10" s="70">
        <f>SUM(M9:M9)</f>
        <v>176146.66666666666</v>
      </c>
      <c r="N10" s="70">
        <f>SUM(N9:N9)</f>
        <v>176146.66</v>
      </c>
      <c r="O10" s="70">
        <f>SUM(O9:O9)</f>
        <v>2818346.56</v>
      </c>
      <c r="P10" s="58"/>
      <c r="Q10" s="58"/>
      <c r="R10" s="58"/>
      <c r="S10" s="58"/>
      <c r="T10" s="58"/>
      <c r="U10" s="58"/>
      <c r="X10" s="57"/>
    </row>
    <row r="11" spans="1:25" s="56" customFormat="1" ht="15.75">
      <c r="A11" s="59"/>
      <c r="B11" s="60"/>
      <c r="C11" s="61"/>
      <c r="D11" s="59"/>
      <c r="E11" s="61"/>
      <c r="F11" s="62"/>
      <c r="G11" s="62"/>
      <c r="H11" s="63"/>
      <c r="I11" s="64"/>
      <c r="J11" s="64"/>
      <c r="K11" s="65"/>
      <c r="L11" s="66"/>
      <c r="M11" s="67"/>
      <c r="N11" s="67"/>
      <c r="O11" s="67"/>
      <c r="P11" s="58"/>
      <c r="Q11" s="58"/>
      <c r="R11" s="58"/>
      <c r="S11" s="58"/>
      <c r="T11" s="58"/>
      <c r="U11" s="58"/>
      <c r="X11" s="57"/>
    </row>
    <row r="12" spans="1:25" ht="15.75">
      <c r="A12" s="34"/>
      <c r="B12" s="34"/>
      <c r="C12" s="34"/>
      <c r="D12" s="35"/>
      <c r="E12" s="35"/>
      <c r="F12" s="42"/>
      <c r="G12" s="36"/>
      <c r="H12" s="36"/>
      <c r="I12" s="49"/>
      <c r="J12" s="37"/>
      <c r="K12" s="37"/>
      <c r="L12" s="38"/>
      <c r="M12" s="39"/>
      <c r="N12" s="39"/>
      <c r="O12" s="39"/>
      <c r="P12" s="11"/>
      <c r="Q12" s="10"/>
      <c r="R12" s="11"/>
      <c r="S12" s="11"/>
      <c r="T12" s="11"/>
      <c r="U12" s="11"/>
      <c r="W12" s="7"/>
    </row>
    <row r="13" spans="1:25" ht="76.5" customHeight="1">
      <c r="A13" s="29"/>
      <c r="B13" s="99" t="s">
        <v>31</v>
      </c>
      <c r="C13" s="99"/>
      <c r="D13" s="99"/>
      <c r="E13" s="99"/>
      <c r="F13" s="99"/>
      <c r="G13" s="99"/>
      <c r="H13" s="29"/>
      <c r="I13" s="29"/>
      <c r="J13" s="50"/>
      <c r="K13" s="29"/>
      <c r="L13" s="29"/>
      <c r="M13" s="29"/>
      <c r="N13" s="29"/>
      <c r="O13" s="29"/>
      <c r="P13" s="29"/>
      <c r="V13" s="3"/>
      <c r="X13" s="1"/>
      <c r="Y13" s="3"/>
    </row>
    <row r="14" spans="1:25" ht="18" customHeight="1">
      <c r="A14" s="30"/>
      <c r="B14" s="92"/>
      <c r="C14" s="92"/>
      <c r="D14" s="92"/>
      <c r="E14" s="92"/>
      <c r="F14" s="92"/>
      <c r="G14" s="92"/>
      <c r="H14" s="92"/>
      <c r="I14" s="51"/>
      <c r="J14" s="31"/>
      <c r="K14" s="31"/>
      <c r="L14" s="13"/>
      <c r="M14" s="15"/>
      <c r="N14" s="15"/>
      <c r="O14" s="13"/>
    </row>
    <row r="15" spans="1:25" ht="15.75" customHeight="1">
      <c r="A15" s="93" t="s">
        <v>36</v>
      </c>
      <c r="B15" s="93"/>
      <c r="C15" s="34"/>
      <c r="D15" s="35"/>
      <c r="E15" s="35"/>
      <c r="F15" s="31"/>
      <c r="G15" s="28"/>
      <c r="H15" s="28"/>
      <c r="I15" s="52"/>
      <c r="J15" s="28"/>
      <c r="K15" s="28"/>
      <c r="L15" s="28"/>
      <c r="M15" s="28"/>
      <c r="N15" s="28"/>
      <c r="O15" s="28"/>
      <c r="P15" s="9"/>
      <c r="Q15" s="9"/>
      <c r="R15" s="9"/>
      <c r="S15" s="9"/>
      <c r="T15" s="9"/>
      <c r="U15" s="9"/>
    </row>
    <row r="16" spans="1:25" ht="15.75">
      <c r="A16" s="94" t="s">
        <v>35</v>
      </c>
      <c r="B16" s="94"/>
      <c r="C16" s="29"/>
      <c r="D16" s="29"/>
      <c r="E16" s="29"/>
      <c r="F16" s="28"/>
      <c r="G16" s="33"/>
      <c r="H16" s="72"/>
      <c r="I16" s="52"/>
      <c r="J16" s="72"/>
      <c r="K16" s="33"/>
      <c r="L16" s="33"/>
      <c r="M16" s="33"/>
      <c r="N16" s="33"/>
      <c r="O16" s="33"/>
      <c r="P16" s="8"/>
      <c r="Q16" s="8"/>
      <c r="R16" s="8"/>
      <c r="S16" s="8"/>
      <c r="T16" s="8"/>
      <c r="U16" s="8"/>
    </row>
    <row r="17" spans="1:15" ht="15.75">
      <c r="A17" s="22"/>
      <c r="B17" s="30"/>
      <c r="C17" s="30"/>
      <c r="D17" s="21"/>
      <c r="E17" s="21"/>
      <c r="F17" s="33"/>
      <c r="G17" s="23"/>
      <c r="H17" s="72"/>
      <c r="I17" s="52"/>
      <c r="J17" s="72"/>
      <c r="K17" s="24"/>
      <c r="L17" s="13"/>
      <c r="M17" s="15"/>
      <c r="N17" s="15"/>
      <c r="O17" s="13"/>
    </row>
    <row r="18" spans="1:15" ht="15.75">
      <c r="A18" s="22"/>
      <c r="B18" s="28"/>
      <c r="C18" s="28"/>
      <c r="D18" s="28"/>
      <c r="E18" s="28"/>
      <c r="F18" s="31"/>
      <c r="G18" s="23"/>
      <c r="H18" s="72"/>
      <c r="I18" s="52"/>
      <c r="J18" s="72"/>
      <c r="K18" s="24"/>
      <c r="L18" s="13"/>
      <c r="M18" s="15"/>
      <c r="N18" s="15"/>
      <c r="O18" s="13"/>
    </row>
    <row r="19" spans="1:15" ht="12.75" customHeight="1">
      <c r="A19" s="32"/>
      <c r="B19" s="33"/>
      <c r="C19" s="33"/>
      <c r="D19" s="33"/>
      <c r="E19" s="33"/>
      <c r="F19" s="31"/>
      <c r="G19" s="6"/>
      <c r="H19" s="33"/>
      <c r="I19" s="53"/>
      <c r="J19" s="33"/>
      <c r="K19" s="2"/>
      <c r="L19" s="2"/>
      <c r="M19" s="12"/>
      <c r="N19" s="12"/>
      <c r="O19" s="2"/>
    </row>
    <row r="20" spans="1:15" ht="15.75">
      <c r="B20" s="93" t="s">
        <v>30</v>
      </c>
      <c r="C20" s="97"/>
      <c r="D20" s="21"/>
      <c r="E20" s="31" t="s">
        <v>23</v>
      </c>
      <c r="F20" s="26"/>
      <c r="H20" s="98" t="s">
        <v>24</v>
      </c>
      <c r="I20" s="98"/>
      <c r="J20" s="98"/>
    </row>
    <row r="21" spans="1:15" ht="19.5" customHeight="1">
      <c r="B21" s="97"/>
      <c r="C21" s="97"/>
      <c r="D21" s="21"/>
      <c r="E21" s="31" t="s">
        <v>17</v>
      </c>
      <c r="H21" s="98" t="s">
        <v>18</v>
      </c>
      <c r="I21" s="98"/>
      <c r="J21" s="98"/>
    </row>
    <row r="22" spans="1:15" ht="15.75">
      <c r="B22" s="32"/>
      <c r="C22" s="32"/>
      <c r="D22" s="32"/>
      <c r="E22" s="25"/>
      <c r="H22" s="27"/>
      <c r="I22" s="54"/>
      <c r="J22" s="2"/>
    </row>
  </sheetData>
  <mergeCells count="24">
    <mergeCell ref="B14:H14"/>
    <mergeCell ref="A15:B15"/>
    <mergeCell ref="A16:B16"/>
    <mergeCell ref="L7:O7"/>
    <mergeCell ref="B20:C21"/>
    <mergeCell ref="H20:J20"/>
    <mergeCell ref="H21:J21"/>
    <mergeCell ref="B13:G13"/>
    <mergeCell ref="E2:O2"/>
    <mergeCell ref="E4:O4"/>
    <mergeCell ref="L1:O1"/>
    <mergeCell ref="A7:A8"/>
    <mergeCell ref="B7:B8"/>
    <mergeCell ref="C7:C8"/>
    <mergeCell ref="D7:D8"/>
    <mergeCell ref="E7:E8"/>
    <mergeCell ref="F7:H7"/>
    <mergeCell ref="I7:K7"/>
    <mergeCell ref="B2:C2"/>
    <mergeCell ref="B3:C3"/>
    <mergeCell ref="E3:O3"/>
    <mergeCell ref="B4:C4"/>
    <mergeCell ref="A5:O5"/>
    <mergeCell ref="B6:C6"/>
  </mergeCells>
  <pageMargins left="0.16" right="0.16" top="0.32" bottom="0.24" header="0.22" footer="0.19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</vt:lpstr>
      <vt:lpstr>ПО!Область_печати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erada</cp:lastModifiedBy>
  <cp:lastPrinted>2023-10-17T09:01:43Z</cp:lastPrinted>
  <dcterms:created xsi:type="dcterms:W3CDTF">2014-01-28T13:50:42Z</dcterms:created>
  <dcterms:modified xsi:type="dcterms:W3CDTF">2025-04-08T08:04:23Z</dcterms:modified>
</cp:coreProperties>
</file>