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-15" yWindow="-15" windowWidth="14400" windowHeight="12735"/>
  </bookViews>
  <sheets>
    <sheet name="ПО" sheetId="23" r:id="rId1"/>
  </sheets>
  <definedNames>
    <definedName name="_xlnm.Print_Area" localSheetId="0">ПО!$A$1:$O$18</definedName>
  </definedNames>
  <calcPr calcId="144525"/>
</workbook>
</file>

<file path=xl/calcChain.xml><?xml version="1.0" encoding="utf-8"?>
<calcChain xmlns="http://schemas.openxmlformats.org/spreadsheetml/2006/main">
  <c r="I10" i="23" l="1"/>
  <c r="J10" i="23" s="1"/>
  <c r="K10" i="23" s="1"/>
  <c r="L10" i="23"/>
  <c r="M10" i="23" s="1"/>
  <c r="N10" i="23" s="1"/>
  <c r="O10" i="23" s="1"/>
  <c r="L9" i="23" l="1"/>
  <c r="M9" i="23" s="1"/>
  <c r="N9" i="23" s="1"/>
  <c r="O9" i="23" s="1"/>
  <c r="I9" i="23"/>
  <c r="J9" i="23" s="1"/>
  <c r="K9" i="23" s="1"/>
  <c r="M11" i="23" l="1"/>
  <c r="O11" i="23" l="1"/>
  <c r="N11" i="23"/>
</calcChain>
</file>

<file path=xl/sharedStrings.xml><?xml version="1.0" encoding="utf-8"?>
<sst xmlns="http://schemas.openxmlformats.org/spreadsheetml/2006/main" count="40" uniqueCount="39">
  <si>
    <t>№</t>
  </si>
  <si>
    <t>Ед. изм</t>
  </si>
  <si>
    <t>Кол-во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</si>
  <si>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</si>
  <si>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</si>
  <si>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0"/>
        <color indexed="8"/>
        <rFont val="Times New Roman"/>
        <family val="1"/>
        <charset val="204"/>
      </rPr>
      <t xml:space="preserve">         (не должен превышать 33%)</t>
    </r>
  </si>
  <si>
    <t>Цена за единицу изм. (руб.)</t>
  </si>
  <si>
    <t>Цена за единицу изм. с округлением (вниз) до сотых долей после запятой (руб.)</t>
  </si>
  <si>
    <t xml:space="preserve">                                                                                                                                 </t>
  </si>
  <si>
    <t xml:space="preserve">Поставщик №1 </t>
  </si>
  <si>
    <t>Поставщик №2</t>
  </si>
  <si>
    <t xml:space="preserve">Поставщик №3 </t>
  </si>
  <si>
    <t>Наименование закупки (предмет договора)</t>
  </si>
  <si>
    <t>Используемый метод определения НМЦ</t>
  </si>
  <si>
    <t>Метод сопоставимых рыночных цен (анализа рынка)</t>
  </si>
  <si>
    <t>Срок поставки (выполнения работ, оказания услуг)</t>
  </si>
  <si>
    <t>Информация о запросах ценовых предложений (коммерческих предложений)</t>
  </si>
  <si>
    <t>(должность)</t>
  </si>
  <si>
    <t>(подпись/расшифровка подписи)</t>
  </si>
  <si>
    <t>ЧАСТЬ III. ОБОСНОВАНИЕ НАЧАЛЬНОЙ (МАКСИМАЛЬНОЙ) ЦЕНЫ ДОГОВОРА</t>
  </si>
  <si>
    <t>Однородность совокупности значений выявленных цен, используемых в расчете Н(М)ЦД, ЦДЕП</t>
  </si>
  <si>
    <t>Н(М)ЦД, ЦДЕП, определяемая методом сопоставимых рыночных цен (анализа рынка)*</t>
  </si>
  <si>
    <r>
      <rPr>
        <b/>
        <sz val="10"/>
        <color indexed="8"/>
        <rFont val="Times New Roman"/>
        <family val="1"/>
        <charset val="204"/>
      </rPr>
      <t>Расчет Н(М)ЦД по формуле</t>
    </r>
    <r>
      <rPr>
        <sz val="10"/>
        <color indexed="8"/>
        <rFont val="Times New Roman"/>
        <family val="1"/>
        <charset val="204"/>
      </rPr>
      <t xml:space="preserve">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</si>
  <si>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>шт</t>
  </si>
  <si>
    <t>Начальник ОИТ</t>
  </si>
  <si>
    <t>Тлеуов И.К./_____________/</t>
  </si>
  <si>
    <t xml:space="preserve">ОКПД 2 </t>
  </si>
  <si>
    <t xml:space="preserve">Наименование позиции </t>
  </si>
  <si>
    <t xml:space="preserve">Н(М)Ц, за единицу (руб.)     </t>
  </si>
  <si>
    <t xml:space="preserve">Коммерческие предложения (руб./ед.изм.) </t>
  </si>
  <si>
    <t>Расчет НМЦД</t>
  </si>
  <si>
    <t xml:space="preserve">Работник подразделения,
ответственного за расчет НМЦД:
</t>
  </si>
  <si>
    <t>58.29.50.000</t>
  </si>
  <si>
    <t>Право на использование обновлений версий программы для ЭВМ «ГРАНД-Смета» и обновлений БД «ФСНБ-2022 в формате программы для ЭВМ «ГРАНД-Смета»»</t>
  </si>
  <si>
    <t>до 31 декабря 2025г.</t>
  </si>
  <si>
    <t>Право на использование новых версий программы для ЭВМ «ГРАНД-Смета», выпущенных в течение года</t>
  </si>
  <si>
    <t>Право на использование новых версий БД «ФСНБ-2022 в формате программы для ЭВМ «ГРАНД-Смета»», выпущенных в течение года</t>
  </si>
  <si>
    <t>Итого НМЦД  устанавливается в размере: 285 999,96</t>
  </si>
  <si>
    <t xml:space="preserve">Дата подготовки обоснования НМЦД  02.04.2025г.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</si>
</sst>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5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7" fillId="0" borderId="0" xfId="0" applyFont="1"/>
    <xf numFmtId="0" fontId="6" fillId="0" borderId="0" xfId="0" applyFont="1" applyFill="1" applyAlignment="1" applyProtection="1">
      <alignment vertical="center"/>
      <protection locked="0"/>
    </xf>
    <xf numFmtId="4" fontId="7" fillId="0" borderId="0" xfId="0" applyNumberFormat="1" applyFont="1"/>
    <xf numFmtId="0" fontId="1" fillId="0" borderId="5" xfId="0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8" fillId="2" borderId="0" xfId="0" applyFont="1" applyFill="1" applyBorder="1" applyAlignment="1">
      <alignment horizontal="center" vertical="top" wrapText="1"/>
    </xf>
    <xf numFmtId="4" fontId="8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Fill="1" applyAlignment="1" applyProtection="1">
      <alignment vertical="center"/>
      <protection locked="0"/>
    </xf>
    <xf numFmtId="0" fontId="7" fillId="0" borderId="0" xfId="0" applyFont="1" applyFill="1"/>
    <xf numFmtId="4" fontId="8" fillId="0" borderId="0" xfId="0" applyNumberFormat="1" applyFont="1" applyFill="1"/>
    <xf numFmtId="4" fontId="7" fillId="0" borderId="0" xfId="0" applyNumberFormat="1" applyFont="1" applyFill="1"/>
    <xf numFmtId="4" fontId="2" fillId="0" borderId="2" xfId="0" applyNumberFormat="1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4" fontId="8" fillId="0" borderId="2" xfId="0" applyNumberFormat="1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/>
    <xf numFmtId="4" fontId="7" fillId="0" borderId="8" xfId="0" applyNumberFormat="1" applyFont="1" applyFill="1" applyBorder="1"/>
    <xf numFmtId="164" fontId="4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2" fontId="2" fillId="0" borderId="7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/>
    <xf numFmtId="0" fontId="9" fillId="0" borderId="0" xfId="0" applyFont="1" applyFill="1" applyAlignment="1">
      <alignment horizontal="left"/>
    </xf>
    <xf numFmtId="4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5" fillId="0" borderId="0" xfId="0" applyFont="1" applyFill="1"/>
    <xf numFmtId="4" fontId="5" fillId="0" borderId="0" xfId="0" applyNumberFormat="1" applyFont="1" applyFill="1" applyAlignment="1" applyProtection="1">
      <alignment wrapText="1"/>
      <protection locked="0"/>
    </xf>
    <xf numFmtId="0" fontId="5" fillId="0" borderId="0" xfId="0" applyFont="1" applyFill="1" applyAlignment="1" applyProtection="1">
      <alignment horizontal="center" wrapText="1"/>
      <protection locked="0"/>
    </xf>
    <xf numFmtId="2" fontId="13" fillId="0" borderId="1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4" fontId="12" fillId="0" borderId="3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wrapText="1"/>
    </xf>
    <xf numFmtId="0" fontId="9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9" fillId="0" borderId="0" xfId="0" applyFont="1" applyFill="1" applyAlignment="1">
      <alignment horizontal="center"/>
    </xf>
    <xf numFmtId="0" fontId="1" fillId="0" borderId="6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7</xdr:row>
      <xdr:rowOff>952500</xdr:rowOff>
    </xdr:from>
    <xdr:to>
      <xdr:col>11</xdr:col>
      <xdr:colOff>0</xdr:colOff>
      <xdr:row>7</xdr:row>
      <xdr:rowOff>1304925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9850" y="2152650"/>
          <a:ext cx="9334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19050</xdr:colOff>
      <xdr:row>7</xdr:row>
      <xdr:rowOff>923925</xdr:rowOff>
    </xdr:from>
    <xdr:to>
      <xdr:col>9</xdr:col>
      <xdr:colOff>1019175</xdr:colOff>
      <xdr:row>7</xdr:row>
      <xdr:rowOff>1362075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1150" y="2124075"/>
          <a:ext cx="10001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19050</xdr:colOff>
      <xdr:row>7</xdr:row>
      <xdr:rowOff>1600200</xdr:rowOff>
    </xdr:from>
    <xdr:to>
      <xdr:col>11</xdr:col>
      <xdr:colOff>1504950</xdr:colOff>
      <xdr:row>7</xdr:row>
      <xdr:rowOff>1962150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2350" y="2800350"/>
          <a:ext cx="14859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266700</xdr:colOff>
      <xdr:row>7</xdr:row>
      <xdr:rowOff>1400175</xdr:rowOff>
    </xdr:from>
    <xdr:to>
      <xdr:col>11</xdr:col>
      <xdr:colOff>419100</xdr:colOff>
      <xdr:row>7</xdr:row>
      <xdr:rowOff>1628775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0" y="2600325"/>
          <a:ext cx="152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8"/>
  <sheetViews>
    <sheetView tabSelected="1" view="pageBreakPreview" zoomScaleNormal="112" zoomScaleSheetLayoutView="100" workbookViewId="0">
      <selection activeCell="O11" sqref="O11"/>
    </sheetView>
  </sheetViews>
  <sheetFormatPr defaultRowHeight="12.75" x14ac:dyDescent="0.2"/>
  <cols>
    <col min="1" max="1" width="7.5703125" style="1" customWidth="1"/>
    <col min="2" max="2" width="39.5703125" style="1" customWidth="1"/>
    <col min="3" max="3" width="13.7109375" style="1" customWidth="1"/>
    <col min="4" max="4" width="6.7109375" style="1" customWidth="1"/>
    <col min="5" max="5" width="6.85546875" style="1" customWidth="1"/>
    <col min="6" max="6" width="12.140625" style="3" customWidth="1"/>
    <col min="7" max="7" width="13.85546875" style="3" customWidth="1"/>
    <col min="8" max="8" width="13" style="3" customWidth="1"/>
    <col min="9" max="9" width="15.5703125" style="1" customWidth="1"/>
    <col min="10" max="10" width="15.42578125" style="1" customWidth="1"/>
    <col min="11" max="11" width="14.28515625" style="1" customWidth="1"/>
    <col min="12" max="12" width="22.7109375" style="1" customWidth="1"/>
    <col min="13" max="13" width="13.7109375" style="3" customWidth="1"/>
    <col min="14" max="14" width="14.42578125" style="3" customWidth="1"/>
    <col min="15" max="15" width="15.42578125" style="1" customWidth="1"/>
    <col min="16" max="16" width="18.42578125" style="3" customWidth="1"/>
    <col min="17" max="17" width="0.85546875" style="3" customWidth="1"/>
    <col min="18" max="21" width="15.7109375" style="3" customWidth="1"/>
    <col min="22" max="22" width="11.85546875" style="1" customWidth="1"/>
    <col min="23" max="23" width="9.140625" style="1" customWidth="1"/>
    <col min="24" max="24" width="9.140625" style="3" customWidth="1"/>
    <col min="25" max="16384" width="9.140625" style="1"/>
  </cols>
  <sheetData>
    <row r="1" spans="1:23" ht="16.5" customHeight="1" x14ac:dyDescent="0.2">
      <c r="A1" s="13"/>
      <c r="B1" s="13"/>
      <c r="C1" s="13"/>
      <c r="D1" s="13"/>
      <c r="E1" s="13"/>
      <c r="F1" s="14" t="s">
        <v>19</v>
      </c>
      <c r="G1" s="15"/>
      <c r="H1" s="15"/>
      <c r="I1" s="13"/>
      <c r="J1" s="13"/>
      <c r="K1" s="13"/>
      <c r="L1" s="59" t="s">
        <v>8</v>
      </c>
      <c r="M1" s="60"/>
      <c r="N1" s="60"/>
      <c r="O1" s="60"/>
    </row>
    <row r="2" spans="1:23" ht="29.25" customHeight="1" x14ac:dyDescent="0.2">
      <c r="A2" s="4"/>
      <c r="B2" s="58" t="s">
        <v>12</v>
      </c>
      <c r="C2" s="58"/>
      <c r="D2" s="4"/>
      <c r="E2" s="58" t="s">
        <v>33</v>
      </c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23" ht="36.75" customHeight="1" x14ac:dyDescent="0.2">
      <c r="A3" s="4"/>
      <c r="B3" s="58" t="s">
        <v>13</v>
      </c>
      <c r="C3" s="58"/>
      <c r="D3" s="4"/>
      <c r="E3" s="58" t="s">
        <v>14</v>
      </c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1:23" ht="33" customHeight="1" x14ac:dyDescent="0.2">
      <c r="A4" s="4"/>
      <c r="B4" s="58" t="s">
        <v>15</v>
      </c>
      <c r="C4" s="58"/>
      <c r="D4" s="4"/>
      <c r="E4" s="58" t="s">
        <v>34</v>
      </c>
      <c r="F4" s="58"/>
      <c r="G4" s="58"/>
      <c r="H4" s="58"/>
      <c r="I4" s="58"/>
      <c r="J4" s="58"/>
      <c r="K4" s="58"/>
      <c r="L4" s="58"/>
      <c r="M4" s="58"/>
      <c r="N4" s="58"/>
      <c r="O4" s="58"/>
    </row>
    <row r="5" spans="1:23" ht="22.5" customHeight="1" x14ac:dyDescent="0.2">
      <c r="A5" s="58" t="s">
        <v>30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</row>
    <row r="6" spans="1:23" ht="68.25" customHeight="1" x14ac:dyDescent="0.2">
      <c r="A6" s="4"/>
      <c r="B6" s="58" t="s">
        <v>16</v>
      </c>
      <c r="C6" s="58"/>
      <c r="D6" s="4"/>
      <c r="E6" s="4"/>
      <c r="F6" s="5"/>
      <c r="G6" s="5"/>
      <c r="H6" s="5"/>
      <c r="I6" s="4"/>
      <c r="J6" s="4"/>
      <c r="K6" s="4"/>
      <c r="L6" s="4"/>
      <c r="M6" s="5"/>
      <c r="N6" s="5"/>
      <c r="O6" s="4"/>
    </row>
    <row r="7" spans="1:23" ht="39" customHeight="1" x14ac:dyDescent="0.2">
      <c r="A7" s="61" t="s">
        <v>0</v>
      </c>
      <c r="B7" s="61" t="s">
        <v>27</v>
      </c>
      <c r="C7" s="63" t="s">
        <v>26</v>
      </c>
      <c r="D7" s="61" t="s">
        <v>1</v>
      </c>
      <c r="E7" s="63" t="s">
        <v>2</v>
      </c>
      <c r="F7" s="64" t="s">
        <v>29</v>
      </c>
      <c r="G7" s="65"/>
      <c r="H7" s="66"/>
      <c r="I7" s="67" t="s">
        <v>20</v>
      </c>
      <c r="J7" s="67"/>
      <c r="K7" s="67"/>
      <c r="L7" s="49" t="s">
        <v>21</v>
      </c>
      <c r="M7" s="50"/>
      <c r="N7" s="50"/>
      <c r="O7" s="50"/>
    </row>
    <row r="8" spans="1:23" ht="159" customHeight="1" x14ac:dyDescent="0.2">
      <c r="A8" s="62"/>
      <c r="B8" s="62"/>
      <c r="C8" s="63"/>
      <c r="D8" s="61"/>
      <c r="E8" s="63"/>
      <c r="F8" s="16" t="s">
        <v>9</v>
      </c>
      <c r="G8" s="16" t="s">
        <v>10</v>
      </c>
      <c r="H8" s="16" t="s">
        <v>11</v>
      </c>
      <c r="I8" s="17" t="s">
        <v>3</v>
      </c>
      <c r="J8" s="17" t="s">
        <v>4</v>
      </c>
      <c r="K8" s="17" t="s">
        <v>5</v>
      </c>
      <c r="L8" s="18" t="s">
        <v>22</v>
      </c>
      <c r="M8" s="19" t="s">
        <v>6</v>
      </c>
      <c r="N8" s="19" t="s">
        <v>7</v>
      </c>
      <c r="O8" s="20" t="s">
        <v>28</v>
      </c>
      <c r="P8" s="10"/>
      <c r="Q8" s="10"/>
      <c r="R8" s="10"/>
      <c r="S8" s="10"/>
      <c r="T8" s="10"/>
      <c r="U8" s="10"/>
    </row>
    <row r="9" spans="1:23" ht="45" x14ac:dyDescent="0.25">
      <c r="A9" s="44">
        <v>1</v>
      </c>
      <c r="B9" s="45" t="s">
        <v>35</v>
      </c>
      <c r="C9" s="42" t="s">
        <v>32</v>
      </c>
      <c r="D9" s="21" t="s">
        <v>23</v>
      </c>
      <c r="E9" s="43">
        <v>6</v>
      </c>
      <c r="F9" s="46">
        <v>28000</v>
      </c>
      <c r="G9" s="47">
        <v>28000</v>
      </c>
      <c r="H9" s="47">
        <v>28000</v>
      </c>
      <c r="I9" s="23">
        <f>AVERAGE(F9:H9)</f>
        <v>28000</v>
      </c>
      <c r="J9" s="24">
        <f>SQRT(((SUM((POWER(H9-I9,2)),(POWER(G9-I9,2)),(POWER(F9-I9,2)))/(COLUMNS(F9:H9)-1))))</f>
        <v>0</v>
      </c>
      <c r="K9" s="41">
        <f>J9/I9*100</f>
        <v>0</v>
      </c>
      <c r="L9" s="25">
        <f>((E9/3)*(SUM(F9:H9)))</f>
        <v>168000</v>
      </c>
      <c r="M9" s="26">
        <f>L9/E9</f>
        <v>28000</v>
      </c>
      <c r="N9" s="26">
        <f t="shared" ref="N9" si="0">ROUNDDOWN(M9,2)</f>
        <v>28000</v>
      </c>
      <c r="O9" s="26">
        <f>N9*E9</f>
        <v>168000</v>
      </c>
      <c r="P9" s="10"/>
      <c r="Q9" s="10"/>
      <c r="R9" s="10"/>
      <c r="S9" s="10"/>
      <c r="T9" s="10"/>
      <c r="U9" s="10"/>
    </row>
    <row r="10" spans="1:23" ht="60" x14ac:dyDescent="0.25">
      <c r="A10" s="48"/>
      <c r="B10" s="45" t="s">
        <v>36</v>
      </c>
      <c r="C10" s="42" t="s">
        <v>32</v>
      </c>
      <c r="D10" s="21"/>
      <c r="E10" s="43">
        <v>6</v>
      </c>
      <c r="F10" s="46">
        <v>20000</v>
      </c>
      <c r="G10" s="47">
        <v>20000</v>
      </c>
      <c r="H10" s="47">
        <v>19000</v>
      </c>
      <c r="I10" s="23">
        <f t="shared" ref="I10" si="1">AVERAGE(F10:H10)</f>
        <v>19666.666666666668</v>
      </c>
      <c r="J10" s="24">
        <f t="shared" ref="J10" si="2">SQRT(((SUM((POWER(H10-I10,2)),(POWER(G10-I10,2)),(POWER(F10-I10,2)))/(COLUMNS(F10:H10)-1))))</f>
        <v>577.35026918962581</v>
      </c>
      <c r="K10" s="41">
        <f t="shared" ref="K10" si="3">J10/I10*100</f>
        <v>2.9356793348625039</v>
      </c>
      <c r="L10" s="25">
        <f t="shared" ref="L10" si="4">((E10/3)*(SUM(F10:H10)))</f>
        <v>118000</v>
      </c>
      <c r="M10" s="26">
        <f t="shared" ref="M10" si="5">L10/E10</f>
        <v>19666.666666666668</v>
      </c>
      <c r="N10" s="26">
        <f t="shared" ref="N10" si="6">ROUNDDOWN(M10,2)</f>
        <v>19666.66</v>
      </c>
      <c r="O10" s="26">
        <f t="shared" ref="O10" si="7">N10*E10</f>
        <v>117999.95999999999</v>
      </c>
      <c r="P10" s="10"/>
      <c r="Q10" s="10"/>
      <c r="R10" s="10"/>
      <c r="S10" s="10"/>
      <c r="T10" s="10"/>
      <c r="U10" s="10"/>
    </row>
    <row r="11" spans="1:23" ht="21.75" customHeight="1" thickBot="1" x14ac:dyDescent="0.25">
      <c r="A11" s="27"/>
      <c r="B11" s="27"/>
      <c r="C11" s="27"/>
      <c r="D11" s="21"/>
      <c r="E11" s="22"/>
      <c r="F11" s="28"/>
      <c r="G11" s="28"/>
      <c r="H11" s="28"/>
      <c r="I11" s="29"/>
      <c r="J11" s="30"/>
      <c r="K11" s="30"/>
      <c r="L11" s="31"/>
      <c r="M11" s="32">
        <f>SUM(M9:M10)</f>
        <v>47666.666666666672</v>
      </c>
      <c r="N11" s="33">
        <f>SUM(N9:N10)</f>
        <v>47666.66</v>
      </c>
      <c r="O11" s="33">
        <f>SUM(O9:O10)</f>
        <v>285999.95999999996</v>
      </c>
      <c r="P11" s="11"/>
      <c r="Q11" s="10">
        <v>1.2</v>
      </c>
      <c r="R11" s="11"/>
      <c r="S11" s="11"/>
      <c r="T11" s="11"/>
      <c r="U11" s="11"/>
      <c r="W11" s="7">
        <v>1.2</v>
      </c>
    </row>
    <row r="12" spans="1:23" x14ac:dyDescent="0.2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</row>
    <row r="13" spans="1:23" ht="15.75" x14ac:dyDescent="0.25">
      <c r="A13" s="54"/>
      <c r="B13" s="54"/>
      <c r="C13" s="54"/>
      <c r="D13" s="34"/>
      <c r="E13" s="34"/>
      <c r="F13" s="55"/>
      <c r="G13" s="55"/>
      <c r="H13" s="55"/>
      <c r="I13" s="55"/>
      <c r="J13" s="55"/>
      <c r="K13" s="55"/>
      <c r="L13" s="13"/>
      <c r="M13" s="15"/>
      <c r="N13" s="15"/>
      <c r="O13" s="13"/>
    </row>
    <row r="14" spans="1:23" ht="28.5" customHeight="1" x14ac:dyDescent="0.2">
      <c r="A14" s="51" t="s">
        <v>37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9"/>
      <c r="Q14" s="9"/>
      <c r="R14" s="9"/>
      <c r="S14" s="9"/>
      <c r="T14" s="9"/>
      <c r="U14" s="9"/>
    </row>
    <row r="15" spans="1:23" ht="20.25" customHeight="1" x14ac:dyDescent="0.25">
      <c r="A15" s="57" t="s">
        <v>38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8"/>
      <c r="Q15" s="8"/>
      <c r="R15" s="8"/>
      <c r="S15" s="8"/>
      <c r="T15" s="8"/>
      <c r="U15" s="8"/>
    </row>
    <row r="16" spans="1:23" ht="24.75" customHeight="1" x14ac:dyDescent="0.25">
      <c r="A16" s="35"/>
      <c r="B16" s="51" t="s">
        <v>31</v>
      </c>
      <c r="C16" s="52"/>
      <c r="D16" s="34"/>
      <c r="E16" s="55" t="s">
        <v>24</v>
      </c>
      <c r="F16" s="55"/>
      <c r="G16" s="36"/>
      <c r="H16" s="55" t="s">
        <v>25</v>
      </c>
      <c r="I16" s="55"/>
      <c r="J16" s="55"/>
      <c r="K16" s="37"/>
      <c r="L16" s="13"/>
      <c r="M16" s="15"/>
      <c r="N16" s="15"/>
      <c r="O16" s="13"/>
    </row>
    <row r="17" spans="1:15" ht="22.5" customHeight="1" x14ac:dyDescent="0.25">
      <c r="A17" s="35"/>
      <c r="B17" s="52"/>
      <c r="C17" s="52"/>
      <c r="D17" s="34"/>
      <c r="E17" s="55" t="s">
        <v>17</v>
      </c>
      <c r="F17" s="55"/>
      <c r="G17" s="36"/>
      <c r="H17" s="55" t="s">
        <v>18</v>
      </c>
      <c r="I17" s="55"/>
      <c r="J17" s="55"/>
      <c r="K17" s="37"/>
      <c r="L17" s="13"/>
      <c r="M17" s="15"/>
      <c r="N17" s="15"/>
      <c r="O17" s="13"/>
    </row>
    <row r="18" spans="1:15" ht="15.75" x14ac:dyDescent="0.25">
      <c r="A18" s="56"/>
      <c r="B18" s="56"/>
      <c r="C18" s="56"/>
      <c r="D18" s="56"/>
      <c r="E18" s="38"/>
      <c r="F18" s="39"/>
      <c r="G18" s="6"/>
      <c r="H18" s="40"/>
      <c r="I18" s="2"/>
      <c r="J18" s="2"/>
      <c r="K18" s="2"/>
      <c r="L18" s="2"/>
      <c r="M18" s="12"/>
      <c r="N18" s="12"/>
      <c r="O18" s="2"/>
    </row>
  </sheetData>
  <mergeCells count="28">
    <mergeCell ref="E2:O2"/>
    <mergeCell ref="E4:O4"/>
    <mergeCell ref="L1:O1"/>
    <mergeCell ref="A7:A8"/>
    <mergeCell ref="B7:B8"/>
    <mergeCell ref="C7:C8"/>
    <mergeCell ref="D7:D8"/>
    <mergeCell ref="E7:E8"/>
    <mergeCell ref="F7:H7"/>
    <mergeCell ref="I7:K7"/>
    <mergeCell ref="B2:C2"/>
    <mergeCell ref="B3:C3"/>
    <mergeCell ref="E3:O3"/>
    <mergeCell ref="B4:C4"/>
    <mergeCell ref="A5:O5"/>
    <mergeCell ref="B6:C6"/>
    <mergeCell ref="A18:D18"/>
    <mergeCell ref="A15:O15"/>
    <mergeCell ref="B16:C17"/>
    <mergeCell ref="E16:F16"/>
    <mergeCell ref="H16:J16"/>
    <mergeCell ref="E17:F17"/>
    <mergeCell ref="H17:J17"/>
    <mergeCell ref="L7:O7"/>
    <mergeCell ref="A14:O14"/>
    <mergeCell ref="A12:O12"/>
    <mergeCell ref="A13:C13"/>
    <mergeCell ref="F13:K13"/>
  </mergeCells>
  <pageMargins left="0.16" right="0.16" top="0.32" bottom="0.24" header="0.22" footer="0.19"/>
  <pageSetup paperSize="9" scale="6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</vt:lpstr>
      <vt:lpstr>ПО!Область_печати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ATorbenko</dc:creator>
  <cp:lastModifiedBy>Тлеуов И.К.</cp:lastModifiedBy>
  <cp:lastPrinted>2023-10-17T09:01:43Z</cp:lastPrinted>
  <dcterms:created xsi:type="dcterms:W3CDTF">2014-01-28T13:50:42Z</dcterms:created>
  <dcterms:modified xsi:type="dcterms:W3CDTF">2025-04-02T10:10:43Z</dcterms:modified>
</cp:coreProperties>
</file>