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ЭтаКнига" defaultThemeVersion="124226"/>
  <bookViews>
    <workbookView xWindow="-15" yWindow="-15" windowWidth="14400" windowHeight="12735"/>
  </bookViews>
  <sheets>
    <sheet name="Стойки секционированные и элем" sheetId="23" r:id="rId1"/>
  </sheets>
  <definedNames>
    <definedName name="_xlnm.Print_Area" localSheetId="0">'Стойки секционированные и элем'!$A$1:$N$20</definedName>
  </definedNames>
  <calcPr calcId="125725" refMode="R1C1"/>
</workbook>
</file>

<file path=xl/calcChain.xml><?xml version="1.0" encoding="utf-8"?>
<calcChain xmlns="http://schemas.openxmlformats.org/spreadsheetml/2006/main">
  <c r="I10" i="23"/>
  <c r="J10" s="1"/>
  <c r="K10"/>
  <c r="L10" s="1"/>
  <c r="M10" s="1"/>
  <c r="N10" s="1"/>
  <c r="I11"/>
  <c r="J11" s="1"/>
  <c r="K11"/>
  <c r="L11" s="1"/>
  <c r="M11" s="1"/>
  <c r="N11" s="1"/>
  <c r="I12"/>
  <c r="J12" s="1"/>
  <c r="K12"/>
  <c r="L12" s="1"/>
  <c r="M12" s="1"/>
  <c r="N12" s="1"/>
  <c r="K9" l="1"/>
  <c r="L9" s="1"/>
  <c r="M9" s="1"/>
  <c r="I9"/>
  <c r="J9" s="1"/>
  <c r="N9" l="1"/>
  <c r="N13" s="1"/>
  <c r="M13"/>
  <c r="L13"/>
</calcChain>
</file>

<file path=xl/sharedStrings.xml><?xml version="1.0" encoding="utf-8"?>
<sst xmlns="http://schemas.openxmlformats.org/spreadsheetml/2006/main" count="46" uniqueCount="41">
  <si>
    <t>№</t>
  </si>
  <si>
    <t>Ед. изм</t>
  </si>
  <si>
    <t>Кол-во</t>
  </si>
  <si>
    <t xml:space="preserve">Средняя арифметическая цена за единицу     &lt;ц&gt; </t>
  </si>
  <si>
    <t>Среднее квадратичное отклонение</t>
  </si>
  <si>
    <t>Цена за единицу изм. (руб.)</t>
  </si>
  <si>
    <t>Цена за единицу изм. с округлением (вниз) до сотых долей после запятой (руб.)</t>
  </si>
  <si>
    <t xml:space="preserve">                                                                                                                                 </t>
  </si>
  <si>
    <t xml:space="preserve">Поставщик №1 </t>
  </si>
  <si>
    <t>Поставщик №2</t>
  </si>
  <si>
    <t xml:space="preserve">Поставщик №3 </t>
  </si>
  <si>
    <t>Наименование закупки (предмет договора)</t>
  </si>
  <si>
    <t>Используемый метод определения НМЦ</t>
  </si>
  <si>
    <t>Метод сопоставимых рыночных цен (анализа рынка)</t>
  </si>
  <si>
    <t>Срок поставки (выполнения работ, оказания услуг)</t>
  </si>
  <si>
    <t>Расчет НМЦ</t>
  </si>
  <si>
    <t>Информация о запросах ценовых предложений (коммерческих предложений)</t>
  </si>
  <si>
    <t xml:space="preserve">Работник подразделения,
ответственного за расчет НМЦ:
</t>
  </si>
  <si>
    <t>(должность)</t>
  </si>
  <si>
    <t>(подпись/расшифровка подписи)</t>
  </si>
  <si>
    <t>ЧАСТЬ III. ОБОСНОВАНИЕ НАЧАЛЬНОЙ (МАКСИМАЛЬНОЙ) ЦЕНЫ ДОГОВОРА</t>
  </si>
  <si>
    <t>Однородность совокупности значений выявленных цен, используемых в расчете Н(М)ЦД, ЦДЕП</t>
  </si>
  <si>
    <t>Н(М)ЦД, ЦДЕП, определяемая методом сопоставимых рыночных цен (анализа рынка)*</t>
  </si>
  <si>
    <r>
      <rPr>
        <b/>
        <sz val="10"/>
        <color indexed="8"/>
        <rFont val="Times New Roman"/>
        <family val="1"/>
        <charset val="204"/>
      </rPr>
      <t>Расчет Н(М)ЦД по формуле</t>
    </r>
    <r>
      <rPr>
        <sz val="10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</si>
  <si>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 xml:space="preserve">ОКПД 2 </t>
  </si>
  <si>
    <t xml:space="preserve">Наименование позиции </t>
  </si>
  <si>
    <t xml:space="preserve">Н(М)Ц, за единицу (руб.)     </t>
  </si>
  <si>
    <t xml:space="preserve">Коммерческие предложения (руб./ед.изм.) </t>
  </si>
  <si>
    <t>шт</t>
  </si>
  <si>
    <t>до 31июля 2025г.</t>
  </si>
  <si>
    <t>Кузнецов Д.И./_____________/</t>
  </si>
  <si>
    <t>Поставка стоек секционированных и элементов крепления к ним</t>
  </si>
  <si>
    <t>Стойка СК 22.1-2.1 СБ.К</t>
  </si>
  <si>
    <t>Траверса ТВ-250</t>
  </si>
  <si>
    <t>Траверса ТВ-255</t>
  </si>
  <si>
    <t>Тросостойка ТС-250</t>
  </si>
  <si>
    <t>23.61.12.162</t>
  </si>
  <si>
    <t>25.11.23.115</t>
  </si>
  <si>
    <t xml:space="preserve">Специалист ОМТС                                           ООО "СЕВАСТОПОЛЬЭНЕРГО" </t>
  </si>
  <si>
    <t>Итого НМЦ суммы цен за единицу ТРУ устанавливается в размере: 515 916,00</t>
  </si>
  <si>
    <t xml:space="preserve">Дата подготовки обоснования НМЦ  01.04.2025г. </t>
  </si>
</sst>
</file>

<file path=xl/styles.xml><?xml version="1.0" encoding="utf-8"?>
<styleSheet xmlns="http://schemas.openxmlformats.org/spreadsheetml/2006/main">
  <numFmts count="1">
    <numFmt numFmtId="164" formatCode="0.00000"/>
  </numFmts>
  <fonts count="13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6" fillId="0" borderId="0" xfId="0" applyFont="1"/>
    <xf numFmtId="0" fontId="5" fillId="0" borderId="0" xfId="0" applyFont="1" applyFill="1" applyAlignment="1" applyProtection="1">
      <alignment vertical="center"/>
      <protection locked="0"/>
    </xf>
    <xf numFmtId="4" fontId="6" fillId="0" borderId="0" xfId="0" applyNumberFormat="1" applyFont="1"/>
    <xf numFmtId="0" fontId="1" fillId="0" borderId="5" xfId="0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4" fontId="5" fillId="0" borderId="0" xfId="0" applyNumberFormat="1" applyFont="1" applyFill="1" applyAlignment="1" applyProtection="1">
      <alignment vertical="center"/>
      <protection locked="0"/>
    </xf>
    <xf numFmtId="4" fontId="11" fillId="0" borderId="3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4" fontId="7" fillId="0" borderId="0" xfId="0" applyNumberFormat="1" applyFont="1" applyFill="1"/>
    <xf numFmtId="4" fontId="6" fillId="0" borderId="0" xfId="0" applyNumberFormat="1" applyFont="1" applyFill="1"/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4" fontId="7" fillId="0" borderId="2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4" fontId="6" fillId="0" borderId="8" xfId="0" applyNumberFormat="1" applyFont="1" applyFill="1" applyBorder="1"/>
    <xf numFmtId="164" fontId="3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8" fillId="0" borderId="0" xfId="0" applyFont="1" applyFill="1" applyAlignment="1">
      <alignment horizontal="left"/>
    </xf>
    <xf numFmtId="4" fontId="9" fillId="0" borderId="0" xfId="0" applyNumberFormat="1" applyFont="1" applyFill="1" applyAlignment="1">
      <alignment horizontal="center"/>
    </xf>
    <xf numFmtId="0" fontId="4" fillId="0" borderId="0" xfId="0" applyFont="1" applyFill="1"/>
    <xf numFmtId="4" fontId="4" fillId="0" borderId="0" xfId="0" applyNumberFormat="1" applyFont="1" applyFill="1" applyAlignment="1" applyProtection="1">
      <alignment wrapText="1"/>
      <protection locked="0"/>
    </xf>
    <xf numFmtId="0" fontId="4" fillId="0" borderId="0" xfId="0" applyFont="1" applyFill="1" applyAlignment="1" applyProtection="1">
      <alignment horizontal="center" wrapText="1"/>
      <protection locked="0"/>
    </xf>
    <xf numFmtId="0" fontId="10" fillId="0" borderId="1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0" borderId="1" xfId="0" applyFont="1" applyFill="1" applyBorder="1"/>
    <xf numFmtId="0" fontId="10" fillId="0" borderId="0" xfId="0" applyFont="1"/>
    <xf numFmtId="4" fontId="12" fillId="0" borderId="7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2" fontId="2" fillId="0" borderId="3" xfId="0" applyNumberFormat="1" applyFont="1" applyFill="1" applyBorder="1" applyAlignment="1">
      <alignment horizontal="center" vertical="top" wrapText="1"/>
    </xf>
    <xf numFmtId="2" fontId="2" fillId="0" borderId="6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8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7</xdr:row>
      <xdr:rowOff>923925</xdr:rowOff>
    </xdr:from>
    <xdr:to>
      <xdr:col>9</xdr:col>
      <xdr:colOff>1019175</xdr:colOff>
      <xdr:row>7</xdr:row>
      <xdr:rowOff>1362075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201150" y="2124075"/>
          <a:ext cx="10001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19050</xdr:colOff>
      <xdr:row>7</xdr:row>
      <xdr:rowOff>1600200</xdr:rowOff>
    </xdr:from>
    <xdr:to>
      <xdr:col>10</xdr:col>
      <xdr:colOff>1504950</xdr:colOff>
      <xdr:row>7</xdr:row>
      <xdr:rowOff>1962150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182350" y="2800350"/>
          <a:ext cx="1485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266700</xdr:colOff>
      <xdr:row>7</xdr:row>
      <xdr:rowOff>1400175</xdr:rowOff>
    </xdr:from>
    <xdr:to>
      <xdr:col>10</xdr:col>
      <xdr:colOff>419100</xdr:colOff>
      <xdr:row>7</xdr:row>
      <xdr:rowOff>1628775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00" y="2600325"/>
          <a:ext cx="152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0"/>
  <sheetViews>
    <sheetView tabSelected="1" view="pageBreakPreview" zoomScaleNormal="112" zoomScaleSheetLayoutView="100" workbookViewId="0">
      <selection activeCell="L8" sqref="L8"/>
    </sheetView>
  </sheetViews>
  <sheetFormatPr defaultRowHeight="15"/>
  <cols>
    <col min="1" max="1" width="7.5703125" style="1" customWidth="1"/>
    <col min="2" max="2" width="40.42578125" style="40" customWidth="1"/>
    <col min="3" max="3" width="12.42578125" style="1" customWidth="1"/>
    <col min="4" max="4" width="8.140625" style="1" customWidth="1"/>
    <col min="5" max="5" width="10.28515625" style="1" customWidth="1"/>
    <col min="6" max="6" width="14.28515625" style="3" customWidth="1"/>
    <col min="7" max="7" width="15.42578125" style="3" customWidth="1"/>
    <col min="8" max="8" width="14" style="3" customWidth="1"/>
    <col min="9" max="9" width="15.5703125" style="1" customWidth="1"/>
    <col min="10" max="10" width="15.42578125" style="1" customWidth="1"/>
    <col min="11" max="11" width="22.7109375" style="1" customWidth="1"/>
    <col min="12" max="12" width="13.7109375" style="3" customWidth="1"/>
    <col min="13" max="13" width="14.42578125" style="3" customWidth="1"/>
    <col min="14" max="14" width="15.42578125" style="1" customWidth="1"/>
    <col min="15" max="15" width="11.85546875" style="1" customWidth="1"/>
    <col min="16" max="16" width="9.140625" style="1" customWidth="1"/>
    <col min="17" max="17" width="9.140625" style="3" customWidth="1"/>
    <col min="18" max="16384" width="9.140625" style="1"/>
  </cols>
  <sheetData>
    <row r="1" spans="1:16" ht="16.5" customHeight="1">
      <c r="A1" s="11"/>
      <c r="B1" s="38"/>
      <c r="C1" s="11"/>
      <c r="D1" s="11"/>
      <c r="E1" s="11"/>
      <c r="F1" s="12" t="s">
        <v>20</v>
      </c>
      <c r="G1" s="13"/>
      <c r="H1" s="13"/>
      <c r="I1" s="11"/>
      <c r="J1" s="11"/>
      <c r="K1" s="55" t="s">
        <v>7</v>
      </c>
      <c r="L1" s="56"/>
      <c r="M1" s="56"/>
      <c r="N1" s="56"/>
    </row>
    <row r="2" spans="1:16" ht="20.25" customHeight="1">
      <c r="A2" s="4"/>
      <c r="B2" s="65" t="s">
        <v>11</v>
      </c>
      <c r="C2" s="65"/>
      <c r="D2" s="4"/>
      <c r="E2" s="65" t="s">
        <v>31</v>
      </c>
      <c r="F2" s="65"/>
      <c r="G2" s="65"/>
      <c r="H2" s="65"/>
      <c r="I2" s="65"/>
      <c r="J2" s="65"/>
      <c r="K2" s="65"/>
      <c r="L2" s="65"/>
      <c r="M2" s="65"/>
      <c r="N2" s="65"/>
    </row>
    <row r="3" spans="1:16" ht="36.75" customHeight="1">
      <c r="A3" s="4"/>
      <c r="B3" s="65" t="s">
        <v>12</v>
      </c>
      <c r="C3" s="65"/>
      <c r="D3" s="4"/>
      <c r="E3" s="65" t="s">
        <v>13</v>
      </c>
      <c r="F3" s="65"/>
      <c r="G3" s="65"/>
      <c r="H3" s="65"/>
      <c r="I3" s="65"/>
      <c r="J3" s="65"/>
      <c r="K3" s="65"/>
      <c r="L3" s="65"/>
      <c r="M3" s="65"/>
      <c r="N3" s="65"/>
    </row>
    <row r="4" spans="1:16" ht="33" customHeight="1">
      <c r="A4" s="4"/>
      <c r="B4" s="65" t="s">
        <v>14</v>
      </c>
      <c r="C4" s="65"/>
      <c r="D4" s="4"/>
      <c r="E4" s="65" t="s">
        <v>29</v>
      </c>
      <c r="F4" s="65"/>
      <c r="G4" s="65"/>
      <c r="H4" s="65"/>
      <c r="I4" s="65"/>
      <c r="J4" s="65"/>
      <c r="K4" s="65"/>
      <c r="L4" s="65"/>
      <c r="M4" s="65"/>
      <c r="N4" s="65"/>
    </row>
    <row r="5" spans="1:16" ht="22.5" customHeight="1">
      <c r="A5" s="65" t="s">
        <v>15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16" ht="53.25" customHeight="1">
      <c r="A6" s="4"/>
      <c r="B6" s="65" t="s">
        <v>16</v>
      </c>
      <c r="C6" s="65"/>
      <c r="D6" s="4"/>
      <c r="E6" s="4"/>
      <c r="F6" s="5"/>
      <c r="G6" s="5"/>
      <c r="H6" s="5"/>
      <c r="I6" s="4"/>
      <c r="J6" s="4"/>
      <c r="K6" s="4"/>
      <c r="L6" s="5"/>
      <c r="M6" s="5"/>
      <c r="N6" s="4"/>
    </row>
    <row r="7" spans="1:16" ht="39" customHeight="1">
      <c r="A7" s="57" t="s">
        <v>0</v>
      </c>
      <c r="B7" s="59" t="s">
        <v>25</v>
      </c>
      <c r="C7" s="61" t="s">
        <v>24</v>
      </c>
      <c r="D7" s="57" t="s">
        <v>1</v>
      </c>
      <c r="E7" s="57" t="s">
        <v>2</v>
      </c>
      <c r="F7" s="62" t="s">
        <v>27</v>
      </c>
      <c r="G7" s="63"/>
      <c r="H7" s="64"/>
      <c r="I7" s="50" t="s">
        <v>21</v>
      </c>
      <c r="J7" s="51"/>
      <c r="K7" s="66" t="s">
        <v>22</v>
      </c>
      <c r="L7" s="67"/>
      <c r="M7" s="67"/>
      <c r="N7" s="67"/>
    </row>
    <row r="8" spans="1:16" ht="159" customHeight="1">
      <c r="A8" s="58"/>
      <c r="B8" s="60"/>
      <c r="C8" s="61"/>
      <c r="D8" s="57"/>
      <c r="E8" s="57"/>
      <c r="F8" s="14" t="s">
        <v>8</v>
      </c>
      <c r="G8" s="14" t="s">
        <v>9</v>
      </c>
      <c r="H8" s="14" t="s">
        <v>10</v>
      </c>
      <c r="I8" s="15" t="s">
        <v>3</v>
      </c>
      <c r="J8" s="15" t="s">
        <v>4</v>
      </c>
      <c r="K8" s="16" t="s">
        <v>23</v>
      </c>
      <c r="L8" s="17" t="s">
        <v>5</v>
      </c>
      <c r="M8" s="17" t="s">
        <v>6</v>
      </c>
      <c r="N8" s="18" t="s">
        <v>26</v>
      </c>
    </row>
    <row r="9" spans="1:16" ht="33.75" customHeight="1">
      <c r="A9" s="19">
        <v>1</v>
      </c>
      <c r="B9" s="36" t="s">
        <v>32</v>
      </c>
      <c r="C9" s="37" t="s">
        <v>36</v>
      </c>
      <c r="D9" s="20" t="s">
        <v>28</v>
      </c>
      <c r="E9" s="21">
        <v>1</v>
      </c>
      <c r="F9" s="9">
        <v>403200</v>
      </c>
      <c r="G9" s="9">
        <v>524471</v>
      </c>
      <c r="H9" s="10">
        <v>474000</v>
      </c>
      <c r="I9" s="43">
        <f>AVERAGE(F9:H9)</f>
        <v>467223.66666666669</v>
      </c>
      <c r="J9" s="22">
        <f t="shared" ref="J9" si="0">SQRT(((SUM((POWER(H9-I9,2)),(POWER(G9-I9,2)),(POWER(F9-I9,2)))/(COLUMNS(F9:H9)-1))))</f>
        <v>60918.82205306775</v>
      </c>
      <c r="K9" s="23">
        <f>((E9/3)*(SUM(F9:H9)))</f>
        <v>467223.66666666663</v>
      </c>
      <c r="L9" s="24">
        <f t="shared" ref="L9" si="1">K9/E9</f>
        <v>467223.66666666663</v>
      </c>
      <c r="M9" s="24">
        <f t="shared" ref="M9" si="2">ROUNDDOWN(L9,2)</f>
        <v>467223.66</v>
      </c>
      <c r="N9" s="24">
        <f t="shared" ref="N9" si="3">M9*E9</f>
        <v>467223.66</v>
      </c>
      <c r="O9" s="3"/>
      <c r="P9" s="7"/>
    </row>
    <row r="10" spans="1:16" ht="33.75" customHeight="1">
      <c r="A10" s="44">
        <v>2</v>
      </c>
      <c r="B10" s="36" t="s">
        <v>33</v>
      </c>
      <c r="C10" s="37" t="s">
        <v>37</v>
      </c>
      <c r="D10" s="20" t="s">
        <v>28</v>
      </c>
      <c r="E10" s="21">
        <v>1</v>
      </c>
      <c r="F10" s="9">
        <v>10458</v>
      </c>
      <c r="G10" s="9">
        <v>12847</v>
      </c>
      <c r="H10" s="10">
        <v>8450</v>
      </c>
      <c r="I10" s="43">
        <f t="shared" ref="I10:I12" si="4">AVERAGE(F10:H10)</f>
        <v>10585</v>
      </c>
      <c r="J10" s="22">
        <f t="shared" ref="J10:J12" si="5">SQRT(((SUM((POWER(H10-I10,2)),(POWER(G10-I10,2)),(POWER(F10-I10,2)))/(COLUMNS(F10:H10)-1))))</f>
        <v>2201.2494179442729</v>
      </c>
      <c r="K10" s="23">
        <f t="shared" ref="K10:K12" si="6">((E10/3)*(SUM(F10:H10)))</f>
        <v>10585</v>
      </c>
      <c r="L10" s="24">
        <f t="shared" ref="L10:L12" si="7">K10/E10</f>
        <v>10585</v>
      </c>
      <c r="M10" s="24">
        <f t="shared" ref="M10:M12" si="8">ROUNDDOWN(L10,2)</f>
        <v>10585</v>
      </c>
      <c r="N10" s="24">
        <f t="shared" ref="N10:N12" si="9">M10*E10</f>
        <v>10585</v>
      </c>
      <c r="O10" s="3"/>
      <c r="P10" s="7"/>
    </row>
    <row r="11" spans="1:16" ht="33.75" customHeight="1">
      <c r="A11" s="44">
        <v>3</v>
      </c>
      <c r="B11" s="36" t="s">
        <v>34</v>
      </c>
      <c r="C11" s="37" t="s">
        <v>37</v>
      </c>
      <c r="D11" s="20" t="s">
        <v>28</v>
      </c>
      <c r="E11" s="21">
        <v>1</v>
      </c>
      <c r="F11" s="9">
        <v>16380</v>
      </c>
      <c r="G11" s="9">
        <v>19650</v>
      </c>
      <c r="H11" s="10">
        <v>13520</v>
      </c>
      <c r="I11" s="43">
        <f t="shared" si="4"/>
        <v>16516.666666666668</v>
      </c>
      <c r="J11" s="22">
        <f t="shared" si="5"/>
        <v>3067.2843580818089</v>
      </c>
      <c r="K11" s="23">
        <f t="shared" si="6"/>
        <v>16516.666666666664</v>
      </c>
      <c r="L11" s="24">
        <f t="shared" si="7"/>
        <v>16516.666666666664</v>
      </c>
      <c r="M11" s="24">
        <f t="shared" si="8"/>
        <v>16516.66</v>
      </c>
      <c r="N11" s="24">
        <f t="shared" si="9"/>
        <v>16516.66</v>
      </c>
      <c r="O11" s="3"/>
      <c r="P11" s="7"/>
    </row>
    <row r="12" spans="1:16" ht="35.1" customHeight="1">
      <c r="A12" s="44">
        <v>4</v>
      </c>
      <c r="B12" s="36" t="s">
        <v>35</v>
      </c>
      <c r="C12" s="37" t="s">
        <v>37</v>
      </c>
      <c r="D12" s="20" t="s">
        <v>28</v>
      </c>
      <c r="E12" s="21">
        <v>1</v>
      </c>
      <c r="F12" s="9">
        <v>21585.06</v>
      </c>
      <c r="G12" s="9">
        <v>26287</v>
      </c>
      <c r="H12" s="10">
        <v>16900</v>
      </c>
      <c r="I12" s="43">
        <f t="shared" si="4"/>
        <v>21590.686666666665</v>
      </c>
      <c r="J12" s="22">
        <f t="shared" si="5"/>
        <v>4693.5025295117648</v>
      </c>
      <c r="K12" s="23">
        <f t="shared" si="6"/>
        <v>21590.686666666665</v>
      </c>
      <c r="L12" s="24">
        <f t="shared" si="7"/>
        <v>21590.686666666665</v>
      </c>
      <c r="M12" s="24">
        <f t="shared" si="8"/>
        <v>21590.68</v>
      </c>
      <c r="N12" s="24">
        <f t="shared" si="9"/>
        <v>21590.68</v>
      </c>
      <c r="O12" s="3"/>
      <c r="P12" s="7"/>
    </row>
    <row r="13" spans="1:16" ht="21.75" customHeight="1" thickBot="1">
      <c r="A13" s="25"/>
      <c r="B13" s="39"/>
      <c r="C13" s="25"/>
      <c r="D13" s="20"/>
      <c r="E13" s="21"/>
      <c r="F13" s="26"/>
      <c r="G13" s="26"/>
      <c r="H13" s="26"/>
      <c r="I13" s="27"/>
      <c r="J13" s="28"/>
      <c r="K13" s="29"/>
      <c r="L13" s="41">
        <f>SUM(L9:L12)</f>
        <v>515916.01999999996</v>
      </c>
      <c r="M13" s="42">
        <f>SUM(M9:M12)</f>
        <v>515915.99999999994</v>
      </c>
      <c r="N13" s="42">
        <f>SUM(N9:N12)</f>
        <v>515915.99999999994</v>
      </c>
      <c r="P13" s="7"/>
    </row>
    <row r="14" spans="1:16" ht="12.75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</row>
    <row r="15" spans="1:16" ht="15.75">
      <c r="A15" s="48"/>
      <c r="B15" s="48"/>
      <c r="C15" s="48"/>
      <c r="D15" s="30"/>
      <c r="E15" s="30"/>
      <c r="F15" s="49"/>
      <c r="G15" s="49"/>
      <c r="H15" s="49"/>
      <c r="I15" s="49"/>
      <c r="J15" s="49"/>
      <c r="K15" s="11"/>
      <c r="L15" s="13"/>
      <c r="M15" s="13"/>
      <c r="N15" s="11"/>
    </row>
    <row r="16" spans="1:16" ht="21.75" customHeight="1">
      <c r="A16" s="45" t="s">
        <v>39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</row>
    <row r="17" spans="1:14" ht="20.25" customHeight="1">
      <c r="A17" s="53" t="s">
        <v>40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</row>
    <row r="18" spans="1:14" ht="30.75" customHeight="1">
      <c r="A18" s="31"/>
      <c r="B18" s="45" t="s">
        <v>17</v>
      </c>
      <c r="C18" s="46"/>
      <c r="D18" s="30"/>
      <c r="E18" s="54" t="s">
        <v>38</v>
      </c>
      <c r="F18" s="54"/>
      <c r="G18" s="54"/>
      <c r="H18" s="49" t="s">
        <v>30</v>
      </c>
      <c r="I18" s="49"/>
      <c r="J18" s="49"/>
      <c r="K18" s="11"/>
      <c r="L18" s="13"/>
      <c r="M18" s="13"/>
      <c r="N18" s="11"/>
    </row>
    <row r="19" spans="1:14" ht="22.5" customHeight="1">
      <c r="A19" s="31"/>
      <c r="B19" s="46"/>
      <c r="C19" s="46"/>
      <c r="D19" s="30"/>
      <c r="E19" s="49" t="s">
        <v>18</v>
      </c>
      <c r="F19" s="49"/>
      <c r="G19" s="32"/>
      <c r="H19" s="49" t="s">
        <v>19</v>
      </c>
      <c r="I19" s="49"/>
      <c r="J19" s="49"/>
      <c r="K19" s="11"/>
      <c r="L19" s="13"/>
      <c r="M19" s="13"/>
      <c r="N19" s="11"/>
    </row>
    <row r="20" spans="1:14" ht="15.75">
      <c r="A20" s="52"/>
      <c r="B20" s="52"/>
      <c r="C20" s="52"/>
      <c r="D20" s="52"/>
      <c r="E20" s="33"/>
      <c r="F20" s="34"/>
      <c r="G20" s="6"/>
      <c r="H20" s="35"/>
      <c r="I20" s="2"/>
      <c r="J20" s="2"/>
      <c r="K20" s="2"/>
      <c r="L20" s="8"/>
      <c r="M20" s="8"/>
      <c r="N20" s="2"/>
    </row>
  </sheetData>
  <mergeCells count="28">
    <mergeCell ref="K1:N1"/>
    <mergeCell ref="A7:A8"/>
    <mergeCell ref="B7:B8"/>
    <mergeCell ref="C7:C8"/>
    <mergeCell ref="D7:D8"/>
    <mergeCell ref="E7:E8"/>
    <mergeCell ref="F7:H7"/>
    <mergeCell ref="B2:C2"/>
    <mergeCell ref="E2:N2"/>
    <mergeCell ref="B3:C3"/>
    <mergeCell ref="E3:N3"/>
    <mergeCell ref="B4:C4"/>
    <mergeCell ref="E4:N4"/>
    <mergeCell ref="A5:N5"/>
    <mergeCell ref="B6:C6"/>
    <mergeCell ref="K7:N7"/>
    <mergeCell ref="A20:D20"/>
    <mergeCell ref="A17:N17"/>
    <mergeCell ref="B18:C19"/>
    <mergeCell ref="H18:J18"/>
    <mergeCell ref="E19:F19"/>
    <mergeCell ref="H19:J19"/>
    <mergeCell ref="E18:G18"/>
    <mergeCell ref="A16:N16"/>
    <mergeCell ref="A14:N14"/>
    <mergeCell ref="A15:C15"/>
    <mergeCell ref="F15:J15"/>
    <mergeCell ref="I7:J7"/>
  </mergeCells>
  <pageMargins left="0.16" right="0.16" top="0.32" bottom="0.24" header="0.22" footer="0.19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Стойки секционированные и элем</vt:lpstr>
      <vt:lpstr>'Стойки секционированные и элем'!Область_печати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ATorbenko</dc:creator>
  <cp:lastModifiedBy>mnovosel</cp:lastModifiedBy>
  <cp:lastPrinted>2025-03-19T08:09:11Z</cp:lastPrinted>
  <dcterms:created xsi:type="dcterms:W3CDTF">2014-01-28T13:50:42Z</dcterms:created>
  <dcterms:modified xsi:type="dcterms:W3CDTF">2025-04-01T05:39:50Z</dcterms:modified>
</cp:coreProperties>
</file>