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средства'!$A$1:$N$77</definedName>
  </definedNames>
  <calcPr calcId="125725"/>
</workbook>
</file>

<file path=xl/calcChain.xml><?xml version="1.0" encoding="utf-8"?>
<calcChain xmlns="http://schemas.openxmlformats.org/spreadsheetml/2006/main">
  <c r="I70" i="23"/>
  <c r="J70" s="1"/>
  <c r="K70"/>
  <c r="L70" s="1"/>
  <c r="K15"/>
  <c r="L15" s="1"/>
  <c r="M15" s="1"/>
  <c r="N15" s="1"/>
  <c r="K16"/>
  <c r="L16" s="1"/>
  <c r="M16" s="1"/>
  <c r="N16" s="1"/>
  <c r="K17"/>
  <c r="L17" s="1"/>
  <c r="M17" s="1"/>
  <c r="N17" s="1"/>
  <c r="K18"/>
  <c r="L18" s="1"/>
  <c r="M18" s="1"/>
  <c r="N18" s="1"/>
  <c r="K19"/>
  <c r="L19" s="1"/>
  <c r="M19" s="1"/>
  <c r="N19" s="1"/>
  <c r="K20"/>
  <c r="L20" s="1"/>
  <c r="M20" s="1"/>
  <c r="N20" s="1"/>
  <c r="K21"/>
  <c r="L21" s="1"/>
  <c r="M21" s="1"/>
  <c r="N21" s="1"/>
  <c r="K22"/>
  <c r="L22" s="1"/>
  <c r="M22" s="1"/>
  <c r="N22" s="1"/>
  <c r="K23"/>
  <c r="L23" s="1"/>
  <c r="M23" s="1"/>
  <c r="N23" s="1"/>
  <c r="K24"/>
  <c r="L24" s="1"/>
  <c r="M24" s="1"/>
  <c r="N24" s="1"/>
  <c r="K25"/>
  <c r="L25" s="1"/>
  <c r="M25" s="1"/>
  <c r="N25" s="1"/>
  <c r="K26"/>
  <c r="L26" s="1"/>
  <c r="M26" s="1"/>
  <c r="N26" s="1"/>
  <c r="K27"/>
  <c r="L27" s="1"/>
  <c r="M27" s="1"/>
  <c r="N27" s="1"/>
  <c r="K28"/>
  <c r="L28" s="1"/>
  <c r="M28" s="1"/>
  <c r="N28" s="1"/>
  <c r="K29"/>
  <c r="L29" s="1"/>
  <c r="M29" s="1"/>
  <c r="N29" s="1"/>
  <c r="K30"/>
  <c r="L30" s="1"/>
  <c r="M30" s="1"/>
  <c r="N30" s="1"/>
  <c r="K31"/>
  <c r="L31" s="1"/>
  <c r="M31" s="1"/>
  <c r="N31" s="1"/>
  <c r="K32"/>
  <c r="L32" s="1"/>
  <c r="M32" s="1"/>
  <c r="N32" s="1"/>
  <c r="K33"/>
  <c r="L33" s="1"/>
  <c r="M33" s="1"/>
  <c r="N33" s="1"/>
  <c r="K34"/>
  <c r="L34" s="1"/>
  <c r="M34" s="1"/>
  <c r="N34" s="1"/>
  <c r="K35"/>
  <c r="L35" s="1"/>
  <c r="M35" s="1"/>
  <c r="N35" s="1"/>
  <c r="K36"/>
  <c r="L36" s="1"/>
  <c r="M36" s="1"/>
  <c r="N36" s="1"/>
  <c r="K37"/>
  <c r="L37" s="1"/>
  <c r="M37" s="1"/>
  <c r="N37" s="1"/>
  <c r="K38"/>
  <c r="L38" s="1"/>
  <c r="M38" s="1"/>
  <c r="N38" s="1"/>
  <c r="K39"/>
  <c r="L39" s="1"/>
  <c r="M39" s="1"/>
  <c r="N39" s="1"/>
  <c r="O39" s="1"/>
  <c r="K40"/>
  <c r="L40" s="1"/>
  <c r="M40" s="1"/>
  <c r="N40" s="1"/>
  <c r="O40" s="1"/>
  <c r="K41"/>
  <c r="L41" s="1"/>
  <c r="M41" s="1"/>
  <c r="N41" s="1"/>
  <c r="K42"/>
  <c r="L42" s="1"/>
  <c r="M42" s="1"/>
  <c r="N42" s="1"/>
  <c r="K43"/>
  <c r="L43" s="1"/>
  <c r="M43" s="1"/>
  <c r="N43" s="1"/>
  <c r="K44"/>
  <c r="L44" s="1"/>
  <c r="M44" s="1"/>
  <c r="N44" s="1"/>
  <c r="K45"/>
  <c r="L45" s="1"/>
  <c r="M45" s="1"/>
  <c r="N45" s="1"/>
  <c r="K46"/>
  <c r="L46" s="1"/>
  <c r="M46" s="1"/>
  <c r="N46" s="1"/>
  <c r="K47"/>
  <c r="L47" s="1"/>
  <c r="M47" s="1"/>
  <c r="N47" s="1"/>
  <c r="K48"/>
  <c r="L48" s="1"/>
  <c r="M48" s="1"/>
  <c r="N48" s="1"/>
  <c r="K49"/>
  <c r="L49" s="1"/>
  <c r="M49" s="1"/>
  <c r="N49" s="1"/>
  <c r="K50"/>
  <c r="L50" s="1"/>
  <c r="M50" s="1"/>
  <c r="N50" s="1"/>
  <c r="K51"/>
  <c r="L51" s="1"/>
  <c r="M51" s="1"/>
  <c r="N51" s="1"/>
  <c r="K52"/>
  <c r="L52" s="1"/>
  <c r="M52" s="1"/>
  <c r="N52" s="1"/>
  <c r="K53"/>
  <c r="L53" s="1"/>
  <c r="M53" s="1"/>
  <c r="N53" s="1"/>
  <c r="K54"/>
  <c r="L54" s="1"/>
  <c r="M54" s="1"/>
  <c r="N54" s="1"/>
  <c r="K55"/>
  <c r="L55" s="1"/>
  <c r="M55" s="1"/>
  <c r="N55" s="1"/>
  <c r="K56"/>
  <c r="L56" s="1"/>
  <c r="M56" s="1"/>
  <c r="N56" s="1"/>
  <c r="K57"/>
  <c r="L57" s="1"/>
  <c r="M57" s="1"/>
  <c r="N57" s="1"/>
  <c r="K58"/>
  <c r="L58" s="1"/>
  <c r="M58" s="1"/>
  <c r="N58" s="1"/>
  <c r="K59"/>
  <c r="L59" s="1"/>
  <c r="M59" s="1"/>
  <c r="N59" s="1"/>
  <c r="K60"/>
  <c r="L60" s="1"/>
  <c r="M60" s="1"/>
  <c r="N60" s="1"/>
  <c r="K61"/>
  <c r="L61" s="1"/>
  <c r="M61" s="1"/>
  <c r="N61" s="1"/>
  <c r="K62"/>
  <c r="L62" s="1"/>
  <c r="M62" s="1"/>
  <c r="N62" s="1"/>
  <c r="K63"/>
  <c r="L63" s="1"/>
  <c r="M63" s="1"/>
  <c r="N63" s="1"/>
  <c r="K64"/>
  <c r="L64" s="1"/>
  <c r="M64" s="1"/>
  <c r="N64" s="1"/>
  <c r="K65"/>
  <c r="L65" s="1"/>
  <c r="M65" s="1"/>
  <c r="N65" s="1"/>
  <c r="K66"/>
  <c r="L66" s="1"/>
  <c r="M66" s="1"/>
  <c r="N66" s="1"/>
  <c r="K67"/>
  <c r="L67" s="1"/>
  <c r="M67" s="1"/>
  <c r="N67" s="1"/>
  <c r="K68"/>
  <c r="L68" s="1"/>
  <c r="M68" s="1"/>
  <c r="N68" s="1"/>
  <c r="K69"/>
  <c r="L69" s="1"/>
  <c r="M69" s="1"/>
  <c r="N69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K10"/>
  <c r="L10" s="1"/>
  <c r="M10" s="1"/>
  <c r="N10" s="1"/>
  <c r="O10" s="1"/>
  <c r="K11"/>
  <c r="L11" s="1"/>
  <c r="M11" s="1"/>
  <c r="K12"/>
  <c r="L12" s="1"/>
  <c r="M12" s="1"/>
  <c r="N12" s="1"/>
  <c r="O12" s="1"/>
  <c r="K14"/>
  <c r="L14" s="1"/>
  <c r="M14" s="1"/>
  <c r="N14" s="1"/>
  <c r="V71"/>
  <c r="K13"/>
  <c r="L13" s="1"/>
  <c r="M13" s="1"/>
  <c r="N13" s="1"/>
  <c r="O13" s="1"/>
  <c r="M70" l="1"/>
  <c r="N70" s="1"/>
  <c r="O14"/>
  <c r="N11"/>
  <c r="O11" s="1"/>
  <c r="I11" l="1"/>
  <c r="J11" s="1"/>
  <c r="I10"/>
  <c r="J10" s="1"/>
  <c r="I12"/>
  <c r="J12" s="1"/>
  <c r="I13"/>
  <c r="J13" s="1"/>
  <c r="I14"/>
  <c r="J14" s="1"/>
  <c r="K9"/>
  <c r="L9" s="1"/>
  <c r="L71" s="1"/>
  <c r="I9"/>
  <c r="J9" s="1"/>
  <c r="M9" l="1"/>
  <c r="M71"/>
  <c r="N9" l="1"/>
  <c r="N71" s="1"/>
  <c r="O9" l="1"/>
  <c r="O71" s="1"/>
</calcChain>
</file>

<file path=xl/sharedStrings.xml><?xml version="1.0" encoding="utf-8"?>
<sst xmlns="http://schemas.openxmlformats.org/spreadsheetml/2006/main" count="221" uniqueCount="121">
  <si>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</si>
  <si>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</si>
  <si>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</si>
  <si>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</si>
  <si>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</si>
  <si>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</si>
  <si>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</si>
  <si>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</si>
  <si>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</si>
  <si>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</si>
  <si>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</si>
  <si>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</si>
  <si>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</si>
  <si>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</si>
  <si>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</si>
  <si>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</si>
  <si>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</si>
  <si>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</si>
  <si>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</si>
  <si>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</si>
  <si>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</si>
  <si>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</si>
  <si>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</si>
  <si>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</si>
  <si>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</si>
  <si>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</si>
  <si>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</si>
  <si>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</si>
  <si>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>Кузнецов Д.И. /_____________/</t>
  </si>
  <si>
    <t xml:space="preserve">ОКПД 2 </t>
  </si>
  <si>
    <t>Специалист ОМТС</t>
  </si>
  <si>
    <t xml:space="preserve">Н(М)Ц, за единицу (руб.)   </t>
  </si>
  <si>
    <t>Поставка комплектующих к компьютерам и оргтехнике</t>
  </si>
  <si>
    <t>Клавиатура</t>
  </si>
  <si>
    <t>26.20.16.110</t>
  </si>
  <si>
    <t xml:space="preserve">Проводная мышь </t>
  </si>
  <si>
    <t>26.20.16.170</t>
  </si>
  <si>
    <t>Веб-камера Тип 1</t>
  </si>
  <si>
    <t>Веб-камера Тип 2</t>
  </si>
  <si>
    <t>Акустическая система</t>
  </si>
  <si>
    <t>26.40.33.112</t>
  </si>
  <si>
    <t>26.40.31.190</t>
  </si>
  <si>
    <t>Оптический привод </t>
  </si>
  <si>
    <t>26.20.16.190</t>
  </si>
  <si>
    <t>Устройство охлаждения (кулер) Тип 1</t>
  </si>
  <si>
    <t>26.20.40.190</t>
  </si>
  <si>
    <t>Устройство охлаждения (кулер) Тип 2</t>
  </si>
  <si>
    <t>Устройство охлаждения (кулер) Тип 3</t>
  </si>
  <si>
    <t>Блок питания Тип 1</t>
  </si>
  <si>
    <t>26.20.40.113</t>
  </si>
  <si>
    <t>Блок питания Тип 2</t>
  </si>
  <si>
    <t>Блок питания Тип 3</t>
  </si>
  <si>
    <t>Материнская плата Тип 1</t>
  </si>
  <si>
    <t>Материнская плата Тип 2</t>
  </si>
  <si>
    <t>Материнская плата Тип 3</t>
  </si>
  <si>
    <t>Материнская плата Тип 4</t>
  </si>
  <si>
    <t>Оперативная память Тип 1</t>
  </si>
  <si>
    <t>26.20.22.160</t>
  </si>
  <si>
    <t>Оперативная память Тип 3</t>
  </si>
  <si>
    <t>Оперативная память Тип 4</t>
  </si>
  <si>
    <t>Процессор Тип 1</t>
  </si>
  <si>
    <t>Процессор Тип 2</t>
  </si>
  <si>
    <t>Процессор Тип 3</t>
  </si>
  <si>
    <t>Процессор Тип 4</t>
  </si>
  <si>
    <t>SSD накопитель Тип 1</t>
  </si>
  <si>
    <t>26.20.21.110</t>
  </si>
  <si>
    <t>SSD накопитель Тип 2</t>
  </si>
  <si>
    <t>SSD накопитель Тип 3</t>
  </si>
  <si>
    <t>SSD накопитель Тип 4</t>
  </si>
  <si>
    <t>Жесткий диск Тип 1</t>
  </si>
  <si>
    <t>Флеш накопитель</t>
  </si>
  <si>
    <t>26.20.21.120</t>
  </si>
  <si>
    <t>Комплект роликов для принтеров и МФУ</t>
  </si>
  <si>
    <t>26.20.40.170</t>
  </si>
  <si>
    <t>Драм-юнит для печатающих устройств Тип 1</t>
  </si>
  <si>
    <t>28.99.40.110</t>
  </si>
  <si>
    <t>Драм-юнит для печатающих устройств Тип 2</t>
  </si>
  <si>
    <t>Драм-юнит для печатающих устройств Тип 3</t>
  </si>
  <si>
    <t>Драм-юнит для печатающих устройств Тип 4</t>
  </si>
  <si>
    <t>Ракель для печатающих устройств Тип 1</t>
  </si>
  <si>
    <t>Ракель для печатающих устройств Тип 2</t>
  </si>
  <si>
    <t>Ролик заряда для печатающих устройств Тип 1</t>
  </si>
  <si>
    <t>Ролик заряда для печатающих устройств Тип 2</t>
  </si>
  <si>
    <t xml:space="preserve">Оптический диск  </t>
  </si>
  <si>
    <t>26.80.12.000</t>
  </si>
  <si>
    <t>Кабель Тип 1</t>
  </si>
  <si>
    <t>27.32.13.159</t>
  </si>
  <si>
    <t>Внешний жесткий диск Тип 1</t>
  </si>
  <si>
    <t>26.20.22.110</t>
  </si>
  <si>
    <t>Сетевой фильтр Тип 1</t>
  </si>
  <si>
    <t>27.33.13.190</t>
  </si>
  <si>
    <t>Сетевой фильтр Тип 2</t>
  </si>
  <si>
    <t>Разветвитель</t>
  </si>
  <si>
    <t>26.30.11.122</t>
  </si>
  <si>
    <t>Док-станция для накопителей</t>
  </si>
  <si>
    <t>Настольный KVM Переключатель</t>
  </si>
  <si>
    <t>26.20.40.130</t>
  </si>
  <si>
    <t>26.40.42.120</t>
  </si>
  <si>
    <t>SSD накопитель Тип 5</t>
  </si>
  <si>
    <t>Жесткий диск Тип 2</t>
  </si>
  <si>
    <t>Внешний жесткий диск Тип 2</t>
  </si>
  <si>
    <t>Внешний жесткий диск Тип 3</t>
  </si>
  <si>
    <t xml:space="preserve">Модуль SNR </t>
  </si>
  <si>
    <t>26.30.30.190</t>
  </si>
  <si>
    <t>Кабель SFP+</t>
  </si>
  <si>
    <t>Сетевая карта</t>
  </si>
  <si>
    <t>26.30.23.111</t>
  </si>
  <si>
    <t>Блок питания Тип 4</t>
  </si>
  <si>
    <t>Блок питания Тип 5</t>
  </si>
  <si>
    <t>Жесткий диск Тип 3</t>
  </si>
  <si>
    <t>Сетевой адаптер</t>
  </si>
  <si>
    <t>Кабель Тип 2</t>
  </si>
  <si>
    <t>27.32.13.150</t>
  </si>
  <si>
    <t>Хомут кабельный Тип 1</t>
  </si>
  <si>
    <t>22.29.26.119</t>
  </si>
  <si>
    <t>Хомут кабельный Тип 2</t>
  </si>
  <si>
    <t>Проводные наушники</t>
  </si>
  <si>
    <t>Гарнитура проводная</t>
  </si>
  <si>
    <t xml:space="preserve">Итого НМЦД устанавливается в размере: 432 077,37 рублей                 
</t>
  </si>
  <si>
    <t>до 30 апреля 2026г.</t>
  </si>
  <si>
    <t xml:space="preserve">Дата подготовки обоснования НМЦ  28.04.2025 г. </t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</si>
</sst>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4" fillId="0" borderId="0" xfId="0" applyFont="1" applyFill="1" applyAlignment="1" applyProtection="1">
      <alignment vertical="center"/>
      <protection locked="0"/>
    </xf>
    <xf numFmtId="4" fontId="5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0" fillId="4" borderId="0" xfId="0" applyNumberForma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4" borderId="0" xfId="0" applyNumberFormat="1" applyFill="1" applyBorder="1" applyAlignment="1">
      <alignment horizontal="center"/>
    </xf>
    <xf numFmtId="4" fontId="5" fillId="3" borderId="0" xfId="0" applyNumberFormat="1" applyFont="1" applyFill="1" applyBorder="1"/>
    <xf numFmtId="0" fontId="5" fillId="3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7" fillId="0" borderId="1" xfId="0" applyFont="1" applyBorder="1"/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4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justify" wrapText="1"/>
    </xf>
    <xf numFmtId="4" fontId="9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7"/>
  <sheetViews>
    <sheetView tabSelected="1" view="pageBreakPreview" topLeftCell="A61" zoomScaleNormal="112" zoomScaleSheetLayoutView="100" workbookViewId="0">
      <selection activeCell="J83" sqref="J83"/>
    </sheetView>
  </sheetViews>
  <sheetFormatPr defaultRowHeight="12.75"/>
  <cols>
    <col min="1" max="1" width="6.140625" style="1" customWidth="1"/>
    <col min="2" max="2" width="54" style="1" customWidth="1"/>
    <col min="3" max="3" width="15.5703125" style="29" customWidth="1"/>
    <col min="4" max="4" width="9.42578125" style="1" customWidth="1"/>
    <col min="5" max="5" width="6.85546875" style="1" customWidth="1"/>
    <col min="6" max="6" width="16.7109375" style="3" customWidth="1"/>
    <col min="7" max="7" width="15.7109375" style="3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3" customWidth="1"/>
    <col min="13" max="13" width="15.140625" style="1" customWidth="1"/>
    <col min="14" max="14" width="15.85546875" style="1" customWidth="1"/>
    <col min="15" max="15" width="15.7109375" style="3" hidden="1" customWidth="1"/>
    <col min="16" max="20" width="15.7109375" style="14" customWidth="1"/>
    <col min="21" max="21" width="13" style="14" hidden="1" customWidth="1"/>
    <col min="22" max="22" width="12.42578125" style="15" hidden="1" customWidth="1"/>
    <col min="23" max="23" width="9.140625" style="15" hidden="1" customWidth="1"/>
    <col min="24" max="24" width="14.7109375" style="14" hidden="1" customWidth="1"/>
    <col min="25" max="25" width="9.140625" style="15" customWidth="1"/>
    <col min="26" max="33" width="9.140625" style="15"/>
    <col min="34" max="16384" width="9.140625" style="1"/>
  </cols>
  <sheetData>
    <row r="1" spans="1:23" ht="16.5" customHeight="1">
      <c r="F1" s="23" t="s">
        <v>23</v>
      </c>
      <c r="K1" s="81" t="s">
        <v>9</v>
      </c>
      <c r="L1" s="82"/>
      <c r="M1" s="82"/>
      <c r="N1" s="82"/>
    </row>
    <row r="2" spans="1:23" ht="20.25" customHeight="1">
      <c r="A2" s="4"/>
      <c r="B2" s="19" t="s">
        <v>14</v>
      </c>
      <c r="C2" s="4"/>
      <c r="D2" s="4"/>
      <c r="E2" s="89" t="s">
        <v>32</v>
      </c>
      <c r="F2" s="89"/>
      <c r="G2" s="89"/>
      <c r="H2" s="89"/>
      <c r="I2" s="89"/>
      <c r="J2" s="89"/>
      <c r="K2" s="89"/>
      <c r="L2" s="89"/>
      <c r="M2" s="89"/>
      <c r="N2" s="89"/>
    </row>
    <row r="3" spans="1:23" ht="21" customHeight="1">
      <c r="A3" s="4"/>
      <c r="B3" s="19" t="s">
        <v>15</v>
      </c>
      <c r="C3" s="4"/>
      <c r="D3" s="4"/>
      <c r="E3" s="89" t="s">
        <v>16</v>
      </c>
      <c r="F3" s="89"/>
      <c r="G3" s="89"/>
      <c r="H3" s="89"/>
      <c r="I3" s="89"/>
      <c r="J3" s="89"/>
      <c r="K3" s="89"/>
      <c r="L3" s="89"/>
      <c r="M3" s="89"/>
      <c r="N3" s="89"/>
    </row>
    <row r="4" spans="1:23" ht="33.75" customHeight="1">
      <c r="A4" s="4"/>
      <c r="B4" s="19" t="s">
        <v>17</v>
      </c>
      <c r="C4" s="4"/>
      <c r="D4" s="4"/>
      <c r="E4" s="90" t="s">
        <v>119</v>
      </c>
      <c r="F4" s="90"/>
      <c r="G4" s="90"/>
      <c r="H4" s="90"/>
      <c r="I4" s="90"/>
      <c r="J4" s="90"/>
      <c r="K4" s="90"/>
      <c r="L4" s="90"/>
      <c r="M4" s="90"/>
      <c r="N4" s="90"/>
    </row>
    <row r="5" spans="1:23" ht="22.5" customHeight="1">
      <c r="A5" s="89" t="s">
        <v>18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23" ht="39" customHeight="1">
      <c r="A6" s="4"/>
      <c r="B6" s="19" t="s">
        <v>19</v>
      </c>
      <c r="C6" s="4"/>
      <c r="D6" s="4"/>
      <c r="E6" s="4"/>
      <c r="F6" s="5"/>
      <c r="G6" s="5"/>
      <c r="H6" s="4"/>
      <c r="I6" s="4"/>
      <c r="J6" s="4"/>
      <c r="K6" s="4"/>
      <c r="L6" s="5"/>
      <c r="M6" s="4"/>
      <c r="N6" s="4"/>
    </row>
    <row r="7" spans="1:23" ht="39" customHeight="1">
      <c r="A7" s="83" t="s">
        <v>0</v>
      </c>
      <c r="B7" s="85" t="s">
        <v>1</v>
      </c>
      <c r="C7" s="30"/>
      <c r="D7" s="85" t="s">
        <v>2</v>
      </c>
      <c r="E7" s="85" t="s">
        <v>3</v>
      </c>
      <c r="F7" s="85" t="s">
        <v>4</v>
      </c>
      <c r="G7" s="85"/>
      <c r="H7" s="85"/>
      <c r="I7" s="87" t="s">
        <v>24</v>
      </c>
      <c r="J7" s="87"/>
      <c r="K7" s="88" t="s">
        <v>25</v>
      </c>
      <c r="L7" s="88"/>
      <c r="M7" s="88"/>
      <c r="N7" s="88"/>
    </row>
    <row r="8" spans="1:23" ht="159" customHeight="1" thickBot="1">
      <c r="A8" s="84"/>
      <c r="B8" s="86"/>
      <c r="C8" s="61" t="s">
        <v>29</v>
      </c>
      <c r="D8" s="86"/>
      <c r="E8" s="86"/>
      <c r="F8" s="62" t="s">
        <v>10</v>
      </c>
      <c r="G8" s="62" t="s">
        <v>11</v>
      </c>
      <c r="H8" s="61" t="s">
        <v>12</v>
      </c>
      <c r="I8" s="63" t="s">
        <v>5</v>
      </c>
      <c r="J8" s="63" t="s">
        <v>6</v>
      </c>
      <c r="K8" s="64" t="s">
        <v>26</v>
      </c>
      <c r="L8" s="65" t="s">
        <v>7</v>
      </c>
      <c r="M8" s="66" t="s">
        <v>8</v>
      </c>
      <c r="N8" s="66" t="s">
        <v>31</v>
      </c>
      <c r="O8" s="12" t="s">
        <v>27</v>
      </c>
      <c r="P8" s="7"/>
      <c r="Q8" s="7"/>
      <c r="R8" s="7"/>
      <c r="S8" s="7"/>
      <c r="T8" s="7"/>
      <c r="U8" s="7"/>
    </row>
    <row r="9" spans="1:23" ht="25.5" customHeight="1">
      <c r="A9" s="34">
        <v>1</v>
      </c>
      <c r="B9" s="67" t="s">
        <v>33</v>
      </c>
      <c r="C9" s="32" t="s">
        <v>34</v>
      </c>
      <c r="D9" s="32" t="s">
        <v>13</v>
      </c>
      <c r="E9" s="28">
        <v>1</v>
      </c>
      <c r="F9" s="31">
        <v>1440</v>
      </c>
      <c r="G9" s="31">
        <v>1548</v>
      </c>
      <c r="H9" s="31">
        <v>1496</v>
      </c>
      <c r="I9" s="31">
        <f>AVERAGE(F9:H9)</f>
        <v>1494.6666666666667</v>
      </c>
      <c r="J9" s="25">
        <f t="shared" ref="J9:J70" si="0">SQRT(((SUM((POWER(H9-I9,2)),(POWER(G9-I9,2)),(POWER(F9-I9,2)))/(COLUMNS(F9:H9)-1))))</f>
        <v>54.012344268077577</v>
      </c>
      <c r="K9" s="26">
        <f t="shared" ref="K9:K70" si="1">((E9/3)*(SUM(F9:H9)))</f>
        <v>1494.6666666666665</v>
      </c>
      <c r="L9" s="27">
        <f t="shared" ref="L9:L70" si="2">K9/E9</f>
        <v>1494.6666666666665</v>
      </c>
      <c r="M9" s="26">
        <f t="shared" ref="M9:M70" si="3">ROUNDDOWN(L9,2)</f>
        <v>1494.66</v>
      </c>
      <c r="N9" s="27">
        <f t="shared" ref="N9:N13" si="4">M9*E9</f>
        <v>1494.66</v>
      </c>
      <c r="O9" s="13">
        <f>N9*W9</f>
        <v>1793.5920000000001</v>
      </c>
      <c r="P9" s="8"/>
      <c r="Q9" s="8"/>
      <c r="R9" s="8"/>
      <c r="S9" s="8"/>
      <c r="T9" s="8"/>
      <c r="U9" s="8"/>
      <c r="V9" s="20">
        <v>120.97</v>
      </c>
      <c r="W9" s="6">
        <v>1.2</v>
      </c>
    </row>
    <row r="10" spans="1:23" ht="34.5" customHeight="1">
      <c r="A10" s="34">
        <v>2</v>
      </c>
      <c r="B10" s="67" t="s">
        <v>35</v>
      </c>
      <c r="C10" s="32" t="s">
        <v>36</v>
      </c>
      <c r="D10" s="32" t="s">
        <v>13</v>
      </c>
      <c r="E10" s="28">
        <v>1</v>
      </c>
      <c r="F10" s="31">
        <v>496.8</v>
      </c>
      <c r="G10" s="31">
        <v>534</v>
      </c>
      <c r="H10" s="31">
        <v>516</v>
      </c>
      <c r="I10" s="31">
        <f>AVERAGE(F10:H10)</f>
        <v>515.6</v>
      </c>
      <c r="J10" s="25">
        <f t="shared" si="0"/>
        <v>18.603225526773571</v>
      </c>
      <c r="K10" s="26">
        <f>((E10/3)*(SUM(F10:H10)))</f>
        <v>515.59999999999991</v>
      </c>
      <c r="L10" s="27">
        <f t="shared" si="2"/>
        <v>515.59999999999991</v>
      </c>
      <c r="M10" s="26">
        <f t="shared" si="3"/>
        <v>515.6</v>
      </c>
      <c r="N10" s="27">
        <f t="shared" si="4"/>
        <v>515.6</v>
      </c>
      <c r="O10" s="13">
        <f t="shared" ref="O10:O40" si="5">N10*W10</f>
        <v>618.72</v>
      </c>
      <c r="P10" s="8"/>
      <c r="Q10" s="8"/>
      <c r="R10" s="8"/>
      <c r="S10" s="8"/>
      <c r="T10" s="8"/>
      <c r="U10" s="8"/>
      <c r="V10" s="21">
        <v>1079.23</v>
      </c>
      <c r="W10" s="6">
        <v>1.2</v>
      </c>
    </row>
    <row r="11" spans="1:23" ht="27.75" customHeight="1">
      <c r="A11" s="34">
        <v>3</v>
      </c>
      <c r="B11" s="67" t="s">
        <v>37</v>
      </c>
      <c r="C11" s="32" t="s">
        <v>40</v>
      </c>
      <c r="D11" s="32" t="s">
        <v>13</v>
      </c>
      <c r="E11" s="28">
        <v>1</v>
      </c>
      <c r="F11" s="31">
        <v>2160</v>
      </c>
      <c r="G11" s="31">
        <v>2321</v>
      </c>
      <c r="H11" s="31">
        <v>2243</v>
      </c>
      <c r="I11" s="31">
        <f t="shared" ref="I11:I70" si="6">AVERAGE(F11:H11)</f>
        <v>2241.3333333333335</v>
      </c>
      <c r="J11" s="25">
        <f>SQRT(((SUM((POWER(H10-I11,2)),(POWER(G11-I11,2)),(POWER(F11-I11,2)))/(COLUMNS(F11:H11)-1))))</f>
        <v>1222.6481505322781</v>
      </c>
      <c r="K11" s="26">
        <f t="shared" si="1"/>
        <v>2241.333333333333</v>
      </c>
      <c r="L11" s="27">
        <f t="shared" si="2"/>
        <v>2241.333333333333</v>
      </c>
      <c r="M11" s="26">
        <f t="shared" si="3"/>
        <v>2241.33</v>
      </c>
      <c r="N11" s="27">
        <f>M11*E11</f>
        <v>2241.33</v>
      </c>
      <c r="O11" s="13">
        <f t="shared" si="5"/>
        <v>2689.596</v>
      </c>
      <c r="P11" s="8"/>
      <c r="Q11" s="8"/>
      <c r="R11" s="8"/>
      <c r="S11" s="8"/>
      <c r="T11" s="8"/>
      <c r="U11" s="8"/>
      <c r="V11" s="21">
        <v>52.12</v>
      </c>
      <c r="W11" s="6">
        <v>1.2</v>
      </c>
    </row>
    <row r="12" spans="1:23" ht="28.5" customHeight="1">
      <c r="A12" s="34">
        <v>4</v>
      </c>
      <c r="B12" s="67" t="s">
        <v>38</v>
      </c>
      <c r="C12" s="32" t="s">
        <v>40</v>
      </c>
      <c r="D12" s="32" t="s">
        <v>13</v>
      </c>
      <c r="E12" s="28">
        <v>1</v>
      </c>
      <c r="F12" s="31">
        <v>3480</v>
      </c>
      <c r="G12" s="31">
        <v>3739</v>
      </c>
      <c r="H12" s="31">
        <v>3614</v>
      </c>
      <c r="I12" s="31">
        <f t="shared" si="6"/>
        <v>3611</v>
      </c>
      <c r="J12" s="25">
        <f t="shared" si="0"/>
        <v>129.52605915413315</v>
      </c>
      <c r="K12" s="26">
        <f t="shared" si="1"/>
        <v>3611</v>
      </c>
      <c r="L12" s="27">
        <f t="shared" si="2"/>
        <v>3611</v>
      </c>
      <c r="M12" s="26">
        <f t="shared" si="3"/>
        <v>3611</v>
      </c>
      <c r="N12" s="27">
        <f t="shared" si="4"/>
        <v>3611</v>
      </c>
      <c r="O12" s="13">
        <f t="shared" si="5"/>
        <v>4333.2</v>
      </c>
      <c r="P12" s="8"/>
      <c r="Q12" s="8"/>
      <c r="R12" s="8"/>
      <c r="S12" s="8"/>
      <c r="T12" s="8"/>
      <c r="U12" s="8"/>
      <c r="V12" s="21">
        <v>89.11</v>
      </c>
      <c r="W12" s="6">
        <v>1.2</v>
      </c>
    </row>
    <row r="13" spans="1:23" ht="29.25" customHeight="1">
      <c r="A13" s="34">
        <v>5</v>
      </c>
      <c r="B13" s="60" t="s">
        <v>39</v>
      </c>
      <c r="C13" s="32" t="s">
        <v>41</v>
      </c>
      <c r="D13" s="32" t="s">
        <v>13</v>
      </c>
      <c r="E13" s="28">
        <v>1</v>
      </c>
      <c r="F13" s="31">
        <v>1200</v>
      </c>
      <c r="G13" s="31">
        <v>1289</v>
      </c>
      <c r="H13" s="31">
        <v>1246</v>
      </c>
      <c r="I13" s="31">
        <f t="shared" si="6"/>
        <v>1245</v>
      </c>
      <c r="J13" s="25">
        <f t="shared" si="0"/>
        <v>44.50842616853577</v>
      </c>
      <c r="K13" s="26">
        <f t="shared" si="1"/>
        <v>1245</v>
      </c>
      <c r="L13" s="27">
        <f t="shared" si="2"/>
        <v>1245</v>
      </c>
      <c r="M13" s="26">
        <f t="shared" si="3"/>
        <v>1245</v>
      </c>
      <c r="N13" s="27">
        <f t="shared" si="4"/>
        <v>1245</v>
      </c>
      <c r="O13" s="13">
        <f t="shared" si="5"/>
        <v>1494</v>
      </c>
      <c r="P13" s="8"/>
      <c r="Q13" s="8"/>
      <c r="R13" s="8"/>
      <c r="S13" s="8"/>
      <c r="T13" s="8"/>
      <c r="U13" s="8"/>
      <c r="V13" s="21">
        <v>108.87</v>
      </c>
      <c r="W13" s="6">
        <v>1.2</v>
      </c>
    </row>
    <row r="14" spans="1:23" ht="28.5" customHeight="1">
      <c r="A14" s="34">
        <v>6</v>
      </c>
      <c r="B14" s="67" t="s">
        <v>42</v>
      </c>
      <c r="C14" s="32" t="s">
        <v>43</v>
      </c>
      <c r="D14" s="32" t="s">
        <v>13</v>
      </c>
      <c r="E14" s="28">
        <v>1</v>
      </c>
      <c r="F14" s="31">
        <v>3240</v>
      </c>
      <c r="G14" s="31">
        <v>3482</v>
      </c>
      <c r="H14" s="31">
        <v>3365</v>
      </c>
      <c r="I14" s="31">
        <f t="shared" si="6"/>
        <v>3362.3333333333335</v>
      </c>
      <c r="J14" s="25">
        <f t="shared" si="0"/>
        <v>121.02203656084016</v>
      </c>
      <c r="K14" s="26">
        <f t="shared" si="1"/>
        <v>3362.333333333333</v>
      </c>
      <c r="L14" s="27">
        <f t="shared" si="2"/>
        <v>3362.333333333333</v>
      </c>
      <c r="M14" s="26">
        <f t="shared" si="3"/>
        <v>3362.33</v>
      </c>
      <c r="N14" s="27">
        <f>M14*E14</f>
        <v>3362.33</v>
      </c>
      <c r="O14" s="13">
        <f t="shared" si="5"/>
        <v>4034.7959999999998</v>
      </c>
      <c r="P14" s="8"/>
      <c r="Q14" s="8"/>
      <c r="R14" s="8"/>
      <c r="S14" s="8"/>
      <c r="T14" s="8"/>
      <c r="U14" s="8"/>
      <c r="V14" s="21">
        <v>221.09</v>
      </c>
      <c r="W14" s="6">
        <v>1.2</v>
      </c>
    </row>
    <row r="15" spans="1:23" ht="28.5" customHeight="1">
      <c r="A15" s="34">
        <v>7</v>
      </c>
      <c r="B15" s="60" t="s">
        <v>44</v>
      </c>
      <c r="C15" s="32" t="s">
        <v>45</v>
      </c>
      <c r="D15" s="32" t="s">
        <v>13</v>
      </c>
      <c r="E15" s="28">
        <v>1</v>
      </c>
      <c r="F15" s="31">
        <v>885.6</v>
      </c>
      <c r="G15" s="31">
        <v>952</v>
      </c>
      <c r="H15" s="31">
        <v>920</v>
      </c>
      <c r="I15" s="31">
        <f t="shared" si="6"/>
        <v>919.19999999999993</v>
      </c>
      <c r="J15" s="25">
        <f t="shared" si="0"/>
        <v>33.207228128827609</v>
      </c>
      <c r="K15" s="26">
        <f t="shared" si="1"/>
        <v>919.19999999999993</v>
      </c>
      <c r="L15" s="27">
        <f t="shared" si="2"/>
        <v>919.19999999999993</v>
      </c>
      <c r="M15" s="26">
        <f t="shared" si="3"/>
        <v>919.2</v>
      </c>
      <c r="N15" s="27">
        <f t="shared" ref="N15:N70" si="7">M15*E15</f>
        <v>919.2</v>
      </c>
      <c r="O15" s="13"/>
      <c r="P15" s="8"/>
      <c r="Q15" s="8"/>
      <c r="R15" s="8"/>
      <c r="S15" s="8"/>
      <c r="T15" s="8"/>
      <c r="U15" s="8"/>
      <c r="V15" s="21"/>
      <c r="W15" s="6"/>
    </row>
    <row r="16" spans="1:23" ht="28.5" customHeight="1">
      <c r="A16" s="34">
        <v>8</v>
      </c>
      <c r="B16" s="60" t="s">
        <v>46</v>
      </c>
      <c r="C16" s="32" t="s">
        <v>45</v>
      </c>
      <c r="D16" s="32" t="s">
        <v>13</v>
      </c>
      <c r="E16" s="28">
        <v>1</v>
      </c>
      <c r="F16" s="31">
        <v>789.6</v>
      </c>
      <c r="G16" s="31">
        <v>848</v>
      </c>
      <c r="H16" s="31">
        <v>820</v>
      </c>
      <c r="I16" s="31">
        <f t="shared" si="6"/>
        <v>819.19999999999993</v>
      </c>
      <c r="J16" s="25">
        <f t="shared" si="0"/>
        <v>29.208218021645884</v>
      </c>
      <c r="K16" s="26">
        <f t="shared" si="1"/>
        <v>819.19999999999993</v>
      </c>
      <c r="L16" s="27">
        <f t="shared" si="2"/>
        <v>819.19999999999993</v>
      </c>
      <c r="M16" s="26">
        <f t="shared" si="3"/>
        <v>819.2</v>
      </c>
      <c r="N16" s="27">
        <f t="shared" si="7"/>
        <v>819.2</v>
      </c>
      <c r="O16" s="13"/>
      <c r="P16" s="8"/>
      <c r="Q16" s="8"/>
      <c r="R16" s="8"/>
      <c r="S16" s="8"/>
      <c r="T16" s="8"/>
      <c r="U16" s="8"/>
      <c r="V16" s="21"/>
      <c r="W16" s="6"/>
    </row>
    <row r="17" spans="1:23" ht="34.5" customHeight="1">
      <c r="A17" s="34">
        <v>9</v>
      </c>
      <c r="B17" s="60" t="s">
        <v>47</v>
      </c>
      <c r="C17" s="32" t="s">
        <v>45</v>
      </c>
      <c r="D17" s="32" t="s">
        <v>13</v>
      </c>
      <c r="E17" s="28">
        <v>1</v>
      </c>
      <c r="F17" s="31">
        <v>2322</v>
      </c>
      <c r="G17" s="31">
        <v>2496</v>
      </c>
      <c r="H17" s="31">
        <v>2412</v>
      </c>
      <c r="I17" s="31">
        <f t="shared" si="6"/>
        <v>2410</v>
      </c>
      <c r="J17" s="25">
        <f t="shared" si="0"/>
        <v>87.017239671228367</v>
      </c>
      <c r="K17" s="26">
        <f t="shared" si="1"/>
        <v>2410</v>
      </c>
      <c r="L17" s="27">
        <f t="shared" si="2"/>
        <v>2410</v>
      </c>
      <c r="M17" s="26">
        <f t="shared" si="3"/>
        <v>2410</v>
      </c>
      <c r="N17" s="27">
        <f t="shared" si="7"/>
        <v>2410</v>
      </c>
      <c r="O17" s="13"/>
      <c r="P17" s="8"/>
      <c r="Q17" s="8"/>
      <c r="R17" s="8"/>
      <c r="S17" s="8"/>
      <c r="T17" s="8"/>
      <c r="U17" s="8"/>
      <c r="V17" s="21"/>
      <c r="W17" s="6"/>
    </row>
    <row r="18" spans="1:23" ht="28.5" customHeight="1">
      <c r="A18" s="34">
        <v>10</v>
      </c>
      <c r="B18" s="67" t="s">
        <v>48</v>
      </c>
      <c r="C18" s="32" t="s">
        <v>49</v>
      </c>
      <c r="D18" s="32" t="s">
        <v>13</v>
      </c>
      <c r="E18" s="28">
        <v>1</v>
      </c>
      <c r="F18" s="31">
        <v>4536</v>
      </c>
      <c r="G18" s="31">
        <v>4874</v>
      </c>
      <c r="H18" s="31">
        <v>4711</v>
      </c>
      <c r="I18" s="31">
        <f t="shared" si="6"/>
        <v>4707</v>
      </c>
      <c r="J18" s="25">
        <f t="shared" si="0"/>
        <v>169.03549923019128</v>
      </c>
      <c r="K18" s="26">
        <f t="shared" si="1"/>
        <v>4707</v>
      </c>
      <c r="L18" s="27">
        <f t="shared" si="2"/>
        <v>4707</v>
      </c>
      <c r="M18" s="26">
        <f t="shared" si="3"/>
        <v>4707</v>
      </c>
      <c r="N18" s="27">
        <f t="shared" si="7"/>
        <v>4707</v>
      </c>
      <c r="O18" s="13"/>
      <c r="P18" s="8"/>
      <c r="Q18" s="8"/>
      <c r="R18" s="8"/>
      <c r="S18" s="8"/>
      <c r="T18" s="8"/>
      <c r="U18" s="8"/>
      <c r="V18" s="21"/>
      <c r="W18" s="6"/>
    </row>
    <row r="19" spans="1:23" ht="28.5" customHeight="1">
      <c r="A19" s="34">
        <v>11</v>
      </c>
      <c r="B19" s="60" t="s">
        <v>50</v>
      </c>
      <c r="C19" s="32" t="s">
        <v>49</v>
      </c>
      <c r="D19" s="32" t="s">
        <v>13</v>
      </c>
      <c r="E19" s="28">
        <v>1</v>
      </c>
      <c r="F19" s="31">
        <v>5076</v>
      </c>
      <c r="G19" s="31">
        <v>5455</v>
      </c>
      <c r="H19" s="31">
        <v>5272</v>
      </c>
      <c r="I19" s="31">
        <f t="shared" si="6"/>
        <v>5267.666666666667</v>
      </c>
      <c r="J19" s="25">
        <f t="shared" si="0"/>
        <v>189.53715554828116</v>
      </c>
      <c r="K19" s="26">
        <f t="shared" si="1"/>
        <v>5267.6666666666661</v>
      </c>
      <c r="L19" s="27">
        <f t="shared" si="2"/>
        <v>5267.6666666666661</v>
      </c>
      <c r="M19" s="26">
        <f t="shared" si="3"/>
        <v>5267.66</v>
      </c>
      <c r="N19" s="27">
        <f t="shared" si="7"/>
        <v>5267.66</v>
      </c>
      <c r="O19" s="13"/>
      <c r="P19" s="8"/>
      <c r="Q19" s="8"/>
      <c r="R19" s="8"/>
      <c r="S19" s="8"/>
      <c r="T19" s="8"/>
      <c r="U19" s="8"/>
      <c r="V19" s="21"/>
      <c r="W19" s="6"/>
    </row>
    <row r="20" spans="1:23" ht="28.5" customHeight="1">
      <c r="A20" s="34">
        <v>12</v>
      </c>
      <c r="B20" s="60" t="s">
        <v>51</v>
      </c>
      <c r="C20" s="32" t="s">
        <v>49</v>
      </c>
      <c r="D20" s="32" t="s">
        <v>13</v>
      </c>
      <c r="E20" s="28">
        <v>1</v>
      </c>
      <c r="F20" s="31">
        <v>7020</v>
      </c>
      <c r="G20" s="31">
        <v>7544</v>
      </c>
      <c r="H20" s="31">
        <v>7291</v>
      </c>
      <c r="I20" s="31">
        <f t="shared" si="6"/>
        <v>7285</v>
      </c>
      <c r="J20" s="25">
        <f t="shared" si="0"/>
        <v>262.05152165175457</v>
      </c>
      <c r="K20" s="26">
        <f t="shared" si="1"/>
        <v>7285</v>
      </c>
      <c r="L20" s="27">
        <f t="shared" si="2"/>
        <v>7285</v>
      </c>
      <c r="M20" s="26">
        <f t="shared" si="3"/>
        <v>7285</v>
      </c>
      <c r="N20" s="27">
        <f t="shared" si="7"/>
        <v>7285</v>
      </c>
      <c r="O20" s="13"/>
      <c r="P20" s="8"/>
      <c r="Q20" s="8"/>
      <c r="R20" s="8"/>
      <c r="S20" s="8"/>
      <c r="T20" s="8"/>
      <c r="U20" s="8"/>
      <c r="V20" s="21"/>
      <c r="W20" s="6"/>
    </row>
    <row r="21" spans="1:23" ht="28.5" customHeight="1">
      <c r="A21" s="34">
        <v>13</v>
      </c>
      <c r="B21" s="60" t="s">
        <v>52</v>
      </c>
      <c r="C21" s="32" t="s">
        <v>45</v>
      </c>
      <c r="D21" s="32" t="s">
        <v>13</v>
      </c>
      <c r="E21" s="28">
        <v>1</v>
      </c>
      <c r="F21" s="31">
        <v>7776</v>
      </c>
      <c r="G21" s="31">
        <v>8356</v>
      </c>
      <c r="H21" s="31">
        <v>8076</v>
      </c>
      <c r="I21" s="31">
        <f t="shared" si="6"/>
        <v>8069.333333333333</v>
      </c>
      <c r="J21" s="25">
        <f t="shared" si="0"/>
        <v>290.05746557076122</v>
      </c>
      <c r="K21" s="26">
        <f t="shared" si="1"/>
        <v>8069.333333333333</v>
      </c>
      <c r="L21" s="27">
        <f t="shared" si="2"/>
        <v>8069.333333333333</v>
      </c>
      <c r="M21" s="26">
        <f t="shared" si="3"/>
        <v>8069.33</v>
      </c>
      <c r="N21" s="27">
        <f t="shared" si="7"/>
        <v>8069.33</v>
      </c>
      <c r="O21" s="13"/>
      <c r="P21" s="8"/>
      <c r="Q21" s="8"/>
      <c r="R21" s="8"/>
      <c r="S21" s="8"/>
      <c r="T21" s="8"/>
      <c r="U21" s="8"/>
      <c r="V21" s="21"/>
      <c r="W21" s="6"/>
    </row>
    <row r="22" spans="1:23" ht="28.5" customHeight="1">
      <c r="A22" s="34">
        <v>14</v>
      </c>
      <c r="B22" s="60" t="s">
        <v>53</v>
      </c>
      <c r="C22" s="32" t="s">
        <v>45</v>
      </c>
      <c r="D22" s="32" t="s">
        <v>13</v>
      </c>
      <c r="E22" s="28">
        <v>1</v>
      </c>
      <c r="F22" s="31">
        <v>7560</v>
      </c>
      <c r="G22" s="31">
        <v>8124</v>
      </c>
      <c r="H22" s="31">
        <v>7852</v>
      </c>
      <c r="I22" s="31">
        <f t="shared" si="6"/>
        <v>7845.333333333333</v>
      </c>
      <c r="J22" s="25">
        <f t="shared" si="0"/>
        <v>282.05909546287165</v>
      </c>
      <c r="K22" s="26">
        <f t="shared" si="1"/>
        <v>7845.333333333333</v>
      </c>
      <c r="L22" s="27">
        <f t="shared" si="2"/>
        <v>7845.333333333333</v>
      </c>
      <c r="M22" s="26">
        <f t="shared" si="3"/>
        <v>7845.33</v>
      </c>
      <c r="N22" s="27">
        <f t="shared" si="7"/>
        <v>7845.33</v>
      </c>
      <c r="O22" s="13"/>
      <c r="P22" s="8"/>
      <c r="Q22" s="8"/>
      <c r="R22" s="8"/>
      <c r="S22" s="8"/>
      <c r="T22" s="8"/>
      <c r="U22" s="8"/>
      <c r="V22" s="21"/>
      <c r="W22" s="6"/>
    </row>
    <row r="23" spans="1:23" ht="28.5" customHeight="1">
      <c r="A23" s="34">
        <v>15</v>
      </c>
      <c r="B23" s="60" t="s">
        <v>54</v>
      </c>
      <c r="C23" s="32" t="s">
        <v>45</v>
      </c>
      <c r="D23" s="32" t="s">
        <v>13</v>
      </c>
      <c r="E23" s="28">
        <v>1</v>
      </c>
      <c r="F23" s="31">
        <v>13500</v>
      </c>
      <c r="G23" s="31">
        <v>14508</v>
      </c>
      <c r="H23" s="31">
        <v>14021</v>
      </c>
      <c r="I23" s="31">
        <f t="shared" si="6"/>
        <v>14009.666666666666</v>
      </c>
      <c r="J23" s="25">
        <f t="shared" si="0"/>
        <v>504.09555972388142</v>
      </c>
      <c r="K23" s="26">
        <f t="shared" si="1"/>
        <v>14009.666666666666</v>
      </c>
      <c r="L23" s="27">
        <f t="shared" si="2"/>
        <v>14009.666666666666</v>
      </c>
      <c r="M23" s="26">
        <f t="shared" si="3"/>
        <v>14009.66</v>
      </c>
      <c r="N23" s="27">
        <f t="shared" si="7"/>
        <v>14009.66</v>
      </c>
      <c r="O23" s="13"/>
      <c r="P23" s="8"/>
      <c r="Q23" s="8"/>
      <c r="R23" s="8"/>
      <c r="S23" s="8"/>
      <c r="T23" s="8"/>
      <c r="U23" s="8"/>
      <c r="V23" s="21"/>
      <c r="W23" s="6"/>
    </row>
    <row r="24" spans="1:23" ht="28.5" customHeight="1">
      <c r="A24" s="34">
        <v>16</v>
      </c>
      <c r="B24" s="60" t="s">
        <v>55</v>
      </c>
      <c r="C24" s="32" t="s">
        <v>45</v>
      </c>
      <c r="D24" s="32" t="s">
        <v>13</v>
      </c>
      <c r="E24" s="28">
        <v>1</v>
      </c>
      <c r="F24" s="31">
        <v>12744</v>
      </c>
      <c r="G24" s="31">
        <v>13695</v>
      </c>
      <c r="H24" s="31">
        <v>13236</v>
      </c>
      <c r="I24" s="31">
        <f t="shared" si="6"/>
        <v>13225</v>
      </c>
      <c r="J24" s="25">
        <f t="shared" si="0"/>
        <v>475.59541629414389</v>
      </c>
      <c r="K24" s="26">
        <f t="shared" si="1"/>
        <v>13225</v>
      </c>
      <c r="L24" s="27">
        <f t="shared" si="2"/>
        <v>13225</v>
      </c>
      <c r="M24" s="26">
        <f t="shared" si="3"/>
        <v>13225</v>
      </c>
      <c r="N24" s="27">
        <f t="shared" si="7"/>
        <v>13225</v>
      </c>
      <c r="O24" s="13"/>
      <c r="P24" s="8"/>
      <c r="Q24" s="8"/>
      <c r="R24" s="8"/>
      <c r="S24" s="8"/>
      <c r="T24" s="8"/>
      <c r="U24" s="8"/>
      <c r="V24" s="21"/>
      <c r="W24" s="6"/>
    </row>
    <row r="25" spans="1:23" ht="28.5" customHeight="1">
      <c r="A25" s="34">
        <v>17</v>
      </c>
      <c r="B25" s="67" t="s">
        <v>56</v>
      </c>
      <c r="C25" s="32" t="s">
        <v>57</v>
      </c>
      <c r="D25" s="32" t="s">
        <v>13</v>
      </c>
      <c r="E25" s="28">
        <v>1</v>
      </c>
      <c r="F25" s="31">
        <v>3240</v>
      </c>
      <c r="G25" s="31">
        <v>3482</v>
      </c>
      <c r="H25" s="31">
        <v>3365</v>
      </c>
      <c r="I25" s="31">
        <f t="shared" si="6"/>
        <v>3362.3333333333335</v>
      </c>
      <c r="J25" s="25">
        <f t="shared" si="0"/>
        <v>121.02203656084016</v>
      </c>
      <c r="K25" s="26">
        <f t="shared" si="1"/>
        <v>3362.333333333333</v>
      </c>
      <c r="L25" s="27">
        <f t="shared" si="2"/>
        <v>3362.333333333333</v>
      </c>
      <c r="M25" s="26">
        <f t="shared" si="3"/>
        <v>3362.33</v>
      </c>
      <c r="N25" s="27">
        <f t="shared" si="7"/>
        <v>3362.33</v>
      </c>
      <c r="O25" s="13"/>
      <c r="P25" s="8"/>
      <c r="Q25" s="8"/>
      <c r="R25" s="8"/>
      <c r="S25" s="8"/>
      <c r="T25" s="8"/>
      <c r="U25" s="8"/>
      <c r="V25" s="21"/>
      <c r="W25" s="6"/>
    </row>
    <row r="26" spans="1:23" ht="28.5" customHeight="1">
      <c r="A26" s="34">
        <v>18</v>
      </c>
      <c r="B26" s="67" t="s">
        <v>58</v>
      </c>
      <c r="C26" s="32" t="s">
        <v>57</v>
      </c>
      <c r="D26" s="32" t="s">
        <v>13</v>
      </c>
      <c r="E26" s="28">
        <v>1</v>
      </c>
      <c r="F26" s="31">
        <v>1512</v>
      </c>
      <c r="G26" s="31">
        <v>1624</v>
      </c>
      <c r="H26" s="31">
        <v>1570</v>
      </c>
      <c r="I26" s="31">
        <f t="shared" si="6"/>
        <v>1568.6666666666667</v>
      </c>
      <c r="J26" s="25">
        <f t="shared" si="0"/>
        <v>56.01190349678658</v>
      </c>
      <c r="K26" s="26">
        <f t="shared" si="1"/>
        <v>1568.6666666666665</v>
      </c>
      <c r="L26" s="27">
        <f t="shared" si="2"/>
        <v>1568.6666666666665</v>
      </c>
      <c r="M26" s="26">
        <f t="shared" si="3"/>
        <v>1568.66</v>
      </c>
      <c r="N26" s="27">
        <f t="shared" si="7"/>
        <v>1568.66</v>
      </c>
      <c r="O26" s="13"/>
      <c r="P26" s="8"/>
      <c r="Q26" s="8"/>
      <c r="R26" s="8"/>
      <c r="S26" s="8"/>
      <c r="T26" s="8"/>
      <c r="U26" s="8"/>
      <c r="V26" s="21"/>
      <c r="W26" s="6"/>
    </row>
    <row r="27" spans="1:23" ht="28.5" customHeight="1">
      <c r="A27" s="34">
        <v>19</v>
      </c>
      <c r="B27" s="67" t="s">
        <v>59</v>
      </c>
      <c r="C27" s="32" t="s">
        <v>57</v>
      </c>
      <c r="D27" s="32" t="s">
        <v>13</v>
      </c>
      <c r="E27" s="28">
        <v>1</v>
      </c>
      <c r="F27" s="31">
        <v>2430</v>
      </c>
      <c r="G27" s="31">
        <v>2612</v>
      </c>
      <c r="H27" s="31">
        <v>2524</v>
      </c>
      <c r="I27" s="31">
        <f t="shared" si="6"/>
        <v>2522</v>
      </c>
      <c r="J27" s="25">
        <f t="shared" si="0"/>
        <v>91.016482023862025</v>
      </c>
      <c r="K27" s="26">
        <f t="shared" si="1"/>
        <v>2522</v>
      </c>
      <c r="L27" s="27">
        <f t="shared" si="2"/>
        <v>2522</v>
      </c>
      <c r="M27" s="26">
        <f t="shared" si="3"/>
        <v>2522</v>
      </c>
      <c r="N27" s="27">
        <f t="shared" si="7"/>
        <v>2522</v>
      </c>
      <c r="O27" s="13"/>
      <c r="P27" s="8"/>
      <c r="Q27" s="8"/>
      <c r="R27" s="8"/>
      <c r="S27" s="8"/>
      <c r="T27" s="8"/>
      <c r="U27" s="8"/>
      <c r="V27" s="21"/>
      <c r="W27" s="6"/>
    </row>
    <row r="28" spans="1:23" ht="28.5" customHeight="1">
      <c r="A28" s="34">
        <v>20</v>
      </c>
      <c r="B28" s="67" t="s">
        <v>60</v>
      </c>
      <c r="C28" s="32" t="s">
        <v>45</v>
      </c>
      <c r="D28" s="32" t="s">
        <v>13</v>
      </c>
      <c r="E28" s="28">
        <v>1</v>
      </c>
      <c r="F28" s="31">
        <v>13500</v>
      </c>
      <c r="G28" s="31">
        <v>14508</v>
      </c>
      <c r="H28" s="31">
        <v>14021</v>
      </c>
      <c r="I28" s="31">
        <f t="shared" si="6"/>
        <v>14009.666666666666</v>
      </c>
      <c r="J28" s="25">
        <f t="shared" si="0"/>
        <v>504.09555972388142</v>
      </c>
      <c r="K28" s="26">
        <f t="shared" si="1"/>
        <v>14009.666666666666</v>
      </c>
      <c r="L28" s="27">
        <f t="shared" si="2"/>
        <v>14009.666666666666</v>
      </c>
      <c r="M28" s="26">
        <f t="shared" si="3"/>
        <v>14009.66</v>
      </c>
      <c r="N28" s="27">
        <f t="shared" si="7"/>
        <v>14009.66</v>
      </c>
      <c r="O28" s="13"/>
      <c r="P28" s="8"/>
      <c r="Q28" s="8"/>
      <c r="R28" s="8"/>
      <c r="S28" s="8"/>
      <c r="T28" s="8"/>
      <c r="U28" s="8"/>
      <c r="V28" s="21"/>
      <c r="W28" s="6"/>
    </row>
    <row r="29" spans="1:23" ht="28.5" customHeight="1">
      <c r="A29" s="34">
        <v>21</v>
      </c>
      <c r="B29" s="67" t="s">
        <v>61</v>
      </c>
      <c r="C29" s="32" t="s">
        <v>45</v>
      </c>
      <c r="D29" s="32" t="s">
        <v>13</v>
      </c>
      <c r="E29" s="28">
        <v>1</v>
      </c>
      <c r="F29" s="31">
        <v>15336</v>
      </c>
      <c r="G29" s="31">
        <v>16481</v>
      </c>
      <c r="H29" s="31">
        <v>15928</v>
      </c>
      <c r="I29" s="31">
        <f t="shared" si="6"/>
        <v>15915</v>
      </c>
      <c r="J29" s="25">
        <f t="shared" si="0"/>
        <v>572.61068798966721</v>
      </c>
      <c r="K29" s="26">
        <f t="shared" si="1"/>
        <v>15915</v>
      </c>
      <c r="L29" s="27">
        <f t="shared" si="2"/>
        <v>15915</v>
      </c>
      <c r="M29" s="26">
        <f t="shared" si="3"/>
        <v>15915</v>
      </c>
      <c r="N29" s="27">
        <f t="shared" si="7"/>
        <v>15915</v>
      </c>
      <c r="O29" s="13"/>
      <c r="P29" s="8"/>
      <c r="Q29" s="8"/>
      <c r="R29" s="8"/>
      <c r="S29" s="8"/>
      <c r="T29" s="8"/>
      <c r="U29" s="8"/>
      <c r="V29" s="21"/>
      <c r="W29" s="6"/>
    </row>
    <row r="30" spans="1:23" ht="28.5" customHeight="1">
      <c r="A30" s="34">
        <v>22</v>
      </c>
      <c r="B30" s="67" t="s">
        <v>62</v>
      </c>
      <c r="C30" s="32" t="s">
        <v>45</v>
      </c>
      <c r="D30" s="32" t="s">
        <v>13</v>
      </c>
      <c r="E30" s="28">
        <v>1</v>
      </c>
      <c r="F30" s="31">
        <v>17388</v>
      </c>
      <c r="G30" s="31">
        <v>18686</v>
      </c>
      <c r="H30" s="31">
        <v>18059</v>
      </c>
      <c r="I30" s="31">
        <f t="shared" si="6"/>
        <v>18044.333333333332</v>
      </c>
      <c r="J30" s="25">
        <f t="shared" si="0"/>
        <v>649.12428188547483</v>
      </c>
      <c r="K30" s="26">
        <f t="shared" si="1"/>
        <v>18044.333333333332</v>
      </c>
      <c r="L30" s="27">
        <f t="shared" si="2"/>
        <v>18044.333333333332</v>
      </c>
      <c r="M30" s="26">
        <f t="shared" si="3"/>
        <v>18044.330000000002</v>
      </c>
      <c r="N30" s="27">
        <f t="shared" si="7"/>
        <v>18044.330000000002</v>
      </c>
      <c r="O30" s="13"/>
      <c r="P30" s="8"/>
      <c r="Q30" s="8"/>
      <c r="R30" s="8"/>
      <c r="S30" s="8"/>
      <c r="T30" s="8"/>
      <c r="U30" s="8"/>
      <c r="V30" s="21"/>
      <c r="W30" s="6"/>
    </row>
    <row r="31" spans="1:23" ht="28.5" customHeight="1">
      <c r="A31" s="34">
        <v>23</v>
      </c>
      <c r="B31" s="67" t="s">
        <v>63</v>
      </c>
      <c r="C31" s="32" t="s">
        <v>45</v>
      </c>
      <c r="D31" s="32" t="s">
        <v>13</v>
      </c>
      <c r="E31" s="28">
        <v>1</v>
      </c>
      <c r="F31" s="31">
        <v>18900</v>
      </c>
      <c r="G31" s="31">
        <v>20311</v>
      </c>
      <c r="H31" s="31">
        <v>19630</v>
      </c>
      <c r="I31" s="31">
        <f t="shared" si="6"/>
        <v>19613.666666666668</v>
      </c>
      <c r="J31" s="25">
        <f t="shared" si="0"/>
        <v>705.64178825614727</v>
      </c>
      <c r="K31" s="26">
        <f t="shared" si="1"/>
        <v>19613.666666666664</v>
      </c>
      <c r="L31" s="27">
        <f t="shared" si="2"/>
        <v>19613.666666666664</v>
      </c>
      <c r="M31" s="26">
        <f t="shared" si="3"/>
        <v>19613.66</v>
      </c>
      <c r="N31" s="27">
        <f t="shared" si="7"/>
        <v>19613.66</v>
      </c>
      <c r="O31" s="13"/>
      <c r="P31" s="8"/>
      <c r="Q31" s="8"/>
      <c r="R31" s="8"/>
      <c r="S31" s="8"/>
      <c r="T31" s="8"/>
      <c r="U31" s="8"/>
      <c r="V31" s="21"/>
      <c r="W31" s="6"/>
    </row>
    <row r="32" spans="1:23" ht="28.5" customHeight="1">
      <c r="A32" s="34">
        <v>24</v>
      </c>
      <c r="B32" s="67" t="s">
        <v>64</v>
      </c>
      <c r="C32" s="32" t="s">
        <v>65</v>
      </c>
      <c r="D32" s="32" t="s">
        <v>13</v>
      </c>
      <c r="E32" s="28">
        <v>1</v>
      </c>
      <c r="F32" s="31">
        <v>1836</v>
      </c>
      <c r="G32" s="31">
        <v>1973</v>
      </c>
      <c r="H32" s="31">
        <v>1907</v>
      </c>
      <c r="I32" s="31">
        <f t="shared" si="6"/>
        <v>1905.3333333333333</v>
      </c>
      <c r="J32" s="25">
        <f t="shared" si="0"/>
        <v>68.515205125091271</v>
      </c>
      <c r="K32" s="26">
        <f t="shared" si="1"/>
        <v>1905.3333333333333</v>
      </c>
      <c r="L32" s="27">
        <f t="shared" si="2"/>
        <v>1905.3333333333333</v>
      </c>
      <c r="M32" s="26">
        <f t="shared" si="3"/>
        <v>1905.33</v>
      </c>
      <c r="N32" s="27">
        <f t="shared" si="7"/>
        <v>1905.33</v>
      </c>
      <c r="O32" s="13"/>
      <c r="P32" s="8"/>
      <c r="Q32" s="8"/>
      <c r="R32" s="8"/>
      <c r="S32" s="8"/>
      <c r="T32" s="8"/>
      <c r="U32" s="8"/>
      <c r="V32" s="21"/>
      <c r="W32" s="6"/>
    </row>
    <row r="33" spans="1:33" ht="28.5" customHeight="1">
      <c r="A33" s="34">
        <v>25</v>
      </c>
      <c r="B33" s="67" t="s">
        <v>66</v>
      </c>
      <c r="C33" s="32" t="s">
        <v>65</v>
      </c>
      <c r="D33" s="32" t="s">
        <v>13</v>
      </c>
      <c r="E33" s="28">
        <v>1</v>
      </c>
      <c r="F33" s="31">
        <v>3240</v>
      </c>
      <c r="G33" s="31">
        <v>3482</v>
      </c>
      <c r="H33" s="31">
        <v>3365</v>
      </c>
      <c r="I33" s="31">
        <f t="shared" si="6"/>
        <v>3362.3333333333335</v>
      </c>
      <c r="J33" s="25">
        <f t="shared" si="0"/>
        <v>121.02203656084016</v>
      </c>
      <c r="K33" s="26">
        <f t="shared" si="1"/>
        <v>3362.333333333333</v>
      </c>
      <c r="L33" s="27">
        <f t="shared" si="2"/>
        <v>3362.333333333333</v>
      </c>
      <c r="M33" s="26">
        <f t="shared" si="3"/>
        <v>3362.33</v>
      </c>
      <c r="N33" s="27">
        <f t="shared" si="7"/>
        <v>3362.33</v>
      </c>
      <c r="O33" s="13"/>
      <c r="P33" s="8"/>
      <c r="Q33" s="8"/>
      <c r="R33" s="8"/>
      <c r="S33" s="8"/>
      <c r="T33" s="8"/>
      <c r="U33" s="8"/>
      <c r="V33" s="21"/>
      <c r="W33" s="6"/>
    </row>
    <row r="34" spans="1:33" ht="28.5" customHeight="1">
      <c r="A34" s="34">
        <v>26</v>
      </c>
      <c r="B34" s="67" t="s">
        <v>67</v>
      </c>
      <c r="C34" s="32" t="s">
        <v>65</v>
      </c>
      <c r="D34" s="32" t="s">
        <v>13</v>
      </c>
      <c r="E34" s="28">
        <v>1</v>
      </c>
      <c r="F34" s="31">
        <v>3402</v>
      </c>
      <c r="G34" s="31">
        <v>3656</v>
      </c>
      <c r="H34" s="31">
        <v>3533</v>
      </c>
      <c r="I34" s="31">
        <f t="shared" si="6"/>
        <v>3530.3333333333335</v>
      </c>
      <c r="J34" s="25">
        <f t="shared" si="0"/>
        <v>127.0209956398285</v>
      </c>
      <c r="K34" s="26">
        <f t="shared" si="1"/>
        <v>3530.333333333333</v>
      </c>
      <c r="L34" s="27">
        <f t="shared" si="2"/>
        <v>3530.333333333333</v>
      </c>
      <c r="M34" s="26">
        <f t="shared" si="3"/>
        <v>3530.33</v>
      </c>
      <c r="N34" s="27">
        <f t="shared" si="7"/>
        <v>3530.33</v>
      </c>
      <c r="O34" s="13"/>
      <c r="P34" s="8"/>
      <c r="Q34" s="8"/>
      <c r="R34" s="8"/>
      <c r="S34" s="8"/>
      <c r="T34" s="8"/>
      <c r="U34" s="8"/>
      <c r="V34" s="21"/>
      <c r="W34" s="6"/>
    </row>
    <row r="35" spans="1:33" ht="36" customHeight="1">
      <c r="A35" s="34">
        <v>27</v>
      </c>
      <c r="B35" s="67" t="s">
        <v>68</v>
      </c>
      <c r="C35" s="32" t="s">
        <v>65</v>
      </c>
      <c r="D35" s="32" t="s">
        <v>13</v>
      </c>
      <c r="E35" s="28">
        <v>1</v>
      </c>
      <c r="F35" s="31">
        <v>5076</v>
      </c>
      <c r="G35" s="31">
        <v>5455</v>
      </c>
      <c r="H35" s="31">
        <v>5272</v>
      </c>
      <c r="I35" s="31">
        <f t="shared" si="6"/>
        <v>5267.666666666667</v>
      </c>
      <c r="J35" s="25">
        <f t="shared" si="0"/>
        <v>189.53715554828116</v>
      </c>
      <c r="K35" s="26">
        <f t="shared" si="1"/>
        <v>5267.6666666666661</v>
      </c>
      <c r="L35" s="27">
        <f t="shared" si="2"/>
        <v>5267.6666666666661</v>
      </c>
      <c r="M35" s="26">
        <f t="shared" si="3"/>
        <v>5267.66</v>
      </c>
      <c r="N35" s="27">
        <f t="shared" si="7"/>
        <v>5267.66</v>
      </c>
      <c r="O35" s="13"/>
      <c r="P35" s="8"/>
      <c r="Q35" s="8"/>
      <c r="R35" s="8"/>
      <c r="S35" s="8"/>
      <c r="T35" s="8"/>
      <c r="U35" s="8"/>
      <c r="V35" s="21"/>
      <c r="W35" s="6"/>
    </row>
    <row r="36" spans="1:33" ht="37.5" customHeight="1">
      <c r="A36" s="34">
        <v>28</v>
      </c>
      <c r="B36" s="67" t="s">
        <v>69</v>
      </c>
      <c r="C36" s="32" t="s">
        <v>65</v>
      </c>
      <c r="D36" s="32" t="s">
        <v>13</v>
      </c>
      <c r="E36" s="28">
        <v>1</v>
      </c>
      <c r="F36" s="31">
        <v>7452</v>
      </c>
      <c r="G36" s="31">
        <v>8009</v>
      </c>
      <c r="H36" s="31">
        <v>7740</v>
      </c>
      <c r="I36" s="31">
        <f t="shared" si="6"/>
        <v>7733.666666666667</v>
      </c>
      <c r="J36" s="25">
        <f t="shared" si="0"/>
        <v>278.55400433907488</v>
      </c>
      <c r="K36" s="26">
        <f t="shared" si="1"/>
        <v>7733.6666666666661</v>
      </c>
      <c r="L36" s="27">
        <f t="shared" si="2"/>
        <v>7733.6666666666661</v>
      </c>
      <c r="M36" s="26">
        <f t="shared" si="3"/>
        <v>7733.66</v>
      </c>
      <c r="N36" s="27">
        <f t="shared" si="7"/>
        <v>7733.66</v>
      </c>
      <c r="O36" s="13"/>
      <c r="P36" s="8"/>
      <c r="Q36" s="8"/>
      <c r="R36" s="8"/>
      <c r="S36" s="8"/>
      <c r="T36" s="8"/>
      <c r="U36" s="8"/>
      <c r="V36" s="21"/>
      <c r="W36" s="6"/>
    </row>
    <row r="37" spans="1:33" ht="33.75" customHeight="1">
      <c r="A37" s="34">
        <v>29</v>
      </c>
      <c r="B37" s="67" t="s">
        <v>70</v>
      </c>
      <c r="C37" s="32" t="s">
        <v>71</v>
      </c>
      <c r="D37" s="32" t="s">
        <v>13</v>
      </c>
      <c r="E37" s="28">
        <v>1</v>
      </c>
      <c r="F37" s="31">
        <v>480</v>
      </c>
      <c r="G37" s="31">
        <v>516</v>
      </c>
      <c r="H37" s="31">
        <v>499</v>
      </c>
      <c r="I37" s="31">
        <f t="shared" si="6"/>
        <v>498.33333333333331</v>
      </c>
      <c r="J37" s="25">
        <f t="shared" si="0"/>
        <v>18.009256878986797</v>
      </c>
      <c r="K37" s="26">
        <f t="shared" si="1"/>
        <v>498.33333333333331</v>
      </c>
      <c r="L37" s="27">
        <f t="shared" si="2"/>
        <v>498.33333333333331</v>
      </c>
      <c r="M37" s="26">
        <f t="shared" si="3"/>
        <v>498.33</v>
      </c>
      <c r="N37" s="27">
        <f t="shared" si="7"/>
        <v>498.33</v>
      </c>
      <c r="O37" s="13"/>
      <c r="P37" s="8"/>
      <c r="Q37" s="8"/>
      <c r="R37" s="8"/>
      <c r="S37" s="8"/>
      <c r="T37" s="8"/>
      <c r="U37" s="8"/>
      <c r="V37" s="21"/>
      <c r="W37" s="6"/>
    </row>
    <row r="38" spans="1:33" ht="33.75" customHeight="1">
      <c r="A38" s="34">
        <v>30</v>
      </c>
      <c r="B38" s="67" t="s">
        <v>72</v>
      </c>
      <c r="C38" s="32" t="s">
        <v>73</v>
      </c>
      <c r="D38" s="32" t="s">
        <v>13</v>
      </c>
      <c r="E38" s="28">
        <v>1</v>
      </c>
      <c r="F38" s="31">
        <v>1944</v>
      </c>
      <c r="G38" s="31">
        <v>2089</v>
      </c>
      <c r="H38" s="31">
        <v>2019</v>
      </c>
      <c r="I38" s="31">
        <f t="shared" si="6"/>
        <v>2017.3333333333333</v>
      </c>
      <c r="J38" s="25">
        <f t="shared" si="0"/>
        <v>72.514366392690306</v>
      </c>
      <c r="K38" s="26">
        <f t="shared" si="1"/>
        <v>2017.3333333333333</v>
      </c>
      <c r="L38" s="27">
        <f t="shared" si="2"/>
        <v>2017.3333333333333</v>
      </c>
      <c r="M38" s="26">
        <f t="shared" si="3"/>
        <v>2017.33</v>
      </c>
      <c r="N38" s="27">
        <f t="shared" si="7"/>
        <v>2017.33</v>
      </c>
      <c r="O38" s="13"/>
      <c r="P38" s="8"/>
      <c r="Q38" s="8"/>
      <c r="R38" s="8"/>
      <c r="S38" s="8"/>
      <c r="T38" s="8"/>
      <c r="U38" s="8"/>
      <c r="V38" s="21"/>
      <c r="W38" s="6"/>
    </row>
    <row r="39" spans="1:33" ht="32.25" customHeight="1">
      <c r="A39" s="34">
        <v>31</v>
      </c>
      <c r="B39" s="67" t="s">
        <v>74</v>
      </c>
      <c r="C39" s="32" t="s">
        <v>75</v>
      </c>
      <c r="D39" s="32" t="s">
        <v>13</v>
      </c>
      <c r="E39" s="28">
        <v>1</v>
      </c>
      <c r="F39" s="31">
        <v>6745.2</v>
      </c>
      <c r="G39" s="31">
        <v>7249</v>
      </c>
      <c r="H39" s="31">
        <v>7006</v>
      </c>
      <c r="I39" s="31">
        <f t="shared" si="6"/>
        <v>7000.0666666666666</v>
      </c>
      <c r="J39" s="25">
        <f t="shared" si="0"/>
        <v>251.95240291240205</v>
      </c>
      <c r="K39" s="26">
        <f t="shared" si="1"/>
        <v>7000.0666666666666</v>
      </c>
      <c r="L39" s="27">
        <f t="shared" si="2"/>
        <v>7000.0666666666666</v>
      </c>
      <c r="M39" s="26">
        <f t="shared" si="3"/>
        <v>7000.06</v>
      </c>
      <c r="N39" s="27">
        <f t="shared" si="7"/>
        <v>7000.06</v>
      </c>
      <c r="O39" s="13">
        <f t="shared" si="5"/>
        <v>8400.0720000000001</v>
      </c>
      <c r="P39" s="8"/>
      <c r="Q39" s="8"/>
      <c r="R39" s="8"/>
      <c r="S39" s="8"/>
      <c r="T39" s="8"/>
      <c r="U39" s="8"/>
      <c r="V39" s="21">
        <v>223.69</v>
      </c>
      <c r="W39" s="6">
        <v>1.2</v>
      </c>
    </row>
    <row r="40" spans="1:33" s="10" customFormat="1" ht="35.25" customHeight="1">
      <c r="A40" s="34">
        <v>32</v>
      </c>
      <c r="B40" s="67" t="s">
        <v>76</v>
      </c>
      <c r="C40" s="32" t="s">
        <v>75</v>
      </c>
      <c r="D40" s="32" t="s">
        <v>13</v>
      </c>
      <c r="E40" s="28">
        <v>1</v>
      </c>
      <c r="F40" s="31">
        <v>7431.6</v>
      </c>
      <c r="G40" s="31">
        <v>7986</v>
      </c>
      <c r="H40" s="31">
        <v>7718</v>
      </c>
      <c r="I40" s="31">
        <f t="shared" si="6"/>
        <v>7711.8666666666659</v>
      </c>
      <c r="J40" s="25">
        <f t="shared" si="0"/>
        <v>277.25088518043225</v>
      </c>
      <c r="K40" s="26">
        <f t="shared" si="1"/>
        <v>7711.8666666666659</v>
      </c>
      <c r="L40" s="27">
        <f t="shared" si="2"/>
        <v>7711.8666666666659</v>
      </c>
      <c r="M40" s="26">
        <f t="shared" si="3"/>
        <v>7711.86</v>
      </c>
      <c r="N40" s="27">
        <f t="shared" si="7"/>
        <v>7711.86</v>
      </c>
      <c r="O40" s="13">
        <f t="shared" si="5"/>
        <v>9254.232</v>
      </c>
      <c r="P40" s="9"/>
      <c r="Q40" s="9"/>
      <c r="R40" s="9"/>
      <c r="S40" s="9"/>
      <c r="T40" s="9"/>
      <c r="U40" s="9"/>
      <c r="V40" s="22">
        <v>245.07</v>
      </c>
      <c r="W40" s="6">
        <v>1.2</v>
      </c>
      <c r="X40" s="17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s="10" customFormat="1" ht="29.25" customHeight="1">
      <c r="A41" s="34">
        <v>33</v>
      </c>
      <c r="B41" s="67" t="s">
        <v>77</v>
      </c>
      <c r="C41" s="32" t="s">
        <v>75</v>
      </c>
      <c r="D41" s="32" t="s">
        <v>13</v>
      </c>
      <c r="E41" s="28">
        <v>1</v>
      </c>
      <c r="F41" s="31">
        <v>6745.2</v>
      </c>
      <c r="G41" s="31">
        <v>7249</v>
      </c>
      <c r="H41" s="31">
        <v>7006</v>
      </c>
      <c r="I41" s="31">
        <f t="shared" si="6"/>
        <v>7000.0666666666666</v>
      </c>
      <c r="J41" s="25">
        <f t="shared" si="0"/>
        <v>251.95240291240205</v>
      </c>
      <c r="K41" s="26">
        <f t="shared" si="1"/>
        <v>7000.0666666666666</v>
      </c>
      <c r="L41" s="27">
        <f t="shared" si="2"/>
        <v>7000.0666666666666</v>
      </c>
      <c r="M41" s="26">
        <f t="shared" si="3"/>
        <v>7000.06</v>
      </c>
      <c r="N41" s="27">
        <f t="shared" si="7"/>
        <v>7000.06</v>
      </c>
      <c r="O41" s="13"/>
      <c r="P41" s="9"/>
      <c r="Q41" s="9"/>
      <c r="R41" s="9"/>
      <c r="S41" s="9"/>
      <c r="T41" s="9"/>
      <c r="U41" s="9"/>
      <c r="V41" s="22"/>
      <c r="W41" s="6"/>
      <c r="X41" s="17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s="10" customFormat="1" ht="29.25" customHeight="1">
      <c r="A42" s="34">
        <v>34</v>
      </c>
      <c r="B42" s="67" t="s">
        <v>78</v>
      </c>
      <c r="C42" s="32" t="s">
        <v>75</v>
      </c>
      <c r="D42" s="32" t="s">
        <v>13</v>
      </c>
      <c r="E42" s="28">
        <v>1</v>
      </c>
      <c r="F42" s="31">
        <v>7452</v>
      </c>
      <c r="G42" s="31">
        <v>8009</v>
      </c>
      <c r="H42" s="31">
        <v>7740</v>
      </c>
      <c r="I42" s="31">
        <f t="shared" si="6"/>
        <v>7733.666666666667</v>
      </c>
      <c r="J42" s="25">
        <f t="shared" si="0"/>
        <v>278.55400433907488</v>
      </c>
      <c r="K42" s="26">
        <f t="shared" si="1"/>
        <v>7733.6666666666661</v>
      </c>
      <c r="L42" s="27">
        <f t="shared" si="2"/>
        <v>7733.6666666666661</v>
      </c>
      <c r="M42" s="26">
        <f t="shared" si="3"/>
        <v>7733.66</v>
      </c>
      <c r="N42" s="27">
        <f t="shared" si="7"/>
        <v>7733.66</v>
      </c>
      <c r="O42" s="13"/>
      <c r="P42" s="9"/>
      <c r="Q42" s="9"/>
      <c r="R42" s="9"/>
      <c r="S42" s="9"/>
      <c r="T42" s="9"/>
      <c r="U42" s="9"/>
      <c r="V42" s="22"/>
      <c r="W42" s="6"/>
      <c r="X42" s="17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s="10" customFormat="1" ht="29.25" customHeight="1">
      <c r="A43" s="34">
        <v>35</v>
      </c>
      <c r="B43" s="67" t="s">
        <v>79</v>
      </c>
      <c r="C43" s="32" t="s">
        <v>45</v>
      </c>
      <c r="D43" s="32" t="s">
        <v>13</v>
      </c>
      <c r="E43" s="28">
        <v>1</v>
      </c>
      <c r="F43" s="31">
        <v>327.60000000000002</v>
      </c>
      <c r="G43" s="31">
        <v>352</v>
      </c>
      <c r="H43" s="31">
        <v>340</v>
      </c>
      <c r="I43" s="31">
        <f t="shared" si="6"/>
        <v>339.86666666666667</v>
      </c>
      <c r="J43" s="25">
        <f t="shared" si="0"/>
        <v>12.200546435850038</v>
      </c>
      <c r="K43" s="26">
        <f t="shared" si="1"/>
        <v>339.86666666666667</v>
      </c>
      <c r="L43" s="27">
        <f t="shared" si="2"/>
        <v>339.86666666666667</v>
      </c>
      <c r="M43" s="26">
        <f t="shared" si="3"/>
        <v>339.86</v>
      </c>
      <c r="N43" s="27">
        <f t="shared" si="7"/>
        <v>339.86</v>
      </c>
      <c r="O43" s="13"/>
      <c r="P43" s="9"/>
      <c r="Q43" s="9"/>
      <c r="R43" s="9"/>
      <c r="S43" s="9"/>
      <c r="T43" s="9"/>
      <c r="U43" s="9"/>
      <c r="V43" s="22"/>
      <c r="W43" s="6"/>
      <c r="X43" s="17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s="10" customFormat="1" ht="29.25" customHeight="1">
      <c r="A44" s="34">
        <v>36</v>
      </c>
      <c r="B44" s="67" t="s">
        <v>80</v>
      </c>
      <c r="C44" s="32" t="s">
        <v>45</v>
      </c>
      <c r="D44" s="32" t="s">
        <v>13</v>
      </c>
      <c r="E44" s="28">
        <v>1</v>
      </c>
      <c r="F44" s="31">
        <v>222</v>
      </c>
      <c r="G44" s="31">
        <v>239</v>
      </c>
      <c r="H44" s="31">
        <v>231</v>
      </c>
      <c r="I44" s="31">
        <f t="shared" si="6"/>
        <v>230.66666666666666</v>
      </c>
      <c r="J44" s="25">
        <f t="shared" si="0"/>
        <v>8.5049005481153817</v>
      </c>
      <c r="K44" s="26">
        <f t="shared" si="1"/>
        <v>230.66666666666666</v>
      </c>
      <c r="L44" s="27">
        <f t="shared" si="2"/>
        <v>230.66666666666666</v>
      </c>
      <c r="M44" s="26">
        <f t="shared" si="3"/>
        <v>230.66</v>
      </c>
      <c r="N44" s="27">
        <f t="shared" si="7"/>
        <v>230.66</v>
      </c>
      <c r="O44" s="13"/>
      <c r="P44" s="9"/>
      <c r="Q44" s="9"/>
      <c r="R44" s="9"/>
      <c r="S44" s="9"/>
      <c r="T44" s="9"/>
      <c r="U44" s="9"/>
      <c r="V44" s="22"/>
      <c r="W44" s="6"/>
      <c r="X44" s="17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s="10" customFormat="1" ht="29.25" customHeight="1">
      <c r="A45" s="34">
        <v>37</v>
      </c>
      <c r="B45" s="67" t="s">
        <v>81</v>
      </c>
      <c r="C45" s="32" t="s">
        <v>45</v>
      </c>
      <c r="D45" s="32" t="s">
        <v>13</v>
      </c>
      <c r="E45" s="28">
        <v>1</v>
      </c>
      <c r="F45" s="31">
        <v>1296</v>
      </c>
      <c r="G45" s="31">
        <v>1393</v>
      </c>
      <c r="H45" s="31">
        <v>1346</v>
      </c>
      <c r="I45" s="31">
        <f t="shared" si="6"/>
        <v>1345</v>
      </c>
      <c r="J45" s="25">
        <f t="shared" si="0"/>
        <v>48.507731342539614</v>
      </c>
      <c r="K45" s="26">
        <f t="shared" si="1"/>
        <v>1345</v>
      </c>
      <c r="L45" s="27">
        <f t="shared" si="2"/>
        <v>1345</v>
      </c>
      <c r="M45" s="26">
        <f t="shared" si="3"/>
        <v>1345</v>
      </c>
      <c r="N45" s="27">
        <f t="shared" si="7"/>
        <v>1345</v>
      </c>
      <c r="O45" s="13"/>
      <c r="P45" s="9"/>
      <c r="Q45" s="9"/>
      <c r="R45" s="9"/>
      <c r="S45" s="9"/>
      <c r="T45" s="9"/>
      <c r="U45" s="9"/>
      <c r="V45" s="22"/>
      <c r="W45" s="6"/>
      <c r="X45" s="17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s="10" customFormat="1" ht="29.25" customHeight="1">
      <c r="A46" s="34">
        <v>38</v>
      </c>
      <c r="B46" s="67" t="s">
        <v>82</v>
      </c>
      <c r="C46" s="32" t="s">
        <v>45</v>
      </c>
      <c r="D46" s="32" t="s">
        <v>13</v>
      </c>
      <c r="E46" s="28">
        <v>1</v>
      </c>
      <c r="F46" s="31">
        <v>2052</v>
      </c>
      <c r="G46" s="31">
        <v>2205</v>
      </c>
      <c r="H46" s="31">
        <v>2131</v>
      </c>
      <c r="I46" s="31">
        <f t="shared" si="6"/>
        <v>2129.3333333333335</v>
      </c>
      <c r="J46" s="25">
        <f t="shared" si="0"/>
        <v>76.513615346115586</v>
      </c>
      <c r="K46" s="26">
        <f t="shared" si="1"/>
        <v>2129.333333333333</v>
      </c>
      <c r="L46" s="27">
        <f t="shared" si="2"/>
        <v>2129.333333333333</v>
      </c>
      <c r="M46" s="26">
        <f t="shared" si="3"/>
        <v>2129.33</v>
      </c>
      <c r="N46" s="27">
        <f t="shared" si="7"/>
        <v>2129.33</v>
      </c>
      <c r="O46" s="13"/>
      <c r="P46" s="9"/>
      <c r="Q46" s="9"/>
      <c r="R46" s="9"/>
      <c r="S46" s="9"/>
      <c r="T46" s="9"/>
      <c r="U46" s="9"/>
      <c r="V46" s="22"/>
      <c r="W46" s="6"/>
      <c r="X46" s="17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s="10" customFormat="1" ht="15">
      <c r="A47" s="34">
        <v>39</v>
      </c>
      <c r="B47" s="60" t="s">
        <v>83</v>
      </c>
      <c r="C47" s="32" t="s">
        <v>84</v>
      </c>
      <c r="D47" s="32" t="s">
        <v>13</v>
      </c>
      <c r="E47" s="28">
        <v>1</v>
      </c>
      <c r="F47" s="31">
        <v>1026</v>
      </c>
      <c r="G47" s="31">
        <v>1103</v>
      </c>
      <c r="H47" s="31">
        <v>1066</v>
      </c>
      <c r="I47" s="31">
        <f t="shared" si="6"/>
        <v>1065</v>
      </c>
      <c r="J47" s="25">
        <f t="shared" si="0"/>
        <v>38.509739027939411</v>
      </c>
      <c r="K47" s="26">
        <f t="shared" si="1"/>
        <v>1065</v>
      </c>
      <c r="L47" s="27">
        <f t="shared" si="2"/>
        <v>1065</v>
      </c>
      <c r="M47" s="26">
        <f t="shared" si="3"/>
        <v>1065</v>
      </c>
      <c r="N47" s="27">
        <f t="shared" si="7"/>
        <v>1065</v>
      </c>
      <c r="O47" s="13"/>
      <c r="P47" s="9"/>
      <c r="Q47" s="9"/>
      <c r="R47" s="9"/>
      <c r="S47" s="9"/>
      <c r="T47" s="9"/>
      <c r="U47" s="9"/>
      <c r="V47" s="22"/>
      <c r="W47" s="6"/>
      <c r="X47" s="17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s="10" customFormat="1" ht="29.25" customHeight="1">
      <c r="A48" s="34">
        <v>40</v>
      </c>
      <c r="B48" s="67" t="s">
        <v>85</v>
      </c>
      <c r="C48" s="32" t="s">
        <v>86</v>
      </c>
      <c r="D48" s="32" t="s">
        <v>13</v>
      </c>
      <c r="E48" s="28">
        <v>1</v>
      </c>
      <c r="F48" s="31">
        <v>358.8</v>
      </c>
      <c r="G48" s="31">
        <v>386</v>
      </c>
      <c r="H48" s="31">
        <v>373</v>
      </c>
      <c r="I48" s="31">
        <f t="shared" si="6"/>
        <v>372.59999999999997</v>
      </c>
      <c r="J48" s="25">
        <f t="shared" si="0"/>
        <v>13.604411049361888</v>
      </c>
      <c r="K48" s="26">
        <f t="shared" si="1"/>
        <v>372.59999999999997</v>
      </c>
      <c r="L48" s="27">
        <f t="shared" si="2"/>
        <v>372.59999999999997</v>
      </c>
      <c r="M48" s="26">
        <f t="shared" si="3"/>
        <v>372.6</v>
      </c>
      <c r="N48" s="27">
        <f t="shared" si="7"/>
        <v>372.6</v>
      </c>
      <c r="O48" s="13"/>
      <c r="P48" s="9"/>
      <c r="Q48" s="9"/>
      <c r="R48" s="9"/>
      <c r="S48" s="9"/>
      <c r="T48" s="9"/>
      <c r="U48" s="9"/>
      <c r="V48" s="22"/>
      <c r="W48" s="6"/>
      <c r="X48" s="17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s="10" customFormat="1" ht="29.25" customHeight="1">
      <c r="A49" s="34">
        <v>41</v>
      </c>
      <c r="B49" s="67" t="s">
        <v>87</v>
      </c>
      <c r="C49" s="32" t="s">
        <v>88</v>
      </c>
      <c r="D49" s="32" t="s">
        <v>13</v>
      </c>
      <c r="E49" s="28">
        <v>1</v>
      </c>
      <c r="F49" s="31">
        <v>10692</v>
      </c>
      <c r="G49" s="31">
        <v>11490</v>
      </c>
      <c r="H49" s="31">
        <v>11105</v>
      </c>
      <c r="I49" s="31">
        <f t="shared" si="6"/>
        <v>11095.666666666666</v>
      </c>
      <c r="J49" s="25">
        <f t="shared" si="0"/>
        <v>399.0818629471068</v>
      </c>
      <c r="K49" s="26">
        <f t="shared" si="1"/>
        <v>11095.666666666666</v>
      </c>
      <c r="L49" s="27">
        <f t="shared" si="2"/>
        <v>11095.666666666666</v>
      </c>
      <c r="M49" s="26">
        <f t="shared" si="3"/>
        <v>11095.66</v>
      </c>
      <c r="N49" s="27">
        <f t="shared" si="7"/>
        <v>11095.66</v>
      </c>
      <c r="O49" s="13"/>
      <c r="P49" s="9"/>
      <c r="Q49" s="9"/>
      <c r="R49" s="9"/>
      <c r="S49" s="9"/>
      <c r="T49" s="9"/>
      <c r="U49" s="9"/>
      <c r="V49" s="22"/>
      <c r="W49" s="6"/>
      <c r="X49" s="17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s="10" customFormat="1" ht="29.25" customHeight="1">
      <c r="A50" s="34">
        <v>42</v>
      </c>
      <c r="B50" s="68" t="s">
        <v>89</v>
      </c>
      <c r="C50" s="32" t="s">
        <v>90</v>
      </c>
      <c r="D50" s="32" t="s">
        <v>13</v>
      </c>
      <c r="E50" s="28">
        <v>1</v>
      </c>
      <c r="F50" s="31">
        <v>666</v>
      </c>
      <c r="G50" s="31">
        <v>716</v>
      </c>
      <c r="H50" s="31">
        <v>692</v>
      </c>
      <c r="I50" s="31">
        <f t="shared" si="6"/>
        <v>691.33333333333337</v>
      </c>
      <c r="J50" s="25">
        <f t="shared" si="0"/>
        <v>25.006665778014735</v>
      </c>
      <c r="K50" s="26">
        <f t="shared" si="1"/>
        <v>691.33333333333326</v>
      </c>
      <c r="L50" s="27">
        <f t="shared" si="2"/>
        <v>691.33333333333326</v>
      </c>
      <c r="M50" s="26">
        <f t="shared" si="3"/>
        <v>691.33</v>
      </c>
      <c r="N50" s="27">
        <f t="shared" si="7"/>
        <v>691.33</v>
      </c>
      <c r="O50" s="13"/>
      <c r="P50" s="9"/>
      <c r="Q50" s="9"/>
      <c r="R50" s="9"/>
      <c r="S50" s="9"/>
      <c r="T50" s="9"/>
      <c r="U50" s="9"/>
      <c r="V50" s="22"/>
      <c r="W50" s="6"/>
      <c r="X50" s="17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10" customFormat="1" ht="29.25" customHeight="1">
      <c r="A51" s="34">
        <v>43</v>
      </c>
      <c r="B51" s="60" t="s">
        <v>91</v>
      </c>
      <c r="C51" s="32" t="s">
        <v>90</v>
      </c>
      <c r="D51" s="32" t="s">
        <v>13</v>
      </c>
      <c r="E51" s="28">
        <v>1</v>
      </c>
      <c r="F51" s="31">
        <v>630</v>
      </c>
      <c r="G51" s="31">
        <v>677</v>
      </c>
      <c r="H51" s="31">
        <v>654</v>
      </c>
      <c r="I51" s="31">
        <f t="shared" si="6"/>
        <v>653.66666666666663</v>
      </c>
      <c r="J51" s="25">
        <f t="shared" si="0"/>
        <v>23.501772982763093</v>
      </c>
      <c r="K51" s="26">
        <f t="shared" si="1"/>
        <v>653.66666666666663</v>
      </c>
      <c r="L51" s="27">
        <f t="shared" si="2"/>
        <v>653.66666666666663</v>
      </c>
      <c r="M51" s="26">
        <f t="shared" si="3"/>
        <v>653.66</v>
      </c>
      <c r="N51" s="27">
        <f t="shared" si="7"/>
        <v>653.66</v>
      </c>
      <c r="O51" s="13"/>
      <c r="P51" s="9"/>
      <c r="Q51" s="9"/>
      <c r="R51" s="9"/>
      <c r="S51" s="9"/>
      <c r="T51" s="9"/>
      <c r="U51" s="9"/>
      <c r="V51" s="22"/>
      <c r="W51" s="6"/>
      <c r="X51" s="17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s="10" customFormat="1" ht="29.25" customHeight="1">
      <c r="A52" s="34">
        <v>44</v>
      </c>
      <c r="B52" s="60" t="s">
        <v>92</v>
      </c>
      <c r="C52" s="32" t="s">
        <v>93</v>
      </c>
      <c r="D52" s="32" t="s">
        <v>13</v>
      </c>
      <c r="E52" s="28">
        <v>1</v>
      </c>
      <c r="F52" s="31">
        <v>2040</v>
      </c>
      <c r="G52" s="31">
        <v>2193</v>
      </c>
      <c r="H52" s="31">
        <v>2119</v>
      </c>
      <c r="I52" s="31">
        <f t="shared" si="6"/>
        <v>2117.3333333333335</v>
      </c>
      <c r="J52" s="25">
        <f t="shared" si="0"/>
        <v>76.513615346115586</v>
      </c>
      <c r="K52" s="26">
        <f t="shared" si="1"/>
        <v>2117.333333333333</v>
      </c>
      <c r="L52" s="27">
        <f t="shared" si="2"/>
        <v>2117.333333333333</v>
      </c>
      <c r="M52" s="26">
        <f t="shared" si="3"/>
        <v>2117.33</v>
      </c>
      <c r="N52" s="27">
        <f t="shared" si="7"/>
        <v>2117.33</v>
      </c>
      <c r="O52" s="13"/>
      <c r="P52" s="9"/>
      <c r="Q52" s="9"/>
      <c r="R52" s="9"/>
      <c r="S52" s="9"/>
      <c r="T52" s="9"/>
      <c r="U52" s="9"/>
      <c r="V52" s="22"/>
      <c r="W52" s="6"/>
      <c r="X52" s="17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s="10" customFormat="1" ht="29.25" customHeight="1">
      <c r="A53" s="34">
        <v>45</v>
      </c>
      <c r="B53" s="67" t="s">
        <v>94</v>
      </c>
      <c r="C53" s="32" t="s">
        <v>43</v>
      </c>
      <c r="D53" s="32" t="s">
        <v>13</v>
      </c>
      <c r="E53" s="28">
        <v>1</v>
      </c>
      <c r="F53" s="31">
        <v>10800</v>
      </c>
      <c r="G53" s="31">
        <v>11606</v>
      </c>
      <c r="H53" s="31">
        <v>11217</v>
      </c>
      <c r="I53" s="31">
        <f t="shared" si="6"/>
        <v>11207.666666666666</v>
      </c>
      <c r="J53" s="25">
        <f t="shared" si="0"/>
        <v>403.081050575853</v>
      </c>
      <c r="K53" s="26">
        <f t="shared" si="1"/>
        <v>11207.666666666666</v>
      </c>
      <c r="L53" s="27">
        <f t="shared" si="2"/>
        <v>11207.666666666666</v>
      </c>
      <c r="M53" s="26">
        <f t="shared" si="3"/>
        <v>11207.66</v>
      </c>
      <c r="N53" s="27">
        <f t="shared" si="7"/>
        <v>11207.66</v>
      </c>
      <c r="O53" s="13"/>
      <c r="P53" s="9"/>
      <c r="Q53" s="9"/>
      <c r="R53" s="9"/>
      <c r="S53" s="9"/>
      <c r="T53" s="9"/>
      <c r="U53" s="9"/>
      <c r="V53" s="22"/>
      <c r="W53" s="6"/>
      <c r="X53" s="17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s="10" customFormat="1" ht="29.25" customHeight="1">
      <c r="A54" s="34">
        <v>46</v>
      </c>
      <c r="B54" s="69" t="s">
        <v>95</v>
      </c>
      <c r="C54" s="32" t="s">
        <v>96</v>
      </c>
      <c r="D54" s="32" t="s">
        <v>13</v>
      </c>
      <c r="E54" s="28">
        <v>1</v>
      </c>
      <c r="F54" s="31">
        <v>23220</v>
      </c>
      <c r="G54" s="31">
        <v>24953</v>
      </c>
      <c r="H54" s="31">
        <v>24116</v>
      </c>
      <c r="I54" s="31">
        <f t="shared" si="6"/>
        <v>24096.333333333332</v>
      </c>
      <c r="J54" s="25">
        <f t="shared" si="0"/>
        <v>866.66737179458494</v>
      </c>
      <c r="K54" s="26">
        <f t="shared" si="1"/>
        <v>24096.333333333332</v>
      </c>
      <c r="L54" s="27">
        <f t="shared" si="2"/>
        <v>24096.333333333332</v>
      </c>
      <c r="M54" s="26">
        <f t="shared" si="3"/>
        <v>24096.33</v>
      </c>
      <c r="N54" s="27">
        <f t="shared" si="7"/>
        <v>24096.33</v>
      </c>
      <c r="O54" s="13"/>
      <c r="P54" s="9"/>
      <c r="Q54" s="9"/>
      <c r="R54" s="9"/>
      <c r="S54" s="9"/>
      <c r="T54" s="9"/>
      <c r="U54" s="9"/>
      <c r="V54" s="22"/>
      <c r="W54" s="6"/>
      <c r="X54" s="17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s="10" customFormat="1" ht="29.25" customHeight="1">
      <c r="A55" s="34">
        <v>47</v>
      </c>
      <c r="B55" s="69" t="s">
        <v>116</v>
      </c>
      <c r="C55" s="32" t="s">
        <v>97</v>
      </c>
      <c r="D55" s="32" t="s">
        <v>13</v>
      </c>
      <c r="E55" s="28">
        <v>1</v>
      </c>
      <c r="F55" s="31">
        <v>2916</v>
      </c>
      <c r="G55" s="31">
        <v>3134</v>
      </c>
      <c r="H55" s="31">
        <v>3029</v>
      </c>
      <c r="I55" s="31">
        <f t="shared" si="6"/>
        <v>3026.3333333333335</v>
      </c>
      <c r="J55" s="25">
        <f t="shared" si="0"/>
        <v>109.02446208687907</v>
      </c>
      <c r="K55" s="26">
        <f t="shared" si="1"/>
        <v>3026.333333333333</v>
      </c>
      <c r="L55" s="27">
        <f t="shared" si="2"/>
        <v>3026.333333333333</v>
      </c>
      <c r="M55" s="26">
        <f t="shared" si="3"/>
        <v>3026.33</v>
      </c>
      <c r="N55" s="27">
        <f t="shared" si="7"/>
        <v>3026.33</v>
      </c>
      <c r="O55" s="13"/>
      <c r="P55" s="9"/>
      <c r="Q55" s="9"/>
      <c r="R55" s="9"/>
      <c r="S55" s="9"/>
      <c r="T55" s="9"/>
      <c r="U55" s="9"/>
      <c r="V55" s="22"/>
      <c r="W55" s="6"/>
      <c r="X55" s="17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s="10" customFormat="1" ht="29.25" customHeight="1">
      <c r="A56" s="34">
        <v>48</v>
      </c>
      <c r="B56" s="69" t="s">
        <v>98</v>
      </c>
      <c r="C56" s="32" t="s">
        <v>65</v>
      </c>
      <c r="D56" s="32" t="s">
        <v>13</v>
      </c>
      <c r="E56" s="28">
        <v>1</v>
      </c>
      <c r="F56" s="31">
        <v>3780</v>
      </c>
      <c r="G56" s="31">
        <v>4062</v>
      </c>
      <c r="H56" s="31">
        <v>3926</v>
      </c>
      <c r="I56" s="31">
        <f t="shared" si="6"/>
        <v>3922.6666666666665</v>
      </c>
      <c r="J56" s="25">
        <f t="shared" si="0"/>
        <v>141.02954773143583</v>
      </c>
      <c r="K56" s="26">
        <f t="shared" si="1"/>
        <v>3922.6666666666665</v>
      </c>
      <c r="L56" s="27">
        <f t="shared" si="2"/>
        <v>3922.6666666666665</v>
      </c>
      <c r="M56" s="26">
        <f t="shared" si="3"/>
        <v>3922.66</v>
      </c>
      <c r="N56" s="27">
        <f t="shared" si="7"/>
        <v>3922.66</v>
      </c>
      <c r="O56" s="13"/>
      <c r="P56" s="9"/>
      <c r="Q56" s="9"/>
      <c r="R56" s="9"/>
      <c r="S56" s="9"/>
      <c r="T56" s="9"/>
      <c r="U56" s="9"/>
      <c r="V56" s="22"/>
      <c r="W56" s="6"/>
      <c r="X56" s="17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s="10" customFormat="1" ht="29.25" customHeight="1">
      <c r="A57" s="34">
        <v>49</v>
      </c>
      <c r="B57" s="69" t="s">
        <v>99</v>
      </c>
      <c r="C57" s="32" t="s">
        <v>65</v>
      </c>
      <c r="D57" s="32" t="s">
        <v>13</v>
      </c>
      <c r="E57" s="28">
        <v>1</v>
      </c>
      <c r="F57" s="31">
        <v>24300</v>
      </c>
      <c r="G57" s="31">
        <v>26114</v>
      </c>
      <c r="H57" s="31">
        <v>25238</v>
      </c>
      <c r="I57" s="31">
        <f t="shared" si="6"/>
        <v>25217.333333333332</v>
      </c>
      <c r="J57" s="25">
        <f t="shared" si="0"/>
        <v>907.17657230184977</v>
      </c>
      <c r="K57" s="26">
        <f t="shared" si="1"/>
        <v>25217.333333333332</v>
      </c>
      <c r="L57" s="27">
        <f t="shared" si="2"/>
        <v>25217.333333333332</v>
      </c>
      <c r="M57" s="26">
        <f t="shared" si="3"/>
        <v>25217.33</v>
      </c>
      <c r="N57" s="27">
        <f t="shared" si="7"/>
        <v>25217.33</v>
      </c>
      <c r="O57" s="13"/>
      <c r="P57" s="9"/>
      <c r="Q57" s="9"/>
      <c r="R57" s="9"/>
      <c r="S57" s="9"/>
      <c r="T57" s="9"/>
      <c r="U57" s="9"/>
      <c r="V57" s="22"/>
      <c r="W57" s="6"/>
      <c r="X57" s="17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s="10" customFormat="1" ht="29.25" customHeight="1">
      <c r="A58" s="34">
        <v>50</v>
      </c>
      <c r="B58" s="69" t="s">
        <v>100</v>
      </c>
      <c r="C58" s="32" t="s">
        <v>88</v>
      </c>
      <c r="D58" s="32" t="s">
        <v>13</v>
      </c>
      <c r="E58" s="28">
        <v>1</v>
      </c>
      <c r="F58" s="31">
        <v>10692</v>
      </c>
      <c r="G58" s="31">
        <v>11490</v>
      </c>
      <c r="H58" s="31">
        <v>11105</v>
      </c>
      <c r="I58" s="31">
        <f t="shared" si="6"/>
        <v>11095.666666666666</v>
      </c>
      <c r="J58" s="25">
        <f t="shared" si="0"/>
        <v>399.0818629471068</v>
      </c>
      <c r="K58" s="26">
        <f t="shared" si="1"/>
        <v>11095.666666666666</v>
      </c>
      <c r="L58" s="27">
        <f t="shared" si="2"/>
        <v>11095.666666666666</v>
      </c>
      <c r="M58" s="26">
        <f t="shared" si="3"/>
        <v>11095.66</v>
      </c>
      <c r="N58" s="27">
        <f t="shared" si="7"/>
        <v>11095.66</v>
      </c>
      <c r="O58" s="13"/>
      <c r="P58" s="9"/>
      <c r="Q58" s="9"/>
      <c r="R58" s="9"/>
      <c r="S58" s="9"/>
      <c r="T58" s="9"/>
      <c r="U58" s="9"/>
      <c r="V58" s="22"/>
      <c r="W58" s="6"/>
      <c r="X58" s="17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s="10" customFormat="1" ht="29.25" customHeight="1">
      <c r="A59" s="34">
        <v>51</v>
      </c>
      <c r="B59" s="70" t="s">
        <v>101</v>
      </c>
      <c r="C59" s="32" t="s">
        <v>88</v>
      </c>
      <c r="D59" s="32" t="s">
        <v>13</v>
      </c>
      <c r="E59" s="28">
        <v>1</v>
      </c>
      <c r="F59" s="31">
        <v>16200</v>
      </c>
      <c r="G59" s="31">
        <v>17409</v>
      </c>
      <c r="H59" s="31">
        <v>16825</v>
      </c>
      <c r="I59" s="31">
        <f t="shared" si="6"/>
        <v>16811.333333333332</v>
      </c>
      <c r="J59" s="25">
        <f t="shared" si="0"/>
        <v>604.61585600555782</v>
      </c>
      <c r="K59" s="26">
        <f t="shared" si="1"/>
        <v>16811.333333333332</v>
      </c>
      <c r="L59" s="27">
        <f t="shared" si="2"/>
        <v>16811.333333333332</v>
      </c>
      <c r="M59" s="26">
        <f t="shared" si="3"/>
        <v>16811.330000000002</v>
      </c>
      <c r="N59" s="27">
        <f t="shared" si="7"/>
        <v>16811.330000000002</v>
      </c>
      <c r="O59" s="13"/>
      <c r="P59" s="9"/>
      <c r="Q59" s="9"/>
      <c r="R59" s="9"/>
      <c r="S59" s="9"/>
      <c r="T59" s="9"/>
      <c r="U59" s="9"/>
      <c r="V59" s="22"/>
      <c r="W59" s="6"/>
      <c r="X59" s="17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s="10" customFormat="1" ht="29.25" customHeight="1">
      <c r="A60" s="34">
        <v>52</v>
      </c>
      <c r="B60" s="69" t="s">
        <v>102</v>
      </c>
      <c r="C60" s="32" t="s">
        <v>103</v>
      </c>
      <c r="D60" s="32" t="s">
        <v>13</v>
      </c>
      <c r="E60" s="28">
        <v>1</v>
      </c>
      <c r="F60" s="31">
        <v>4320</v>
      </c>
      <c r="G60" s="31">
        <v>4643</v>
      </c>
      <c r="H60" s="31">
        <v>4487</v>
      </c>
      <c r="I60" s="31">
        <f t="shared" si="6"/>
        <v>4483.333333333333</v>
      </c>
      <c r="J60" s="25">
        <f t="shared" si="0"/>
        <v>161.53121473366483</v>
      </c>
      <c r="K60" s="26">
        <f t="shared" si="1"/>
        <v>4483.333333333333</v>
      </c>
      <c r="L60" s="27">
        <f t="shared" si="2"/>
        <v>4483.333333333333</v>
      </c>
      <c r="M60" s="26">
        <f t="shared" si="3"/>
        <v>4483.33</v>
      </c>
      <c r="N60" s="27">
        <f t="shared" si="7"/>
        <v>4483.33</v>
      </c>
      <c r="O60" s="13"/>
      <c r="P60" s="9"/>
      <c r="Q60" s="9"/>
      <c r="R60" s="9"/>
      <c r="S60" s="9"/>
      <c r="T60" s="9"/>
      <c r="U60" s="9"/>
      <c r="V60" s="22"/>
      <c r="W60" s="6"/>
      <c r="X60" s="17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s="10" customFormat="1" ht="29.25" customHeight="1">
      <c r="A61" s="34">
        <v>53</v>
      </c>
      <c r="B61" s="70" t="s">
        <v>104</v>
      </c>
      <c r="C61" s="32" t="s">
        <v>103</v>
      </c>
      <c r="D61" s="32" t="s">
        <v>13</v>
      </c>
      <c r="E61" s="28">
        <v>1</v>
      </c>
      <c r="F61" s="31">
        <v>3240</v>
      </c>
      <c r="G61" s="31">
        <v>3482</v>
      </c>
      <c r="H61" s="31">
        <v>3365</v>
      </c>
      <c r="I61" s="31">
        <f t="shared" si="6"/>
        <v>3362.3333333333335</v>
      </c>
      <c r="J61" s="25">
        <f t="shared" si="0"/>
        <v>121.02203656084016</v>
      </c>
      <c r="K61" s="26">
        <f t="shared" si="1"/>
        <v>3362.333333333333</v>
      </c>
      <c r="L61" s="27">
        <f t="shared" si="2"/>
        <v>3362.333333333333</v>
      </c>
      <c r="M61" s="26">
        <f t="shared" si="3"/>
        <v>3362.33</v>
      </c>
      <c r="N61" s="27">
        <f t="shared" si="7"/>
        <v>3362.33</v>
      </c>
      <c r="O61" s="13"/>
      <c r="P61" s="9"/>
      <c r="Q61" s="9"/>
      <c r="R61" s="9"/>
      <c r="S61" s="9"/>
      <c r="T61" s="9"/>
      <c r="U61" s="9"/>
      <c r="V61" s="22"/>
      <c r="W61" s="6"/>
      <c r="X61" s="17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s="10" customFormat="1" ht="29.25" customHeight="1">
      <c r="A62" s="34">
        <v>54</v>
      </c>
      <c r="B62" s="70" t="s">
        <v>105</v>
      </c>
      <c r="C62" s="32" t="s">
        <v>106</v>
      </c>
      <c r="D62" s="32" t="s">
        <v>13</v>
      </c>
      <c r="E62" s="28">
        <v>1</v>
      </c>
      <c r="F62" s="31">
        <v>15594</v>
      </c>
      <c r="G62" s="31">
        <v>16758</v>
      </c>
      <c r="H62" s="31">
        <v>16196</v>
      </c>
      <c r="I62" s="31">
        <f t="shared" si="6"/>
        <v>16182.666666666666</v>
      </c>
      <c r="J62" s="25">
        <f t="shared" si="0"/>
        <v>582.11453626699051</v>
      </c>
      <c r="K62" s="26">
        <f t="shared" si="1"/>
        <v>16182.666666666666</v>
      </c>
      <c r="L62" s="27">
        <f t="shared" si="2"/>
        <v>16182.666666666666</v>
      </c>
      <c r="M62" s="26">
        <f t="shared" si="3"/>
        <v>16182.66</v>
      </c>
      <c r="N62" s="27">
        <f t="shared" si="7"/>
        <v>16182.66</v>
      </c>
      <c r="O62" s="13"/>
      <c r="P62" s="9"/>
      <c r="Q62" s="9"/>
      <c r="R62" s="9"/>
      <c r="S62" s="9"/>
      <c r="T62" s="9"/>
      <c r="U62" s="9"/>
      <c r="V62" s="22"/>
      <c r="W62" s="6"/>
      <c r="X62" s="17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s="10" customFormat="1" ht="29.25" customHeight="1">
      <c r="A63" s="34">
        <v>55</v>
      </c>
      <c r="B63" s="70" t="s">
        <v>107</v>
      </c>
      <c r="C63" s="32" t="s">
        <v>49</v>
      </c>
      <c r="D63" s="32" t="s">
        <v>13</v>
      </c>
      <c r="E63" s="28">
        <v>1</v>
      </c>
      <c r="F63" s="31">
        <v>35000.400000000001</v>
      </c>
      <c r="G63" s="31">
        <v>37612</v>
      </c>
      <c r="H63" s="31">
        <v>36351</v>
      </c>
      <c r="I63" s="31">
        <f t="shared" si="6"/>
        <v>36321.133333333331</v>
      </c>
      <c r="J63" s="25">
        <f t="shared" si="0"/>
        <v>1306.0561447860239</v>
      </c>
      <c r="K63" s="26">
        <f t="shared" si="1"/>
        <v>36321.133333333331</v>
      </c>
      <c r="L63" s="27">
        <f t="shared" si="2"/>
        <v>36321.133333333331</v>
      </c>
      <c r="M63" s="26">
        <f t="shared" si="3"/>
        <v>36321.129999999997</v>
      </c>
      <c r="N63" s="27">
        <f t="shared" si="7"/>
        <v>36321.129999999997</v>
      </c>
      <c r="O63" s="13"/>
      <c r="P63" s="9"/>
      <c r="Q63" s="9"/>
      <c r="R63" s="9"/>
      <c r="S63" s="9"/>
      <c r="T63" s="9"/>
      <c r="U63" s="9"/>
      <c r="V63" s="22"/>
      <c r="W63" s="6"/>
      <c r="X63" s="17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s="10" customFormat="1" ht="29.25" customHeight="1">
      <c r="A64" s="34">
        <v>56</v>
      </c>
      <c r="B64" s="70" t="s">
        <v>108</v>
      </c>
      <c r="C64" s="32" t="s">
        <v>49</v>
      </c>
      <c r="D64" s="32" t="s">
        <v>13</v>
      </c>
      <c r="E64" s="28">
        <v>1</v>
      </c>
      <c r="F64" s="31">
        <v>5184</v>
      </c>
      <c r="G64" s="31">
        <v>5571</v>
      </c>
      <c r="H64" s="31">
        <v>5384</v>
      </c>
      <c r="I64" s="31">
        <f t="shared" si="6"/>
        <v>5379.666666666667</v>
      </c>
      <c r="J64" s="25">
        <f t="shared" si="0"/>
        <v>193.53638762086402</v>
      </c>
      <c r="K64" s="26">
        <f t="shared" si="1"/>
        <v>5379.6666666666661</v>
      </c>
      <c r="L64" s="27">
        <f t="shared" si="2"/>
        <v>5379.6666666666661</v>
      </c>
      <c r="M64" s="26">
        <f t="shared" si="3"/>
        <v>5379.66</v>
      </c>
      <c r="N64" s="27">
        <f t="shared" si="7"/>
        <v>5379.66</v>
      </c>
      <c r="O64" s="13"/>
      <c r="P64" s="9"/>
      <c r="Q64" s="9"/>
      <c r="R64" s="9"/>
      <c r="S64" s="9"/>
      <c r="T64" s="9"/>
      <c r="U64" s="9"/>
      <c r="V64" s="22"/>
      <c r="W64" s="6"/>
      <c r="X64" s="17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s="10" customFormat="1" ht="29.25" customHeight="1">
      <c r="A65" s="34">
        <v>57</v>
      </c>
      <c r="B65" s="70" t="s">
        <v>109</v>
      </c>
      <c r="C65" s="32" t="s">
        <v>88</v>
      </c>
      <c r="D65" s="32" t="s">
        <v>13</v>
      </c>
      <c r="E65" s="28">
        <v>1</v>
      </c>
      <c r="F65" s="31">
        <v>18240</v>
      </c>
      <c r="G65" s="31">
        <v>19601</v>
      </c>
      <c r="H65" s="31">
        <v>18944</v>
      </c>
      <c r="I65" s="31">
        <f t="shared" si="6"/>
        <v>18928.333333333332</v>
      </c>
      <c r="J65" s="25">
        <f t="shared" si="0"/>
        <v>680.6352425002201</v>
      </c>
      <c r="K65" s="26">
        <f t="shared" si="1"/>
        <v>18928.333333333332</v>
      </c>
      <c r="L65" s="27">
        <f t="shared" si="2"/>
        <v>18928.333333333332</v>
      </c>
      <c r="M65" s="26">
        <f t="shared" si="3"/>
        <v>18928.330000000002</v>
      </c>
      <c r="N65" s="27">
        <f t="shared" si="7"/>
        <v>18928.330000000002</v>
      </c>
      <c r="O65" s="13"/>
      <c r="P65" s="9"/>
      <c r="Q65" s="9"/>
      <c r="R65" s="9"/>
      <c r="S65" s="9"/>
      <c r="T65" s="9"/>
      <c r="U65" s="9"/>
      <c r="V65" s="22"/>
      <c r="W65" s="6"/>
      <c r="X65" s="17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10" customFormat="1" ht="29.25" customHeight="1">
      <c r="A66" s="34">
        <v>58</v>
      </c>
      <c r="B66" s="70" t="s">
        <v>110</v>
      </c>
      <c r="C66" s="32" t="s">
        <v>106</v>
      </c>
      <c r="D66" s="32" t="s">
        <v>13</v>
      </c>
      <c r="E66" s="28">
        <v>1</v>
      </c>
      <c r="F66" s="31">
        <v>11760</v>
      </c>
      <c r="G66" s="31">
        <v>12638</v>
      </c>
      <c r="H66" s="31">
        <v>12214</v>
      </c>
      <c r="I66" s="31">
        <f t="shared" si="6"/>
        <v>12204</v>
      </c>
      <c r="J66" s="25">
        <f t="shared" si="0"/>
        <v>439.08541310319112</v>
      </c>
      <c r="K66" s="26">
        <f t="shared" si="1"/>
        <v>12204</v>
      </c>
      <c r="L66" s="27">
        <f t="shared" si="2"/>
        <v>12204</v>
      </c>
      <c r="M66" s="26">
        <f t="shared" si="3"/>
        <v>12204</v>
      </c>
      <c r="N66" s="27">
        <f t="shared" si="7"/>
        <v>12204</v>
      </c>
      <c r="O66" s="13"/>
      <c r="P66" s="9"/>
      <c r="Q66" s="9"/>
      <c r="R66" s="9"/>
      <c r="S66" s="9"/>
      <c r="T66" s="9"/>
      <c r="U66" s="9"/>
      <c r="V66" s="22"/>
      <c r="W66" s="6"/>
      <c r="X66" s="17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s="10" customFormat="1" ht="29.25" customHeight="1">
      <c r="A67" s="34">
        <v>59</v>
      </c>
      <c r="B67" s="70" t="s">
        <v>111</v>
      </c>
      <c r="C67" s="32" t="s">
        <v>112</v>
      </c>
      <c r="D67" s="32" t="s">
        <v>13</v>
      </c>
      <c r="E67" s="28">
        <v>1</v>
      </c>
      <c r="F67" s="31">
        <v>6510</v>
      </c>
      <c r="G67" s="31">
        <v>6996</v>
      </c>
      <c r="H67" s="31">
        <v>6761</v>
      </c>
      <c r="I67" s="31">
        <f t="shared" si="6"/>
        <v>6755.666666666667</v>
      </c>
      <c r="J67" s="25">
        <f t="shared" si="0"/>
        <v>243.04389178363098</v>
      </c>
      <c r="K67" s="26">
        <f t="shared" si="1"/>
        <v>6755.6666666666661</v>
      </c>
      <c r="L67" s="27">
        <f t="shared" si="2"/>
        <v>6755.6666666666661</v>
      </c>
      <c r="M67" s="26">
        <f t="shared" si="3"/>
        <v>6755.66</v>
      </c>
      <c r="N67" s="27">
        <f t="shared" si="7"/>
        <v>6755.66</v>
      </c>
      <c r="O67" s="13"/>
      <c r="P67" s="9"/>
      <c r="Q67" s="9"/>
      <c r="R67" s="9"/>
      <c r="S67" s="9"/>
      <c r="T67" s="9"/>
      <c r="U67" s="9"/>
      <c r="V67" s="22"/>
      <c r="W67" s="6"/>
      <c r="X67" s="17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s="10" customFormat="1" ht="29.25" customHeight="1">
      <c r="A68" s="34">
        <v>60</v>
      </c>
      <c r="B68" s="70" t="s">
        <v>113</v>
      </c>
      <c r="C68" s="32" t="s">
        <v>114</v>
      </c>
      <c r="D68" s="32" t="s">
        <v>13</v>
      </c>
      <c r="E68" s="28">
        <v>1</v>
      </c>
      <c r="F68" s="31">
        <v>156</v>
      </c>
      <c r="G68" s="31">
        <v>168</v>
      </c>
      <c r="H68" s="31">
        <v>162</v>
      </c>
      <c r="I68" s="31">
        <f t="shared" si="6"/>
        <v>162</v>
      </c>
      <c r="J68" s="25">
        <f t="shared" si="0"/>
        <v>6</v>
      </c>
      <c r="K68" s="26">
        <f t="shared" si="1"/>
        <v>162</v>
      </c>
      <c r="L68" s="27">
        <f t="shared" si="2"/>
        <v>162</v>
      </c>
      <c r="M68" s="26">
        <f t="shared" si="3"/>
        <v>162</v>
      </c>
      <c r="N68" s="27">
        <f t="shared" si="7"/>
        <v>162</v>
      </c>
      <c r="O68" s="13"/>
      <c r="P68" s="9"/>
      <c r="Q68" s="9"/>
      <c r="R68" s="9"/>
      <c r="S68" s="9"/>
      <c r="T68" s="9"/>
      <c r="U68" s="9"/>
      <c r="V68" s="22"/>
      <c r="W68" s="6"/>
      <c r="X68" s="17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s="10" customFormat="1" ht="29.25" customHeight="1">
      <c r="A69" s="34">
        <v>61</v>
      </c>
      <c r="B69" s="70" t="s">
        <v>115</v>
      </c>
      <c r="C69" s="32" t="s">
        <v>114</v>
      </c>
      <c r="D69" s="32" t="s">
        <v>13</v>
      </c>
      <c r="E69" s="28">
        <v>1</v>
      </c>
      <c r="F69" s="31">
        <v>300</v>
      </c>
      <c r="G69" s="31">
        <v>323</v>
      </c>
      <c r="H69" s="31">
        <v>312</v>
      </c>
      <c r="I69" s="31">
        <f t="shared" si="6"/>
        <v>311.66666666666669</v>
      </c>
      <c r="J69" s="25">
        <f t="shared" si="0"/>
        <v>11.503622617824931</v>
      </c>
      <c r="K69" s="26">
        <f t="shared" si="1"/>
        <v>311.66666666666663</v>
      </c>
      <c r="L69" s="27">
        <f t="shared" si="2"/>
        <v>311.66666666666663</v>
      </c>
      <c r="M69" s="26">
        <f t="shared" si="3"/>
        <v>311.66000000000003</v>
      </c>
      <c r="N69" s="27">
        <f t="shared" si="7"/>
        <v>311.66000000000003</v>
      </c>
      <c r="O69" s="13"/>
      <c r="P69" s="9"/>
      <c r="Q69" s="9"/>
      <c r="R69" s="9"/>
      <c r="S69" s="9"/>
      <c r="T69" s="9"/>
      <c r="U69" s="9"/>
      <c r="V69" s="22"/>
      <c r="W69" s="6"/>
      <c r="X69" s="17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s="10" customFormat="1" ht="29.25" customHeight="1">
      <c r="A70" s="72">
        <v>62</v>
      </c>
      <c r="B70" s="70" t="s">
        <v>117</v>
      </c>
      <c r="C70" s="32" t="s">
        <v>97</v>
      </c>
      <c r="D70" s="32" t="s">
        <v>13</v>
      </c>
      <c r="E70" s="28">
        <v>1</v>
      </c>
      <c r="F70" s="31">
        <v>6500</v>
      </c>
      <c r="G70" s="31">
        <v>6985</v>
      </c>
      <c r="H70" s="31">
        <v>6751</v>
      </c>
      <c r="I70" s="31">
        <f t="shared" si="6"/>
        <v>6745.333333333333</v>
      </c>
      <c r="J70" s="25">
        <f t="shared" si="0"/>
        <v>242.54965127440059</v>
      </c>
      <c r="K70" s="26">
        <f t="shared" si="1"/>
        <v>6745.333333333333</v>
      </c>
      <c r="L70" s="27">
        <f t="shared" si="2"/>
        <v>6745.333333333333</v>
      </c>
      <c r="M70" s="26">
        <f t="shared" si="3"/>
        <v>6745.33</v>
      </c>
      <c r="N70" s="27">
        <f t="shared" si="7"/>
        <v>6745.33</v>
      </c>
      <c r="O70" s="45"/>
      <c r="P70" s="9"/>
      <c r="Q70" s="9"/>
      <c r="R70" s="9"/>
      <c r="S70" s="9"/>
      <c r="T70" s="9"/>
      <c r="U70" s="9"/>
      <c r="V70" s="71"/>
      <c r="W70" s="6"/>
      <c r="X70" s="17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15.75" thickBot="1">
      <c r="A71" s="35"/>
      <c r="B71" s="36"/>
      <c r="C71" s="36"/>
      <c r="D71" s="37"/>
      <c r="E71" s="38"/>
      <c r="F71" s="39"/>
      <c r="G71" s="39"/>
      <c r="H71" s="40"/>
      <c r="I71" s="41"/>
      <c r="J71" s="42"/>
      <c r="K71" s="43"/>
      <c r="L71" s="44">
        <f>SUM(L9:L70)</f>
        <v>432077.60000000003</v>
      </c>
      <c r="M71" s="43">
        <f t="shared" ref="M71" si="8">ROUNDDOWN(L71,2)</f>
        <v>432077.6</v>
      </c>
      <c r="N71" s="44">
        <f>SUM(N9:N70)</f>
        <v>432077.36999999988</v>
      </c>
      <c r="O71" s="45">
        <f>SUM(O9:O69)</f>
        <v>32618.208000000002</v>
      </c>
      <c r="V71" s="11">
        <f>SUM(V9:V69)</f>
        <v>2140.1499999999996</v>
      </c>
      <c r="W71" s="6">
        <v>1.2</v>
      </c>
    </row>
    <row r="72" spans="1:33" ht="20.25" customHeight="1" thickBot="1">
      <c r="A72" s="75"/>
      <c r="B72" s="75"/>
      <c r="C72" s="75"/>
      <c r="D72" s="75"/>
      <c r="E72" s="75"/>
      <c r="F72" s="75"/>
      <c r="G72" s="75"/>
      <c r="H72" s="75"/>
      <c r="I72" s="33"/>
      <c r="J72" s="46"/>
      <c r="K72" s="46"/>
      <c r="L72" s="47"/>
      <c r="M72" s="48"/>
      <c r="N72" s="49"/>
      <c r="O72" s="50"/>
      <c r="V72" s="16"/>
      <c r="W72" s="6">
        <v>1.2</v>
      </c>
    </row>
    <row r="73" spans="1:33" ht="37.5" customHeight="1">
      <c r="A73" s="73" t="s">
        <v>118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V73" s="16"/>
    </row>
    <row r="74" spans="1:33" ht="14.25">
      <c r="A74" s="77" t="s">
        <v>120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33" ht="18" customHeight="1">
      <c r="A75" s="51"/>
      <c r="B75" s="78" t="s">
        <v>20</v>
      </c>
      <c r="C75" s="52"/>
      <c r="D75" s="53"/>
      <c r="E75" s="80" t="s">
        <v>30</v>
      </c>
      <c r="F75" s="80"/>
      <c r="G75" s="54"/>
      <c r="H75" s="80" t="s">
        <v>28</v>
      </c>
      <c r="I75" s="80"/>
      <c r="J75" s="80"/>
      <c r="K75" s="53"/>
      <c r="L75" s="50"/>
      <c r="M75" s="53"/>
      <c r="N75" s="53"/>
      <c r="O75" s="50"/>
    </row>
    <row r="76" spans="1:33" ht="19.5" customHeight="1">
      <c r="A76" s="51"/>
      <c r="B76" s="79"/>
      <c r="C76" s="55"/>
      <c r="D76" s="53"/>
      <c r="E76" s="80" t="s">
        <v>21</v>
      </c>
      <c r="F76" s="80"/>
      <c r="G76" s="54"/>
      <c r="H76" s="80" t="s">
        <v>22</v>
      </c>
      <c r="I76" s="80"/>
      <c r="J76" s="80"/>
      <c r="K76" s="53"/>
      <c r="L76" s="50"/>
      <c r="M76" s="53"/>
      <c r="N76" s="53"/>
      <c r="O76" s="50"/>
    </row>
    <row r="77" spans="1:33" ht="15">
      <c r="A77" s="76"/>
      <c r="B77" s="76"/>
      <c r="C77" s="76"/>
      <c r="D77" s="76"/>
      <c r="E77" s="56"/>
      <c r="F77" s="57"/>
      <c r="G77" s="58"/>
      <c r="H77" s="59"/>
      <c r="I77" s="2"/>
      <c r="J77" s="2"/>
      <c r="K77" s="2"/>
      <c r="L77" s="24"/>
      <c r="M77" s="2"/>
      <c r="N77" s="2"/>
      <c r="O77" s="50"/>
    </row>
  </sheetData>
  <mergeCells count="21"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  <mergeCell ref="A73:O73"/>
    <mergeCell ref="A72:H72"/>
    <mergeCell ref="A77:D77"/>
    <mergeCell ref="A74:O74"/>
    <mergeCell ref="B75:B76"/>
    <mergeCell ref="E75:F75"/>
    <mergeCell ref="H75:J75"/>
    <mergeCell ref="E76:F76"/>
    <mergeCell ref="H76:J76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dkuznetsov</cp:lastModifiedBy>
  <cp:lastPrinted>2024-09-20T05:42:39Z</cp:lastPrinted>
  <dcterms:created xsi:type="dcterms:W3CDTF">2014-01-28T13:50:42Z</dcterms:created>
  <dcterms:modified xsi:type="dcterms:W3CDTF">2025-04-28T05:01:20Z</dcterms:modified>
</cp:coreProperties>
</file>