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СМР\Стр-во РП5-РП3 Ростов\"/>
    </mc:Choice>
  </mc:AlternateContent>
  <xr:revisionPtr revIDLastSave="0" documentId="13_ncr:1_{956139BD-20E5-4726-8B6B-39E2BCE907A9}" xr6:coauthVersionLast="47" xr6:coauthVersionMax="47" xr10:uidLastSave="{00000000-0000-0000-0000-000000000000}"/>
  <bookViews>
    <workbookView xWindow="-120" yWindow="-120" windowWidth="29040" windowHeight="15720" tabRatio="835" activeTab="10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НАЧИНАТЬ С ЭТОГО" sheetId="9" r:id="rId12"/>
  </sheets>
  <externalReferences>
    <externalReference r:id="rId13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4'!$A$1:$K$23</definedName>
    <definedName name="_xlnm.Print_Area" localSheetId="5">'Прил 7'!$A$1:$AQ$54</definedName>
    <definedName name="_xlnm.Print_Area" localSheetId="2">Прил2!$A$1:$L$46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A29" i="1" l="1"/>
  <c r="A5" i="1"/>
  <c r="A5" i="11"/>
  <c r="L12" i="16"/>
  <c r="D67" i="18"/>
  <c r="D51" i="18"/>
  <c r="D47" i="18"/>
  <c r="D45" i="18"/>
  <c r="D44" i="18"/>
  <c r="D43" i="18"/>
  <c r="D39" i="18"/>
  <c r="D34" i="18"/>
  <c r="D30" i="18"/>
  <c r="H25" i="2"/>
  <c r="H14" i="2"/>
  <c r="H26" i="2" s="1"/>
  <c r="A12" i="12"/>
  <c r="A11" i="12"/>
  <c r="H34" i="2" l="1"/>
  <c r="H35" i="2" s="1"/>
  <c r="H27" i="2"/>
  <c r="A22" i="2"/>
  <c r="A23" i="2"/>
  <c r="A24" i="2"/>
  <c r="A20" i="2"/>
  <c r="A21" i="2"/>
  <c r="H36" i="2" l="1"/>
  <c r="A19" i="2"/>
  <c r="A18" i="2"/>
  <c r="A17" i="2"/>
  <c r="A16" i="11"/>
  <c r="B21" i="12"/>
  <c r="C51" i="13"/>
  <c r="A23" i="14"/>
  <c r="B23" i="15"/>
  <c r="B41" i="2"/>
  <c r="A12" i="11"/>
  <c r="B17" i="12"/>
  <c r="C47" i="13"/>
  <c r="A20" i="14"/>
  <c r="B20" i="15"/>
  <c r="A21" i="13"/>
  <c r="A77" i="16" l="1"/>
  <c r="BY77" i="16"/>
  <c r="BY75" i="16"/>
  <c r="BY73" i="16"/>
  <c r="BY72" i="16"/>
  <c r="BY71" i="16"/>
  <c r="A75" i="16"/>
  <c r="A73" i="16"/>
  <c r="A72" i="16"/>
  <c r="A71" i="16"/>
  <c r="F21" i="1" l="1"/>
  <c r="Q10" i="16" l="1"/>
  <c r="H15" i="12" l="1"/>
  <c r="H17" i="12"/>
  <c r="H19" i="12"/>
  <c r="H21" i="12"/>
  <c r="K39" i="17"/>
  <c r="K38" i="17"/>
  <c r="E2" i="12"/>
  <c r="F32" i="2"/>
  <c r="G32" i="2" s="1"/>
  <c r="F14" i="2" l="1"/>
  <c r="A24" i="1"/>
  <c r="A5" i="17"/>
  <c r="H2" i="17"/>
  <c r="BH2" i="16"/>
  <c r="J23" i="15"/>
  <c r="J21" i="15"/>
  <c r="J20" i="15"/>
  <c r="F23" i="14"/>
  <c r="F21" i="14"/>
  <c r="F20" i="14"/>
  <c r="A35" i="13"/>
  <c r="A33" i="13"/>
  <c r="C45" i="13"/>
  <c r="AA45" i="13"/>
  <c r="AA47" i="13"/>
  <c r="AA49" i="13"/>
  <c r="AA51" i="13"/>
  <c r="AC2" i="13"/>
  <c r="D35" i="13"/>
  <c r="C35" i="13"/>
  <c r="B35" i="13"/>
  <c r="B31" i="13"/>
  <c r="A9" i="12"/>
  <c r="F41" i="2"/>
  <c r="F42" i="2"/>
  <c r="F44" i="2"/>
  <c r="D16" i="11"/>
  <c r="D14" i="11"/>
  <c r="D12" i="11"/>
  <c r="B33" i="13" l="1"/>
  <c r="A31" i="13"/>
  <c r="C33" i="13"/>
  <c r="I14" i="2"/>
  <c r="D33" i="13"/>
  <c r="D31" i="13" l="1"/>
  <c r="C31" i="13"/>
  <c r="G14" i="2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2"/>
  <c r="A5" i="13"/>
  <c r="A6" i="14"/>
  <c r="A7" i="15"/>
  <c r="L14" i="16"/>
  <c r="J19" i="15"/>
  <c r="B15" i="12"/>
  <c r="B42" i="2" l="1"/>
  <c r="D11" i="9" l="1"/>
  <c r="D10" i="9"/>
  <c r="E9" i="9"/>
  <c r="D9" i="9"/>
  <c r="E8" i="9"/>
  <c r="D8" i="9"/>
  <c r="B44" i="2"/>
  <c r="D2" i="2"/>
  <c r="H29" i="1"/>
  <c r="A27" i="1"/>
  <c r="H24" i="1"/>
  <c r="F22" i="1" l="1"/>
  <c r="F25" i="2" l="1"/>
  <c r="F26" i="2" s="1"/>
  <c r="F36" i="2" s="1"/>
  <c r="F37" i="2" s="1"/>
  <c r="H37" i="2" s="1"/>
  <c r="I25" i="2"/>
  <c r="I26" i="2" s="1"/>
  <c r="I34" i="2" s="1"/>
  <c r="I35" i="2" s="1"/>
  <c r="F27" i="2" l="1"/>
  <c r="F31" i="2"/>
  <c r="G31" i="2" s="1"/>
  <c r="F33" i="2"/>
  <c r="G33" i="2" s="1"/>
  <c r="G25" i="2"/>
  <c r="G26" i="2" s="1"/>
  <c r="G27" i="2" s="1"/>
  <c r="I27" i="2"/>
  <c r="I36" i="2"/>
  <c r="G34" i="2" l="1"/>
  <c r="F34" i="2" s="1"/>
  <c r="F35" i="2" s="1"/>
  <c r="G35" i="2" l="1"/>
  <c r="G36" i="2" s="1"/>
  <c r="G37" i="2" s="1"/>
  <c r="I37" i="2" s="1"/>
</calcChain>
</file>

<file path=xl/sharedStrings.xml><?xml version="1.0" encoding="utf-8"?>
<sst xmlns="http://schemas.openxmlformats.org/spreadsheetml/2006/main" count="1858" uniqueCount="711">
  <si>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</si>
  <si>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</si>
  <si>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</si>
  <si>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</si>
  <si>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</si>
  <si>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</si>
  <si>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</si>
  <si>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</si>
  <si>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</si>
  <si>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</si>
  <si>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</si>
  <si>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</si>
  <si>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</si>
  <si>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</si>
  <si>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</si>
  <si>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</si>
  <si>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</si>
  <si>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</si>
  <si>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</si>
  <si>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</si>
  <si>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</si>
  <si>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</si>
  <si>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</si>
  <si>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</si>
  <si>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</si>
  <si>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</si>
  <si>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</si>
  <si>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</si>
  <si>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</si>
  <si>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</si>
  <si>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</si>
  <si>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</si>
  <si>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</si>
  <si>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</si>
  <si>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</si>
  <si>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</si>
  <si>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</si>
  <si>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</si>
  <si>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</si>
  <si>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</si>
  <si>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</si>
  <si>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</si>
  <si>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</si>
  <si>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</si>
  <si>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</si>
  <si>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</si>
  <si>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</si>
  <si>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</si>
  <si>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</si>
  <si>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</si>
  <si>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</si>
  <si>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</si>
  <si>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</si>
  <si>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</si>
  <si>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</si>
  <si>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</si>
  <si>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</si>
  <si>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</si>
  <si>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</si>
  <si>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</si>
  <si>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</si>
  <si>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</si>
  <si>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</si>
  <si>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</si>
  <si>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</si>
  <si>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</si>
  <si>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</si>
  <si>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</si>
  <si>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</si>
  <si>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</si>
  <si>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</si>
  <si>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</si>
  <si>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</si>
  <si>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</si>
  <si>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</si>
  <si>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</si>
  <si>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</si>
  <si>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</si>
  <si>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</si>
  <si>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</si>
  <si>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</si>
  <si>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</si>
  <si>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</si>
  <si>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</si>
  <si>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</si>
  <si>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</si>
  <si>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</si>
  <si>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</si>
  <si>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</si>
  <si>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</si>
  <si>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</si>
  <si>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</si>
  <si>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</si>
  <si>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</si>
  <si>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</si>
  <si>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</si>
  <si>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</si>
  <si>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</si>
  <si>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</si>
  <si>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</si>
  <si>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</si>
  <si>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</si>
  <si>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</si>
  <si>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</si>
  <si>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</si>
  <si>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</si>
  <si>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</si>
  <si>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</si>
  <si>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</si>
  <si>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</si>
  <si>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</si>
  <si>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</si>
  <si>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</si>
  <si>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</si>
  <si>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</si>
  <si>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</si>
  <si>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</si>
  <si>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</si>
  <si>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</si>
  <si>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</si>
  <si>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</si>
  <si>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</si>
  <si>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</si>
  <si>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</si>
  <si>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</si>
  <si>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</si>
  <si>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</si>
  <si>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</si>
  <si>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</si>
  <si>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</si>
  <si>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</si>
  <si>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</si>
  <si>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</si>
  <si>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</si>
  <si>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</si>
  <si>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</si>
  <si>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</si>
  <si>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</si>
  <si>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</si>
  <si>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</si>
  <si>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</si>
  <si>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</si>
  <si>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</si>
  <si>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</si>
  <si>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</si>
  <si>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</si>
  <si>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</si>
  <si>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</si>
  <si>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</si>
  <si>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</si>
  <si>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</si>
  <si>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</si>
  <si>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</si>
  <si>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</si>
  <si>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</si>
  <si>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</si>
  <si>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</si>
  <si>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</si>
  <si>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</si>
  <si>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</si>
  <si>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</si>
  <si>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</si>
  <si>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</si>
  <si>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Март</t>
  </si>
  <si>
    <t>_______</t>
  </si>
  <si>
    <t xml:space="preserve">___________________ </t>
  </si>
  <si>
    <t>Директор</t>
  </si>
  <si>
    <t>1</t>
  </si>
  <si>
    <t xml:space="preserve"> </t>
  </si>
  <si>
    <t>Приложение №2</t>
  </si>
  <si>
    <t>Оборудование</t>
  </si>
  <si>
    <t>Оборудование:</t>
  </si>
  <si>
    <t>2025 год</t>
  </si>
  <si>
    <t>2025г.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</si>
  <si>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</si>
  <si>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</si>
  <si>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</si>
  <si>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</si>
  <si>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Май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</si>
  <si>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</si>
  <si>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</si>
  <si>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</si>
  <si>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</si>
  <si>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</si>
  <si>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</si>
  <si>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</si>
  <si>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</si>
  <si>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</si>
  <si>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</si>
  <si>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</si>
  <si>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</si>
  <si>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</si>
  <si>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</si>
  <si>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</si>
  <si>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</si>
  <si>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</si>
  <si>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</si>
  <si>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</si>
  <si>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</si>
  <si>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</si>
  <si>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</si>
  <si>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</si>
  <si>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</si>
  <si>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</si>
  <si>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</si>
  <si>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</si>
  <si>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</si>
  <si>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</si>
  <si>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</si>
  <si>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</si>
  <si>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</si>
  <si>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</si>
  <si>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</si>
  <si>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</si>
  <si>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</si>
  <si>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</si>
  <si>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</si>
  <si>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</si>
  <si>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</si>
  <si>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</si>
  <si>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Раздел 1. Земляные  работы</t>
  </si>
  <si>
    <t>Июнь</t>
  </si>
  <si>
    <t>по состоянию на "_____" _____________ 2025г.</t>
  </si>
  <si>
    <t>2025г., в том числе по месяцам</t>
  </si>
  <si>
    <t>май</t>
  </si>
  <si>
    <t>июнь</t>
  </si>
  <si>
    <t>Примечание: 1. Общая стоимость материалов и оборудования поставки Заказчика составляет: ______________ в т.ч. НДС- ___%.</t>
  </si>
  <si>
    <t>в т.ч. НДС ____%</t>
  </si>
  <si>
    <t>в том числе НДС ____%:</t>
  </si>
  <si>
    <t>Итого с НДС     %:</t>
  </si>
  <si>
    <t>"Строительство КЛ-10 кВ от РП-5 до РП-3, г. Ростов-на-Дону, мкр. Суворовский" (Электромонтажные, строительные и пуско-наладочные работы КЛ-10 кВ)</t>
  </si>
  <si>
    <t>"Проектирование кабельной линии 10 кВ от РП-5 до РП-3 г. Ростов-на-Дону микрорайон Суворовский"</t>
  </si>
  <si>
    <t>РИЦ.24-20.РД.ЭС</t>
  </si>
  <si>
    <t>Июль</t>
  </si>
  <si>
    <t>ГЭСН01-01-022-23</t>
  </si>
  <si>
    <t>Разработка грунта с погрузкой на автомобили-самосвалы в траншеях экскаватором «обратная лопата» с ковшом вместимостью 0,25 м3, группа грунтов: 2</t>
  </si>
  <si>
    <t>1000 м3</t>
  </si>
  <si>
    <t>Объем=460,36 / 1000</t>
  </si>
  <si>
    <t>Приказ от 07.07.2022 № 557/пр прил.8 табл.1 п.5</t>
  </si>
  <si>
    <t>Производство работ осуществляется в стесненных условиях населенных пунктов ОЗП=1,15; ЭМ=1,15 к расх.; ЗПМ=1,15; ТЗ=1,15; ТЗМ=1,15</t>
  </si>
  <si>
    <t>2</t>
  </si>
  <si>
    <t>ЭМ</t>
  </si>
  <si>
    <t>ОТм(ЗТм)</t>
  </si>
  <si>
    <t>чел.-ч</t>
  </si>
  <si>
    <t>91.01.05-106</t>
  </si>
  <si>
    <t>Экскаваторы одноковшовые дизельные на пневмоколесном ходу, объем ковша 0,25 м3</t>
  </si>
  <si>
    <t>маш.-ч</t>
  </si>
  <si>
    <t>4-100-050</t>
  </si>
  <si>
    <t>ОТм(Зтм) Средний разряд машинистов 5</t>
  </si>
  <si>
    <t>Всего по позиции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</si>
  <si>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</si>
  <si>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</si>
  <si>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</si>
  <si>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Объем=13,8 / 100</t>
  </si>
  <si>
    <t>Прил.1.12 п.3.187</t>
  </si>
  <si>
    <t>Доработка вручную, зачистка дна и стенок с выкидкой грунта в котлованах и траншеях, разработанных механизированным способом ОЗП=1,2; ТЗ=1,2</t>
  </si>
  <si>
    <t>ОТ(ЗТ)</t>
  </si>
  <si>
    <t>1-100-20</t>
  </si>
  <si>
    <t>Средний разряд работы 2,0</t>
  </si>
  <si>
    <t>3</t>
  </si>
  <si>
    <t>02-15-1-01-0015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</si>
  <si>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</si>
  <si>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т</t>
  </si>
  <si>
    <t>Объем=460,36*1,75</t>
  </si>
  <si>
    <t>4</t>
  </si>
  <si>
    <t>ГЭСН01-01-033-01</t>
  </si>
  <si>
    <t>Засыпка траншей и котлованов с перемещением грунта до 5 м бульдозерами мощностью: 59 кВт (80 л.с.), группа грунтов 1 Песок</t>
  </si>
  <si>
    <t>Объем=306,94 / 1000</t>
  </si>
  <si>
    <t>91.01.01-034</t>
  </si>
  <si>
    <t>Бульдозеры, мощность 59 кВт (80 л.с.)</t>
  </si>
  <si>
    <t>5</t>
  </si>
  <si>
    <t>ФСБЦ-02.3.01.02-1118</t>
  </si>
  <si>
    <t>Песок природный для строительных работ II класс, средний</t>
  </si>
  <si>
    <t>м3</t>
  </si>
  <si>
    <t>Объем=306,94*1,1</t>
  </si>
  <si>
    <t>6</t>
  </si>
  <si>
    <t>ГЭСН01-02-005-01</t>
  </si>
  <si>
    <t>Уплотнение грунта пневматическими трамбовками, группа грунтов: 1-2</t>
  </si>
  <si>
    <t>Объем=306,94 / 100</t>
  </si>
  <si>
    <t>1-100-30</t>
  </si>
  <si>
    <t>Средний разряд работы 3,0</t>
  </si>
  <si>
    <t>91.08.09-023</t>
  </si>
  <si>
    <t>Трамбовки пневматические при работе от передвижных компрессорных установок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</si>
  <si>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</si>
  <si>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</si>
  <si>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4-100-040</t>
  </si>
  <si>
    <t>ОТм(Зтм) Средний разряд машинистов 4</t>
  </si>
  <si>
    <t>Итого по разделу 1 ЗЕМЛЯНЫЕ РАБОТЫ</t>
  </si>
  <si>
    <t>Раздел 2. Электромонтажные работы</t>
  </si>
  <si>
    <t>7</t>
  </si>
  <si>
    <t>ГЭСНм08-02-142-01</t>
  </si>
  <si>
    <t>Устройство постели при одном кабеле в траншее</t>
  </si>
  <si>
    <t>100 м</t>
  </si>
  <si>
    <t>Объем=853 / 100</t>
  </si>
  <si>
    <t>1-100-38</t>
  </si>
  <si>
    <t>Средний разряд работы 3,8</t>
  </si>
  <si>
    <t>91.14.02-001</t>
  </si>
  <si>
    <t>Автомобили бортовые, грузоподъемность до 5 т</t>
  </si>
  <si>
    <t>7.1</t>
  </si>
  <si>
    <t>421/пр_2020_п.75_пп.а</t>
  </si>
  <si>
    <t>Вспомогательные ненормируемые материальные ресурсы</t>
  </si>
  <si>
    <t>%</t>
  </si>
  <si>
    <t>8</t>
  </si>
  <si>
    <t>ГЭСНм08-02-142-02</t>
  </si>
  <si>
    <t>На каждый последующий кабель добавлять к норме 08-02-142-01</t>
  </si>
  <si>
    <t>Объем=(853*5) / 100</t>
  </si>
  <si>
    <t>8.1</t>
  </si>
  <si>
    <t>9</t>
  </si>
  <si>
    <t>Объем=153,4*1,1</t>
  </si>
  <si>
    <t>10</t>
  </si>
  <si>
    <t>ГЭСН34-02-003-01</t>
  </si>
  <si>
    <t>Устройство трубопроводов из полиэтиленовых труб: до 2 отверстий</t>
  </si>
  <si>
    <t>канал.км</t>
  </si>
  <si>
    <t>Объем=104/1000</t>
  </si>
  <si>
    <t>1-100-29</t>
  </si>
  <si>
    <t>Средний разряд работы 2,9</t>
  </si>
  <si>
    <t>М</t>
  </si>
  <si>
    <t>01.3.01.01-0002</t>
  </si>
  <si>
    <t>Бензин автомобильный АИ-98, АИ-95</t>
  </si>
  <si>
    <t>11.1.03.01-0067</t>
  </si>
  <si>
    <t>Брус обрезной хвойных пород (ель, сосна), естественной влажности, длина 2-6,5 м, ширина 100 и более мм, толщина 100 и более мм, сорт III</t>
  </si>
  <si>
    <t>11</t>
  </si>
  <si>
    <t>ФСБЦ-24.3.03.03-0024</t>
  </si>
  <si>
    <t>Трубы ливневые полиэтиленовые двухслойные профилированные, SN6, диаметр 200 мм</t>
  </si>
  <si>
    <t>м</t>
  </si>
  <si>
    <t>12</t>
  </si>
  <si>
    <t>ГЭСНм08-02-141-10</t>
  </si>
  <si>
    <t>Кабель до 35 кВ в готовых траншеях без покрытий, с изоляцией из сшитого полиэтилена укладка в треугольник</t>
  </si>
  <si>
    <t>Объем=(5338,8/3/1,02) / 100</t>
  </si>
  <si>
    <t>2-100-02</t>
  </si>
  <si>
    <t>Рабочий 2 разряда</t>
  </si>
  <si>
    <t>2-100-03</t>
  </si>
  <si>
    <t>Рабочий 3 разряда</t>
  </si>
  <si>
    <t>2-100-04</t>
  </si>
  <si>
    <t>Рабочий 4 разряда</t>
  </si>
  <si>
    <t>2-100-05</t>
  </si>
  <si>
    <t>Рабочий 5 разряда</t>
  </si>
  <si>
    <t>2-100-06</t>
  </si>
  <si>
    <t>Рабочий 6 разряда</t>
  </si>
  <si>
    <t>91.05.05-015</t>
  </si>
  <si>
    <t>Краны на автомобильном ходу, грузоподъемность 16 т</t>
  </si>
  <si>
    <t>4-100-060</t>
  </si>
  <si>
    <t>ОТм(Зтм) Средний разряд машинистов 6</t>
  </si>
  <si>
    <t>91.06.01-003</t>
  </si>
  <si>
    <t>Домкраты гидравлические, грузоподъемность 63-100 т</t>
  </si>
  <si>
    <t>91.06.03-063</t>
  </si>
  <si>
    <t>Лебедки электрические тяговым усилием до 49,05 кН (5 т)</t>
  </si>
  <si>
    <t>91.11.01-012</t>
  </si>
  <si>
    <t>Машины монтажные для выполнения работ при прокладке и монтаже кабеля на базе автомобиля</t>
  </si>
  <si>
    <t>01.7.15.06-0111</t>
  </si>
  <si>
    <t>Гвозди строительные</t>
  </si>
  <si>
    <t>08.3.03.06-0001</t>
  </si>
  <si>
    <t>Проволока вязальная</t>
  </si>
  <si>
    <t>кг</t>
  </si>
  <si>
    <t>11.1.03.05-0073</t>
  </si>
  <si>
    <t>Доска необрезная хвойных пород, естественной влажности, длина 2-6,5 м, ширина 100-250, толщина 20 мм, сорт III</t>
  </si>
  <si>
    <t>12.1</t>
  </si>
  <si>
    <t>13</t>
  </si>
  <si>
    <t>ГЭСНм08-02-148-03</t>
  </si>
  <si>
    <t>Кабель до 35 кВ в проложенных трубах, блоках и коробах, масса 1 м кабеля: до 3 кг</t>
  </si>
  <si>
    <t>Объем=(2356,2/1,02) / 100</t>
  </si>
  <si>
    <t>91.06.03-061</t>
  </si>
  <si>
    <t>Лебедки электрические тяговым усилием до 12,26 кН (1,25 т)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</si>
  <si>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</si>
  <si>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</si>
  <si>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</si>
  <si>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10.3.02.03-0011</t>
  </si>
  <si>
    <t>Припои оловянно-свинцовые бессурьмянистые, марка ПОС30</t>
  </si>
  <si>
    <t>14.4.03.03-0002</t>
  </si>
  <si>
    <t>Лак битумный БТ-123</t>
  </si>
  <si>
    <t>13.1</t>
  </si>
  <si>
    <t>14</t>
  </si>
  <si>
    <t>ГЭСНм08-02-147-03</t>
  </si>
  <si>
    <t>Кабель до 35 кВ по установленным конструкциям и лоткам с креплением на поворотах и в конце трассы, масса 1 м кабеля: свыше 2 до 3 кг</t>
  </si>
  <si>
    <t>Объем=(264/1,02) / 100</t>
  </si>
  <si>
    <t>01.7.15.14-0165</t>
  </si>
  <si>
    <t>Шурупы самонарезающие стальные с полукруглой головкой и прямым шлицем, остроконечные, диаметр 4 мм, длина 40 мм</t>
  </si>
  <si>
    <t>14.1</t>
  </si>
  <si>
    <t>15</t>
  </si>
  <si>
    <t>ТЦ_21.1.06.08_23_2310121190_27.01.2025_02_1.1
КА п.1.1</t>
  </si>
  <si>
    <t>Кабель АПвПуг 1х500мк/70-10</t>
  </si>
  <si>
    <t>Цена=1775,26/1,2*1,03</t>
  </si>
  <si>
    <t>16</t>
  </si>
  <si>
    <t>ФСБЦ-20.1.02.18-1100</t>
  </si>
  <si>
    <t>Хомуты-стяжки кабельные нейлоновые, размеры 4,8х300 мм</t>
  </si>
  <si>
    <t>100 шт</t>
  </si>
  <si>
    <t>Объем=2211 / 100</t>
  </si>
  <si>
    <t>17</t>
  </si>
  <si>
    <t>ГЭСНм08-02-143-01
прим</t>
  </si>
  <si>
    <t>Покрытие кабеля, проложенного в траншее: кирпичом одного кабеля (перегородка)</t>
  </si>
  <si>
    <t>Объем=797 / 100</t>
  </si>
  <si>
    <t>17.1</t>
  </si>
  <si>
    <t>18</t>
  </si>
  <si>
    <t>ФСБЦ-06.1.01.05-0035</t>
  </si>
  <si>
    <t>Кирпич керамический полнотелый одинарный, размеры 250х120х65 мм, марка 100</t>
  </si>
  <si>
    <t>1000 шт</t>
  </si>
  <si>
    <t>Объем=3204 / 1000</t>
  </si>
  <si>
    <t>19</t>
  </si>
  <si>
    <t>ГЭСНм08-02-143-08</t>
  </si>
  <si>
    <t>Покрытие кабеля, проложенного в траншее, плитами из полимернаполненных материалов в один ряд, расположенными вдоль кабельной линии: размером 48х48 см</t>
  </si>
  <si>
    <t>1-100-23</t>
  </si>
  <si>
    <t>Средний разряд работы 2,3</t>
  </si>
  <si>
    <t>19.1</t>
  </si>
  <si>
    <t>20</t>
  </si>
  <si>
    <t>ФСБЦ-20.2.02.07-1020</t>
  </si>
  <si>
    <t>Плита из полимернаполненной композиции на основе волластонита для закрытия кабеля ПЗК, размеры 480х480 мм</t>
  </si>
  <si>
    <t>шт</t>
  </si>
  <si>
    <t>21</t>
  </si>
  <si>
    <t>ГЭСНм08-02-143-05</t>
  </si>
  <si>
    <t>Покрытие кабеля, проложенного в траншее: лентой сигнальной</t>
  </si>
  <si>
    <t>21.1</t>
  </si>
  <si>
    <t>22</t>
  </si>
  <si>
    <t>ФСБЦ-01.7.06.08-0012</t>
  </si>
  <si>
    <t>Лента сигнальная полиэтиленовая ЛСЭ-300, длина 100 м, ширина 300 мм</t>
  </si>
  <si>
    <t>Объем=853/100</t>
  </si>
  <si>
    <t>23</t>
  </si>
  <si>
    <t>ГЭСНм08-02-167-10</t>
  </si>
  <si>
    <t>Муфта соединительная эпоксидная для 3-4-жильного кабеля напряжением: до 10 кВ, сечение жил до 240 мм2</t>
  </si>
  <si>
    <t>Объем=24/3</t>
  </si>
  <si>
    <t>01.3.01.01-0001</t>
  </si>
  <si>
    <t>Бензин авиационный Б-70</t>
  </si>
  <si>
    <t>01.3.01.05-0009</t>
  </si>
  <si>
    <t>Парафин нефтяной твердый Т-1</t>
  </si>
  <si>
    <t>20.2.01.05-0014</t>
  </si>
  <si>
    <t>Гильзы кабельные медные 240 мм</t>
  </si>
  <si>
    <t>23.1</t>
  </si>
  <si>
    <t>24</t>
  </si>
  <si>
    <t>ТЦ_20.2.09.12_23_2310121190_27.01.2025_02_2.1
КА п.2.1</t>
  </si>
  <si>
    <t>Муфта кабельная соединительная "Прогресс" ПСтО 10-500 р</t>
  </si>
  <si>
    <t>Цена=9508,20/1,2*1,03</t>
  </si>
  <si>
    <t>25</t>
  </si>
  <si>
    <t>ГЭСНм08-02-165-09</t>
  </si>
  <si>
    <t>Муфта концевая эпоксидная для 3-жильного кабеля напряжением: до 10 кВ, сечение одной жилы до 240 мм2</t>
  </si>
  <si>
    <t>К-0,6 ПЗ=0,6 (ОЗП=0,6; ЭМ=0,6 к расх.; ЗПМ=0,6; МАТ=0,6 к расх.; ТЗ=0,6; ТЗМ=0,6)</t>
  </si>
  <si>
    <t>25.1</t>
  </si>
  <si>
    <t>26</t>
  </si>
  <si>
    <t>ТЦ_20.2.09.08_23_2310121190_27.01.2025_02_3.1
КА п.3.1</t>
  </si>
  <si>
    <t>Муфта кабельная концевая "Прогресс" ПКВтО 10-500 Р</t>
  </si>
  <si>
    <t>Цена=7771,28/1,2*1,03</t>
  </si>
  <si>
    <t>27</t>
  </si>
  <si>
    <t>ГЭСНм08-02-144-08</t>
  </si>
  <si>
    <t>Присоединение к зажимам жил проводов или кабелей сечением: до 400 мм2</t>
  </si>
  <si>
    <t>Объем=12 / 100</t>
  </si>
  <si>
    <t>27.1</t>
  </si>
  <si>
    <t>28</t>
  </si>
  <si>
    <t>ГЭСНм08-02-200-01</t>
  </si>
  <si>
    <t>Монтаж термоусаживаемой манжеты из трубки для кабеля</t>
  </si>
  <si>
    <t>1-100-35</t>
  </si>
  <si>
    <t>Средний разряд работы 3,5</t>
  </si>
  <si>
    <t>01.3.01.01-0010</t>
  </si>
  <si>
    <t>Бензин-растворитель</t>
  </si>
  <si>
    <t>01.7.03.04-0001</t>
  </si>
  <si>
    <t>Электроэнергия</t>
  </si>
  <si>
    <t>кВт-ч</t>
  </si>
  <si>
    <t>01.7.06.12-0005</t>
  </si>
  <si>
    <t>Ленты термоспекаемые изоляционные, ширина 50 мм, толщина 0,3 мм</t>
  </si>
  <si>
    <t>01.7.06.12-0007</t>
  </si>
  <si>
    <t>Ленты полиэтиленовые термоспекаемые, цвет черный, ширина 40 мм, толщина 0,1 мм</t>
  </si>
  <si>
    <t>28.1</t>
  </si>
  <si>
    <t>29</t>
  </si>
  <si>
    <t>ТЦ_25.2.01.07_23_2310121190_27.01.2025_02_4.1
КА п.4.1</t>
  </si>
  <si>
    <t>Капа термоусаживаемая ОГТ-100/40 КВТ</t>
  </si>
  <si>
    <t>Цена=185,39/1,2*1,03</t>
  </si>
  <si>
    <t>30</t>
  </si>
  <si>
    <t>ГЭСНм08-02-155-01</t>
  </si>
  <si>
    <t>Герметизация проходов при вводе кабелей во взрывоопасные помещения уплотнительной массой</t>
  </si>
  <si>
    <t>Объем=64/2</t>
  </si>
  <si>
    <t>01.1.01.09-0024</t>
  </si>
  <si>
    <t>Шнур асбестовый общего назначения ШАОН, диаметр 3-6 мм</t>
  </si>
  <si>
    <t>01.7.07.29-0111</t>
  </si>
  <si>
    <t>Пакля смоляная пропитанная</t>
  </si>
  <si>
    <t>30.1</t>
  </si>
  <si>
    <t>31</t>
  </si>
  <si>
    <t>ФСБЦ-01.7.14.01-0002</t>
  </si>
  <si>
    <t>Герметик пенополиуретановый (пена монтажная) универсальный, объем 1000 мл</t>
  </si>
  <si>
    <t>Объем=32/4</t>
  </si>
  <si>
    <t>32</t>
  </si>
  <si>
    <t>ГЭСНм08-02-177-01</t>
  </si>
  <si>
    <t>Указатель месторасположения трассы кабелей, проложенных в земле</t>
  </si>
  <si>
    <t>32.1</t>
  </si>
  <si>
    <t>33</t>
  </si>
  <si>
    <t>ФСБЦ-20.1.02.23-0174</t>
  </si>
  <si>
    <t>Столбик замерный, опознавательный, пластиковый для подземных кабельных линий связи, диаметр 83 мм, высота 2200 мм</t>
  </si>
  <si>
    <t>34</t>
  </si>
  <si>
    <t>ФСБЦ-22.2.02.23-0304</t>
  </si>
  <si>
    <t>Таблички-указатели кабельных трасс пластиковые односторонние, размеры 210х280х5 мм</t>
  </si>
  <si>
    <t>Объем=27 / 100</t>
  </si>
  <si>
    <t>Итого по разделу 2 Электромонтажные работы</t>
  </si>
  <si>
    <t>Раздел 3. ГНБ</t>
  </si>
  <si>
    <t>35</t>
  </si>
  <si>
    <t>ГЭСН01-01-018-05</t>
  </si>
  <si>
    <t>Разработка грунта с погрузкой на автомобили-самосвалы в котлованах объемом до 500 м3 экскаваторами с ковшом вместимостью 0,25 м3, группа грунтов: 2</t>
  </si>
  <si>
    <t>Объем=(11,25*2+20*8) / 1000</t>
  </si>
  <si>
    <t>36</t>
  </si>
  <si>
    <t>Объем=182,5*1,75</t>
  </si>
  <si>
    <t>37</t>
  </si>
  <si>
    <t>Засыпка траншей и котлованов с перемещением грунта до 5 м бульдозерами мощностью: 59 кВт (80 л.с.), группа грунтов 1 (Песок)</t>
  </si>
  <si>
    <t>38</t>
  </si>
  <si>
    <t>Объем=182,5*1,1</t>
  </si>
  <si>
    <t>39</t>
  </si>
  <si>
    <t>ГЭСН04-01-079-01</t>
  </si>
  <si>
    <t>Монтаж установки горизонтально направленного бурения: с тяговым усилием 20 тс (200 кН)</t>
  </si>
  <si>
    <t>1-100-40</t>
  </si>
  <si>
    <t>Средний разряд работы 4,0</t>
  </si>
  <si>
    <t>91.04.02-031</t>
  </si>
  <si>
    <t>Установки направленного бурения для бестраншейной прокладки, тяговое усилие 200 кН</t>
  </si>
  <si>
    <t>40</t>
  </si>
  <si>
    <t>ГЭСН04-01-080-01</t>
  </si>
  <si>
    <t>Демонтаж установки горизонтально направленного бурения: с тяговым усилием 20 тс (200 кН)</t>
  </si>
  <si>
    <t>41</t>
  </si>
  <si>
    <t>ГЭСН04-01-085-02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</si>
  <si>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кН): для труб Dу=225 мм длиной до 300 м</t>
  </si>
  <si>
    <t>1-100-47</t>
  </si>
  <si>
    <t>Средний разряд работы 4,7</t>
  </si>
  <si>
    <t>91.07.06-001</t>
  </si>
  <si>
    <t>Комплексы бентонито-смесительные на базе автомобиля, объем бункера 14,5 м3</t>
  </si>
  <si>
    <t>91.10.05-004</t>
  </si>
  <si>
    <t>Трубоукладчики, номинальная грузоподъемность 6,3 т</t>
  </si>
  <si>
    <t>91.13.03-041</t>
  </si>
  <si>
    <t>Автоцистерны, объем 8 м3</t>
  </si>
  <si>
    <t>91.19.01-001</t>
  </si>
  <si>
    <t>Машины илососные, объем цистерны для ила до 7 м3</t>
  </si>
  <si>
    <t>91.19.12-081</t>
  </si>
  <si>
    <t>Мотопомпы бензиновые, производительность 54 м3/ч, высота подъема 26 м, глубина всасывания 8 м</t>
  </si>
  <si>
    <t>01.3.01.06-0034</t>
  </si>
  <si>
    <t>Смазка медно-графитовая</t>
  </si>
  <si>
    <t>01.3.05.23-0171</t>
  </si>
  <si>
    <t>Сода кальцинированная (натрий углекислый) техническая</t>
  </si>
  <si>
    <t>01.7.03.01-0001</t>
  </si>
  <si>
    <t>Вода</t>
  </si>
  <si>
    <t>41.1</t>
  </si>
  <si>
    <t>ФСБЦ-01.4.03.01-0021</t>
  </si>
  <si>
    <t>Порошок (глинопорошок) бентонитовый для приготовления буровых растворов, выход раствора 8,0-11,0 м3/т</t>
  </si>
  <si>
    <t>41.2</t>
  </si>
  <si>
    <t>ФСБЦ-01.4.03.03-0011</t>
  </si>
  <si>
    <t>Добавка порошкообразная на основе полиакриламида для обеспечения устойчивости грунтов глинистых, понижения трения и увеличения вязкости буровых растворов, массовая доля основного вещества в сухом состояние не менее 90 %, термостойкость +175 °C, плотность 1,25-1,45 г/см3</t>
  </si>
  <si>
    <t>42</t>
  </si>
  <si>
    <t>ФСБЦ-24.3.03.13-0012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</si>
  <si>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200 мм, толщина стенки 18,2 мм</t>
  </si>
  <si>
    <t>=((43/11,8)+(31/11,8)+(68,5/11,8)+(65/11,8)+(46/11,8)+1+(28/11,8))*2</t>
  </si>
  <si>
    <t>43</t>
  </si>
  <si>
    <t>ГЭСН24-02-001-08</t>
  </si>
  <si>
    <t>Сварка полиэтиленовых труб "встык" нагревательным элементом при полуавтоматическом управлении процессом сварки, диаметр труб: свыше 160 до 225 мм</t>
  </si>
  <si>
    <t>соединение</t>
  </si>
  <si>
    <t>Прил.24.2 п.3.3</t>
  </si>
  <si>
    <t>При сварке полиэтиленовых труб и деталей «встык» нагревательным элементом с показателем стандартного размерного отношения: SDR 13,6 ОЗП=0,9; ЭМ=0,9 к расх.; ЗПМ=0,9; МАТ=0,8 к расх.; ТЗ=0,9; ТЗМ=0,9</t>
  </si>
  <si>
    <t>1-100-36</t>
  </si>
  <si>
    <t>Средний разряд работы 3,6</t>
  </si>
  <si>
    <t>91.17.04-057</t>
  </si>
  <si>
    <t>Аппараты с полуавтоматическим управлением процессом сварки "встык" пластмассовых труб диаметром свыше 160 до 315 мм</t>
  </si>
  <si>
    <t>01.3.01.07-0009</t>
  </si>
  <si>
    <t>Спирт этиловый ректификованный технический, сорт I</t>
  </si>
  <si>
    <t>01.7.20.08-0051</t>
  </si>
  <si>
    <t>Ветошь хлопчатобумажная цветная</t>
  </si>
  <si>
    <t>Итого по разделу 3 ГНБ</t>
  </si>
  <si>
    <t>Раздел 4. Пусконаладочные работы</t>
  </si>
  <si>
    <t>44</t>
  </si>
  <si>
    <t>ГЭСНп01-11-011-01</t>
  </si>
  <si>
    <t>Проверка наличия цепи между заземлителями и заземленными элементами</t>
  </si>
  <si>
    <t>100 измерений</t>
  </si>
  <si>
    <t>3-200-03</t>
  </si>
  <si>
    <t>Инженер III категории</t>
  </si>
  <si>
    <t>45</t>
  </si>
  <si>
    <t>ГЭСНп01-11-024-02</t>
  </si>
  <si>
    <t>Фазировка электрической линии или трансформатора с сетью напряжением: свыше 1 кВ</t>
  </si>
  <si>
    <t>46</t>
  </si>
  <si>
    <t>ГЭСНп01-12-027-01</t>
  </si>
  <si>
    <t>Испытание кабеля силового длиной до 500 м напряжением: до 10 кВ</t>
  </si>
  <si>
    <t>испытание</t>
  </si>
  <si>
    <t>47</t>
  </si>
  <si>
    <t>ГЭСНп01-12-027-04</t>
  </si>
  <si>
    <t>За каждые последующие 500 м испытания силового кабеля напряжением: до 10 кВ добавлять к норме 01-12-027-01</t>
  </si>
  <si>
    <t>500 м кабеля</t>
  </si>
  <si>
    <t>Объем=((7959,6-500*6)) / 500</t>
  </si>
  <si>
    <t>Итого по разделу 4 Пусконаладочные работы</t>
  </si>
  <si>
    <t>Раздел 5. Разборка и восстановление покрытия</t>
  </si>
  <si>
    <t>48</t>
  </si>
  <si>
    <t>ГЭСН27-03-008-04</t>
  </si>
  <si>
    <t>Разборка покрытий и оснований: асфальтобетонных</t>
  </si>
  <si>
    <t>Объем=12,5 / 100</t>
  </si>
  <si>
    <t>1-100-27</t>
  </si>
  <si>
    <t>Средний разряд работы 2,7</t>
  </si>
  <si>
    <t>91.01.02-004</t>
  </si>
  <si>
    <t>Автогрейдеры среднего типа, мощность 99 кВт (135 л.с.)</t>
  </si>
  <si>
    <t>91.21.10-002</t>
  </si>
  <si>
    <t>Молотки отбойные пневматические при работе от передвижных компрессоров</t>
  </si>
  <si>
    <t>49</t>
  </si>
  <si>
    <t>ГЭСН27-03-008-02</t>
  </si>
  <si>
    <t>Разборка покрытий и оснований: щебеночных</t>
  </si>
  <si>
    <t>Объем=27,45 / 100</t>
  </si>
  <si>
    <t>91.12.06-012</t>
  </si>
  <si>
    <t>Рыхлители прицепные (без трактора)</t>
  </si>
  <si>
    <t>91.13.01-038</t>
  </si>
  <si>
    <t>Машины поливомоечные, вместимость цистерны 6 м3</t>
  </si>
  <si>
    <t>50</t>
  </si>
  <si>
    <t>Объем=12,5*2,5+27,45*1,4</t>
  </si>
  <si>
    <t>51</t>
  </si>
  <si>
    <t>ГЭСН27-04-001-04</t>
  </si>
  <si>
    <t>Устройство подстилающих и выравнивающих слоев оснований: из щебня</t>
  </si>
  <si>
    <t>91.01.01-035</t>
  </si>
  <si>
    <t>Бульдозеры, мощность 79 кВт (108 л.с.)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</si>
  <si>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</si>
  <si>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</si>
  <si>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91.08.03-030</t>
  </si>
  <si>
    <t>Катки самоходные пневмоколесные статические, масса 30 т</t>
  </si>
  <si>
    <t>52</t>
  </si>
  <si>
    <t>ФСБЦ-02.2.04.04-0126</t>
  </si>
  <si>
    <t>Смесь щебеночно-песчаная готовая, щебень из плотных горных пород М 600, номер смеси С5, размер зерен 0-40 мм</t>
  </si>
  <si>
    <t>Объем=27,45*1,26</t>
  </si>
  <si>
    <t>53</t>
  </si>
  <si>
    <t>ГЭСН27-07-001-01</t>
  </si>
  <si>
    <t>Устройство асфальтобетонных покрытий дорожек и тротуаров однослойных из литой мелкозернистой асфальтобетонной смеси толщиной 3 см</t>
  </si>
  <si>
    <t>100 м2</t>
  </si>
  <si>
    <t>Объем=125 / 100</t>
  </si>
  <si>
    <t>1-100-37</t>
  </si>
  <si>
    <t>Средний разряд работы 3,7</t>
  </si>
  <si>
    <t>91.08.09-001</t>
  </si>
  <si>
    <t>Виброплиты с двигателем внутреннего сгорания</t>
  </si>
  <si>
    <t>01.2.01.01-1026</t>
  </si>
  <si>
    <t>Битум нефтяной дорожный БНД 90/130</t>
  </si>
  <si>
    <t>02.3.01.02-1118</t>
  </si>
  <si>
    <t>54</t>
  </si>
  <si>
    <t>ГЭСН27-07-001-02</t>
  </si>
  <si>
    <t>На каждые 0,5 см изменения толщины покрытия добавлять к норме 27-07-001-01</t>
  </si>
  <si>
    <t>До толщины 10 см ПЗ=14 (ОЗП=14; ЭМ=14 к расх.; ЗПМ=14; МАТ=14 к расх.; ТЗ=14; ТЗМ=14)</t>
  </si>
  <si>
    <t>55</t>
  </si>
  <si>
    <t>ФСБЦ-04.2.01.01-0049</t>
  </si>
  <si>
    <t>Смеси асфальтобетонные плотные мелкозернистые, тип Б, марка II</t>
  </si>
  <si>
    <t>Объем=Ф1.р1+Ф3.р1</t>
  </si>
  <si>
    <t>Итого по разделу 5 Разборка и восстановление покрытия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</si>
  <si>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</si>
  <si>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</si>
  <si>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</si>
  <si>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</si>
  <si>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</si>
  <si>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</si>
  <si>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</si>
  <si>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</si>
  <si>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</si>
  <si>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</si>
  <si>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</si>
  <si>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</si>
  <si>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</si>
  <si>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</si>
  <si>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</si>
  <si>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</si>
  <si>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</si>
  <si>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</si>
  <si>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</si>
  <si>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</si>
  <si>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</si>
  <si>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</si>
  <si>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</si>
  <si>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</si>
  <si>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</si>
  <si>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</si>
  <si>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</si>
  <si>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</si>
  <si>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</si>
  <si>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</si>
  <si>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</si>
  <si>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   Компенсация затрат за тендерную площадку 1%</t>
  </si>
  <si>
    <t xml:space="preserve">     Итого с учетом доп. работ и затрат</t>
  </si>
  <si>
    <t xml:space="preserve">  ВСЕГО по смете</t>
  </si>
  <si>
    <t xml:space="preserve">               материальные ресурсы, отсутствующие в ФРСН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</si>
  <si>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</si>
  <si>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</si>
  <si>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</si>
  <si>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</si>
  <si>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</si>
  <si>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</si>
  <si>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0,46036</t>
  </si>
  <si>
    <t>0,138</t>
  </si>
  <si>
    <t>805,63</t>
  </si>
  <si>
    <t>0,30694</t>
  </si>
  <si>
    <t>337,634</t>
  </si>
  <si>
    <t>3,0694</t>
  </si>
  <si>
    <t>8,53</t>
  </si>
  <si>
    <t>42,65</t>
  </si>
  <si>
    <t>168,74</t>
  </si>
  <si>
    <t>0,104</t>
  </si>
  <si>
    <t>17,447</t>
  </si>
  <si>
    <t>23,1</t>
  </si>
  <si>
    <t>2,5882353</t>
  </si>
  <si>
    <t>22,11</t>
  </si>
  <si>
    <t>7,97</t>
  </si>
  <si>
    <t>3,204</t>
  </si>
  <si>
    <t>0,12</t>
  </si>
  <si>
    <t>60</t>
  </si>
  <si>
    <t>0,27</t>
  </si>
  <si>
    <t>0,1825</t>
  </si>
  <si>
    <t>319,375</t>
  </si>
  <si>
    <t>200,75</t>
  </si>
  <si>
    <t>658</t>
  </si>
  <si>
    <t>9,919</t>
  </si>
  <si>
    <t>0,125</t>
  </si>
  <si>
    <t>0,2745</t>
  </si>
  <si>
    <t>69,68</t>
  </si>
  <si>
    <t>34,587</t>
  </si>
  <si>
    <t>1,25</t>
  </si>
  <si>
    <t>30,1</t>
  </si>
  <si>
    <t>Составил: ___________________________</t>
  </si>
  <si>
    <t>(должность, подпись, расшифровка)</t>
  </si>
  <si>
    <t>Проверил: ___________________________</t>
  </si>
  <si>
    <t>Электромонтажные, строительные и пуско-наладочные работы КЛ-10 кВ от РП-5 до РП-3</t>
  </si>
  <si>
    <t xml:space="preserve">     НДС ___%</t>
  </si>
  <si>
    <t>июль</t>
  </si>
  <si>
    <t>Генеральный директор</t>
  </si>
  <si>
    <t>__________________ /__________/</t>
  </si>
  <si>
    <t>/                              /</t>
  </si>
  <si>
    <t>__________________ /______________/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</si>
</sst>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  <numFmt numFmtId="176" formatCode="0.0000000"/>
  </numFmts>
  <fonts count="88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95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wrapText="1"/>
    </xf>
    <xf numFmtId="0" fontId="2" fillId="3" borderId="0" xfId="6" applyFill="1" applyAlignment="1">
      <alignment horizontal="left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14" fontId="5" fillId="4" borderId="1" xfId="6" applyNumberFormat="1" applyFont="1" applyFill="1" applyBorder="1" applyAlignment="1">
      <alignment horizontal="left" vertical="center" wrapText="1"/>
    </xf>
    <xf numFmtId="0" fontId="24" fillId="0" borderId="9" xfId="7" applyBorder="1"/>
    <xf numFmtId="0" fontId="24" fillId="0" borderId="4" xfId="7" applyBorder="1"/>
    <xf numFmtId="49" fontId="82" fillId="0" borderId="6" xfId="0" applyNumberFormat="1" applyFont="1" applyBorder="1" applyAlignment="1">
      <alignment horizontal="center" vertical="top" wrapText="1"/>
    </xf>
    <xf numFmtId="49" fontId="82" fillId="0" borderId="27" xfId="0" applyNumberFormat="1" applyFont="1" applyBorder="1" applyAlignment="1">
      <alignment horizontal="left" vertical="top" wrapText="1"/>
    </xf>
    <xf numFmtId="49" fontId="82" fillId="0" borderId="27" xfId="0" applyNumberFormat="1" applyFont="1" applyBorder="1" applyAlignment="1">
      <alignment horizontal="center" vertical="top" wrapText="1"/>
    </xf>
    <xf numFmtId="0" fontId="82" fillId="0" borderId="27" xfId="0" applyFont="1" applyBorder="1" applyAlignment="1">
      <alignment horizontal="center" vertical="top" wrapText="1"/>
    </xf>
    <xf numFmtId="0" fontId="82" fillId="0" borderId="27" xfId="0" applyFont="1" applyBorder="1" applyAlignment="1">
      <alignment horizontal="right" vertical="top" wrapText="1"/>
    </xf>
    <xf numFmtId="0" fontId="82" fillId="0" borderId="29" xfId="0" applyFont="1" applyBorder="1" applyAlignment="1">
      <alignment horizontal="right" vertical="top" wrapText="1"/>
    </xf>
    <xf numFmtId="49" fontId="83" fillId="0" borderId="31" xfId="0" applyNumberFormat="1" applyFont="1" applyBorder="1" applyAlignment="1">
      <alignment horizontal="center" vertical="top" wrapText="1"/>
    </xf>
    <xf numFmtId="49" fontId="83" fillId="0" borderId="0" xfId="0" applyNumberFormat="1" applyFont="1" applyAlignment="1">
      <alignment horizontal="left" vertical="top" wrapText="1"/>
    </xf>
    <xf numFmtId="49" fontId="83" fillId="0" borderId="31" xfId="0" applyNumberFormat="1" applyFont="1" applyBorder="1" applyAlignment="1">
      <alignment vertical="center" wrapText="1"/>
    </xf>
    <xf numFmtId="49" fontId="83" fillId="0" borderId="0" xfId="0" applyNumberFormat="1" applyFont="1" applyAlignment="1">
      <alignment horizontal="right" vertical="top" wrapText="1"/>
    </xf>
    <xf numFmtId="49" fontId="83" fillId="0" borderId="31" xfId="0" applyNumberFormat="1" applyFont="1" applyBorder="1"/>
    <xf numFmtId="49" fontId="83" fillId="0" borderId="0" xfId="0" applyNumberFormat="1" applyFont="1" applyAlignment="1">
      <alignment horizontal="center" vertical="top" wrapText="1"/>
    </xf>
    <xf numFmtId="0" fontId="83" fillId="0" borderId="0" xfId="0" applyFont="1" applyAlignment="1">
      <alignment horizontal="center" vertical="top" wrapText="1"/>
    </xf>
    <xf numFmtId="0" fontId="83" fillId="0" borderId="0" xfId="0" applyFont="1" applyAlignment="1">
      <alignment horizontal="right" vertical="top" wrapText="1"/>
    </xf>
    <xf numFmtId="4" fontId="83" fillId="0" borderId="32" xfId="0" applyNumberFormat="1" applyFont="1" applyBorder="1" applyAlignment="1">
      <alignment horizontal="right" vertical="top" wrapText="1"/>
    </xf>
    <xf numFmtId="49" fontId="83" fillId="0" borderId="31" xfId="0" applyNumberFormat="1" applyFont="1" applyBorder="1" applyAlignment="1">
      <alignment horizontal="right" vertical="center" wrapText="1"/>
    </xf>
    <xf numFmtId="176" fontId="83" fillId="0" borderId="0" xfId="0" applyNumberFormat="1" applyFont="1" applyAlignment="1">
      <alignment horizontal="center" vertical="top" wrapText="1"/>
    </xf>
    <xf numFmtId="4" fontId="83" fillId="0" borderId="0" xfId="0" applyNumberFormat="1" applyFont="1" applyAlignment="1">
      <alignment horizontal="right" vertical="top" wrapText="1"/>
    </xf>
    <xf numFmtId="2" fontId="83" fillId="0" borderId="0" xfId="0" applyNumberFormat="1" applyFont="1" applyAlignment="1">
      <alignment horizontal="center" vertical="top" wrapText="1"/>
    </xf>
    <xf numFmtId="2" fontId="83" fillId="0" borderId="0" xfId="0" applyNumberFormat="1" applyFont="1" applyAlignment="1">
      <alignment horizontal="right" vertical="top" wrapText="1"/>
    </xf>
    <xf numFmtId="49" fontId="82" fillId="0" borderId="31" xfId="0" applyNumberFormat="1" applyFont="1" applyBorder="1" applyAlignment="1">
      <alignment horizontal="center" vertical="top" wrapText="1"/>
    </xf>
    <xf numFmtId="49" fontId="82" fillId="0" borderId="0" xfId="0" applyNumberFormat="1" applyFont="1" applyAlignment="1">
      <alignment horizontal="left" vertical="top" wrapText="1"/>
    </xf>
    <xf numFmtId="4" fontId="82" fillId="0" borderId="14" xfId="0" applyNumberFormat="1" applyFont="1" applyBorder="1" applyAlignment="1">
      <alignment horizontal="right" vertical="top" wrapText="1"/>
    </xf>
    <xf numFmtId="4" fontId="82" fillId="0" borderId="29" xfId="0" applyNumberFormat="1" applyFont="1" applyBorder="1" applyAlignment="1">
      <alignment horizontal="right" vertical="top" wrapText="1"/>
    </xf>
    <xf numFmtId="2" fontId="82" fillId="0" borderId="27" xfId="0" applyNumberFormat="1" applyFont="1" applyBorder="1" applyAlignment="1">
      <alignment horizontal="center" vertical="top" wrapText="1"/>
    </xf>
    <xf numFmtId="172" fontId="83" fillId="0" borderId="0" xfId="0" applyNumberFormat="1" applyFont="1" applyAlignment="1">
      <alignment horizontal="center" vertical="top" wrapText="1"/>
    </xf>
    <xf numFmtId="2" fontId="82" fillId="0" borderId="27" xfId="0" applyNumberFormat="1" applyFont="1" applyBorder="1" applyAlignment="1">
      <alignment horizontal="right" vertical="top" wrapText="1"/>
    </xf>
    <xf numFmtId="2" fontId="82" fillId="0" borderId="14" xfId="0" applyNumberFormat="1" applyFont="1" applyBorder="1" applyAlignment="1">
      <alignment horizontal="right" vertical="top" wrapText="1"/>
    </xf>
    <xf numFmtId="2" fontId="83" fillId="0" borderId="32" xfId="0" applyNumberFormat="1" applyFont="1" applyBorder="1" applyAlignment="1">
      <alignment horizontal="right" vertical="top" wrapText="1"/>
    </xf>
    <xf numFmtId="2" fontId="82" fillId="0" borderId="29" xfId="0" applyNumberFormat="1" applyFont="1" applyBorder="1" applyAlignment="1">
      <alignment horizontal="right" vertical="top" wrapText="1"/>
    </xf>
    <xf numFmtId="172" fontId="82" fillId="0" borderId="27" xfId="0" applyNumberFormat="1" applyFont="1" applyBorder="1" applyAlignment="1">
      <alignment horizontal="center" vertical="top" wrapText="1"/>
    </xf>
    <xf numFmtId="168" fontId="82" fillId="0" borderId="27" xfId="0" applyNumberFormat="1" applyFont="1" applyBorder="1" applyAlignment="1">
      <alignment horizontal="center" vertical="top" wrapText="1"/>
    </xf>
    <xf numFmtId="175" fontId="83" fillId="0" borderId="0" xfId="0" applyNumberFormat="1" applyFont="1" applyAlignment="1">
      <alignment horizontal="center" vertical="top" wrapText="1"/>
    </xf>
    <xf numFmtId="168" fontId="83" fillId="0" borderId="0" xfId="0" applyNumberFormat="1" applyFont="1" applyAlignment="1">
      <alignment horizontal="center" vertical="top" wrapText="1"/>
    </xf>
    <xf numFmtId="173" fontId="83" fillId="0" borderId="0" xfId="0" applyNumberFormat="1" applyFont="1" applyAlignment="1">
      <alignment horizontal="center" vertical="top" wrapText="1"/>
    </xf>
    <xf numFmtId="49" fontId="82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horizontal="left" vertical="top" wrapText="1"/>
    </xf>
    <xf numFmtId="0" fontId="82" fillId="0" borderId="0" xfId="0" applyFont="1" applyAlignment="1">
      <alignment horizontal="center" vertical="top" wrapText="1"/>
    </xf>
    <xf numFmtId="0" fontId="82" fillId="0" borderId="0" xfId="0" applyFont="1" applyAlignment="1">
      <alignment horizontal="right" vertical="top" wrapText="1"/>
    </xf>
    <xf numFmtId="49" fontId="83" fillId="0" borderId="6" xfId="0" applyNumberFormat="1" applyFont="1" applyBorder="1"/>
    <xf numFmtId="49" fontId="82" fillId="0" borderId="27" xfId="0" applyNumberFormat="1" applyFont="1" applyBorder="1" applyAlignment="1">
      <alignment horizontal="right" vertical="top" wrapText="1"/>
    </xf>
    <xf numFmtId="0" fontId="82" fillId="0" borderId="29" xfId="0" applyFont="1" applyBorder="1" applyAlignment="1">
      <alignment horizontal="right" vertical="top"/>
    </xf>
    <xf numFmtId="4" fontId="83" fillId="0" borderId="32" xfId="0" applyNumberFormat="1" applyFont="1" applyBorder="1" applyAlignment="1">
      <alignment horizontal="right" vertical="top"/>
    </xf>
    <xf numFmtId="0" fontId="83" fillId="0" borderId="32" xfId="0" applyFont="1" applyBorder="1" applyAlignment="1">
      <alignment horizontal="right" vertical="top"/>
    </xf>
    <xf numFmtId="49" fontId="82" fillId="0" borderId="0" xfId="0" applyNumberFormat="1" applyFont="1" applyAlignment="1">
      <alignment horizontal="right" vertical="top" wrapText="1"/>
    </xf>
    <xf numFmtId="4" fontId="82" fillId="0" borderId="32" xfId="0" applyNumberFormat="1" applyFont="1" applyBorder="1" applyAlignment="1">
      <alignment horizontal="right" vertical="top"/>
    </xf>
    <xf numFmtId="174" fontId="83" fillId="0" borderId="0" xfId="0" applyNumberFormat="1" applyFont="1" applyAlignment="1">
      <alignment horizontal="center" vertical="top" wrapText="1"/>
    </xf>
    <xf numFmtId="4" fontId="82" fillId="0" borderId="27" xfId="0" applyNumberFormat="1" applyFont="1" applyBorder="1" applyAlignment="1">
      <alignment horizontal="right" vertical="top" wrapText="1"/>
    </xf>
    <xf numFmtId="49" fontId="83" fillId="0" borderId="0" xfId="0" applyNumberFormat="1" applyFont="1"/>
    <xf numFmtId="49" fontId="83" fillId="0" borderId="0" xfId="0" applyNumberFormat="1" applyFont="1" applyAlignment="1">
      <alignment vertical="top"/>
    </xf>
    <xf numFmtId="0" fontId="83" fillId="0" borderId="32" xfId="0" applyFont="1" applyBorder="1" applyAlignment="1">
      <alignment vertical="top"/>
    </xf>
    <xf numFmtId="4" fontId="82" fillId="0" borderId="0" xfId="0" applyNumberFormat="1" applyFont="1" applyAlignment="1">
      <alignment horizontal="right" vertical="top"/>
    </xf>
    <xf numFmtId="2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right" vertical="top"/>
    </xf>
    <xf numFmtId="49" fontId="83" fillId="0" borderId="27" xfId="0" applyNumberFormat="1" applyFont="1" applyBorder="1"/>
    <xf numFmtId="0" fontId="79" fillId="0" borderId="0" xfId="0" applyFont="1" applyAlignment="1">
      <alignment horizontal="right" vertical="top"/>
    </xf>
    <xf numFmtId="49" fontId="79" fillId="0" borderId="0" xfId="0" applyNumberFormat="1" applyFont="1" applyAlignment="1">
      <alignment vertical="top"/>
    </xf>
    <xf numFmtId="0" fontId="79" fillId="0" borderId="0" xfId="0" applyFont="1" applyAlignment="1">
      <alignment vertical="top"/>
    </xf>
    <xf numFmtId="49" fontId="72" fillId="0" borderId="0" xfId="0" applyNumberFormat="1" applyFont="1" applyAlignment="1">
      <alignment horizontal="left" vertical="top" wrapText="1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173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/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175" fontId="72" fillId="0" borderId="0" xfId="0" applyNumberFormat="1" applyFont="1" applyAlignment="1">
      <alignment horizontal="center" vertical="top" wrapText="1"/>
    </xf>
    <xf numFmtId="4" fontId="72" fillId="0" borderId="0" xfId="0" applyNumberFormat="1" applyFont="1" applyAlignment="1">
      <alignment horizontal="right" vertical="top" wrapText="1"/>
    </xf>
    <xf numFmtId="1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2" fontId="72" fillId="0" borderId="0" xfId="0" applyNumberFormat="1" applyFont="1" applyAlignment="1">
      <alignment horizontal="right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17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right" vertical="top" wrapText="1"/>
    </xf>
    <xf numFmtId="2" fontId="74" fillId="0" borderId="14" xfId="0" applyNumberFormat="1" applyFont="1" applyBorder="1" applyAlignment="1">
      <alignment horizontal="right" vertical="top" wrapText="1"/>
    </xf>
    <xf numFmtId="176" fontId="72" fillId="0" borderId="0" xfId="0" applyNumberFormat="1" applyFont="1" applyAlignment="1">
      <alignment horizontal="center" vertical="top" wrapText="1"/>
    </xf>
    <xf numFmtId="174" fontId="74" fillId="0" borderId="27" xfId="0" applyNumberFormat="1" applyFont="1" applyBorder="1" applyAlignment="1">
      <alignment horizontal="center" vertical="top" wrapText="1"/>
    </xf>
    <xf numFmtId="168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174" fontId="72" fillId="0" borderId="0" xfId="0" applyNumberFormat="1" applyFont="1" applyAlignment="1">
      <alignment horizontal="center" vertical="top" wrapText="1"/>
    </xf>
    <xf numFmtId="2" fontId="72" fillId="0" borderId="32" xfId="0" applyNumberFormat="1" applyFont="1" applyBorder="1" applyAlignment="1">
      <alignment horizontal="right" vertical="top" wrapText="1"/>
    </xf>
    <xf numFmtId="1" fontId="74" fillId="0" borderId="27" xfId="0" applyNumberFormat="1" applyFont="1" applyBorder="1" applyAlignment="1">
      <alignment horizontal="center" vertical="top" wrapText="1"/>
    </xf>
    <xf numFmtId="172" fontId="72" fillId="0" borderId="0" xfId="0" applyNumberFormat="1" applyFont="1" applyAlignment="1">
      <alignment horizontal="center" vertical="top" wrapText="1"/>
    </xf>
    <xf numFmtId="168" fontId="74" fillId="0" borderId="27" xfId="0" applyNumberFormat="1" applyFont="1" applyBorder="1" applyAlignment="1">
      <alignment horizontal="center" vertical="top" wrapText="1"/>
    </xf>
    <xf numFmtId="176" fontId="74" fillId="0" borderId="27" xfId="0" applyNumberFormat="1" applyFont="1" applyBorder="1" applyAlignment="1">
      <alignment horizontal="center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85" fillId="0" borderId="1" xfId="0" applyNumberFormat="1" applyFont="1" applyBorder="1" applyAlignment="1">
      <alignment horizontal="center" vertical="top"/>
    </xf>
    <xf numFmtId="0" fontId="85" fillId="0" borderId="1" xfId="0" applyFont="1" applyBorder="1" applyAlignment="1">
      <alignment horizontal="left" vertical="top" wrapText="1"/>
    </xf>
    <xf numFmtId="0" fontId="85" fillId="0" borderId="1" xfId="0" applyFont="1" applyBorder="1" applyAlignment="1">
      <alignment horizontal="center" vertical="top" wrapText="1"/>
    </xf>
    <xf numFmtId="0" fontId="85" fillId="0" borderId="1" xfId="0" applyFont="1" applyBorder="1" applyAlignment="1">
      <alignment horizontal="right" vertical="top" wrapText="1"/>
    </xf>
    <xf numFmtId="0" fontId="85" fillId="0" borderId="1" xfId="0" applyFont="1" applyBorder="1" applyAlignment="1">
      <alignment horizontal="left" vertical="top"/>
    </xf>
    <xf numFmtId="0" fontId="85" fillId="0" borderId="1" xfId="0" applyFont="1" applyBorder="1" applyAlignment="1">
      <alignment horizontal="right" vertical="top"/>
    </xf>
    <xf numFmtId="49" fontId="85" fillId="0" borderId="0" xfId="0" applyNumberFormat="1" applyFont="1" applyAlignment="1">
      <alignment horizontal="center" vertical="top"/>
    </xf>
    <xf numFmtId="0" fontId="85" fillId="0" borderId="0" xfId="0" applyFont="1" applyAlignment="1">
      <alignment horizontal="left" vertical="top" wrapText="1"/>
    </xf>
    <xf numFmtId="0" fontId="85" fillId="0" borderId="0" xfId="0" applyFont="1" applyAlignment="1">
      <alignment horizontal="center" vertical="top"/>
    </xf>
    <xf numFmtId="0" fontId="85" fillId="0" borderId="0" xfId="0" applyFont="1" applyAlignment="1">
      <alignment horizontal="right" vertical="top"/>
    </xf>
    <xf numFmtId="0" fontId="85" fillId="0" borderId="0" xfId="0" applyFont="1" applyAlignment="1">
      <alignment horizontal="left" vertical="top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/>
    </xf>
    <xf numFmtId="0" fontId="39" fillId="0" borderId="1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51" fillId="0" borderId="0" xfId="4" applyFont="1" applyAlignment="1">
      <alignment horizontal="center"/>
    </xf>
    <xf numFmtId="0" fontId="51" fillId="0" borderId="27" xfId="4" applyFont="1" applyBorder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30" fillId="0" borderId="10" xfId="4" applyFont="1" applyBorder="1" applyAlignment="1">
      <alignment horizontal="center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49" fontId="50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 wrapText="1"/>
    </xf>
    <xf numFmtId="0" fontId="50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0" fontId="54" fillId="0" borderId="1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49" fontId="72" fillId="0" borderId="0" xfId="0" applyNumberFormat="1" applyFont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2" fillId="0" borderId="32" xfId="0" applyNumberFormat="1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49" fontId="83" fillId="0" borderId="0" xfId="0" applyNumberFormat="1" applyFont="1" applyAlignment="1">
      <alignment horizontal="left" vertical="top" wrapText="1"/>
    </xf>
    <xf numFmtId="49" fontId="79" fillId="0" borderId="10" xfId="0" applyNumberFormat="1" applyFont="1" applyBorder="1" applyAlignment="1">
      <alignment vertical="top" wrapText="1"/>
    </xf>
    <xf numFmtId="49" fontId="79" fillId="0" borderId="10" xfId="0" applyNumberFormat="1" applyFont="1" applyBorder="1" applyAlignment="1">
      <alignment horizontal="right" vertical="top" wrapText="1"/>
    </xf>
    <xf numFmtId="0" fontId="84" fillId="0" borderId="27" xfId="0" applyFont="1" applyBorder="1" applyAlignment="1">
      <alignment horizontal="center" vertical="top"/>
    </xf>
    <xf numFmtId="0" fontId="83" fillId="0" borderId="0" xfId="0" applyFont="1" applyAlignment="1">
      <alignment horizontal="left" vertical="top" wrapText="1"/>
    </xf>
    <xf numFmtId="0" fontId="83" fillId="0" borderId="0" xfId="0" applyFont="1" applyAlignment="1">
      <alignment horizontal="left" vertical="top"/>
    </xf>
    <xf numFmtId="49" fontId="82" fillId="0" borderId="0" xfId="0" applyNumberFormat="1" applyFont="1" applyAlignment="1">
      <alignment horizontal="left" vertical="top" wrapText="1"/>
    </xf>
    <xf numFmtId="49" fontId="82" fillId="0" borderId="27" xfId="0" applyNumberFormat="1" applyFont="1" applyBorder="1" applyAlignment="1">
      <alignment horizontal="left" vertical="top" wrapText="1"/>
    </xf>
    <xf numFmtId="0" fontId="82" fillId="0" borderId="27" xfId="0" applyFont="1" applyBorder="1" applyAlignment="1">
      <alignment horizontal="left" vertical="top" wrapText="1"/>
    </xf>
    <xf numFmtId="49" fontId="83" fillId="0" borderId="32" xfId="0" applyNumberFormat="1" applyFont="1" applyBorder="1" applyAlignment="1">
      <alignment horizontal="left" vertical="top" wrapText="1"/>
    </xf>
    <xf numFmtId="0" fontId="83" fillId="0" borderId="32" xfId="0" applyFont="1" applyBorder="1" applyAlignment="1">
      <alignment horizontal="left" vertical="top" wrapText="1"/>
    </xf>
    <xf numFmtId="49" fontId="73" fillId="0" borderId="10" xfId="0" applyNumberFormat="1" applyFont="1" applyBorder="1" applyAlignment="1">
      <alignment vertical="top" wrapText="1"/>
    </xf>
    <xf numFmtId="49" fontId="74" fillId="0" borderId="0" xfId="0" applyNumberFormat="1" applyFont="1" applyAlignment="1">
      <alignment horizontal="left" vertical="top" wrapText="1"/>
    </xf>
    <xf numFmtId="49" fontId="73" fillId="0" borderId="10" xfId="0" applyNumberFormat="1" applyFont="1" applyBorder="1" applyAlignment="1">
      <alignment horizontal="right" vertical="top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49" fontId="3" fillId="4" borderId="10" xfId="0" applyNumberFormat="1" applyFont="1" applyFill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9" fillId="4" borderId="10" xfId="0" applyNumberFormat="1" applyFont="1" applyFill="1" applyBorder="1" applyAlignment="1">
      <alignment horizontal="center" wrapText="1"/>
    </xf>
    <xf numFmtId="49" fontId="73" fillId="4" borderId="10" xfId="0" applyNumberFormat="1" applyFont="1" applyFill="1" applyBorder="1" applyAlignment="1">
      <alignment horizontal="center" wrapText="1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49" fontId="72" fillId="0" borderId="10" xfId="0" applyNumberFormat="1" applyFont="1" applyBorder="1" applyAlignment="1">
      <alignment horizontal="right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76" fillId="0" borderId="0" xfId="0" applyNumberFormat="1" applyFont="1" applyAlignment="1">
      <alignment horizontal="center"/>
    </xf>
    <xf numFmtId="49" fontId="86" fillId="0" borderId="1" xfId="0" applyNumberFormat="1" applyFont="1" applyBorder="1" applyAlignment="1">
      <alignment horizontal="left" vertical="top" wrapText="1"/>
    </xf>
    <xf numFmtId="49" fontId="86" fillId="0" borderId="1" xfId="0" applyNumberFormat="1" applyFont="1" applyBorder="1" applyAlignment="1">
      <alignment horizontal="left" vertical="top"/>
    </xf>
    <xf numFmtId="49" fontId="85" fillId="0" borderId="0" xfId="0" applyNumberFormat="1" applyFont="1" applyAlignment="1">
      <alignment horizontal="left" vertical="top" wrapText="1"/>
    </xf>
    <xf numFmtId="49" fontId="85" fillId="0" borderId="0" xfId="0" applyNumberFormat="1" applyFont="1" applyAlignment="1">
      <alignment horizontal="left" vertical="top"/>
    </xf>
    <xf numFmtId="49" fontId="87" fillId="0" borderId="0" xfId="0" applyNumberFormat="1" applyFont="1" applyAlignment="1">
      <alignment horizontal="left" vertical="top" wrapText="1"/>
    </xf>
    <xf numFmtId="49" fontId="87" fillId="0" borderId="0" xfId="0" applyNumberFormat="1" applyFont="1" applyAlignment="1">
      <alignment horizontal="left" vertical="top"/>
    </xf>
    <xf numFmtId="49" fontId="36" fillId="0" borderId="1" xfId="0" applyNumberFormat="1" applyFont="1" applyBorder="1" applyAlignment="1">
      <alignment horizontal="left" vertical="top" wrapText="1"/>
    </xf>
    <xf numFmtId="49" fontId="36" fillId="0" borderId="1" xfId="0" applyNumberFormat="1" applyFont="1" applyBorder="1" applyAlignment="1">
      <alignment horizontal="left" vertical="top"/>
    </xf>
    <xf numFmtId="49" fontId="85" fillId="0" borderId="1" xfId="0" applyNumberFormat="1" applyFont="1" applyBorder="1" applyAlignment="1">
      <alignment horizontal="left" vertical="top" wrapText="1"/>
    </xf>
    <xf numFmtId="49" fontId="85" fillId="0" borderId="1" xfId="0" applyNumberFormat="1" applyFont="1" applyBorder="1" applyAlignment="1">
      <alignment horizontal="left" vertical="top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view="pageBreakPreview" topLeftCell="A10" zoomScaleSheetLayoutView="100" workbookViewId="0">
      <selection activeCell="A29" sqref="A29:B29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68" t="s">
        <v>0</v>
      </c>
      <c r="I1" s="568"/>
      <c r="J1" s="568"/>
      <c r="K1" s="56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69" t="str">
        <f>'НАЧИНАТЬ С ЭТОГО'!$B$6</f>
        <v>к договору на выполнение СМР №____ от ______ 2025 года</v>
      </c>
      <c r="H2" s="569"/>
      <c r="I2" s="569"/>
      <c r="J2" s="569"/>
      <c r="K2" s="569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73" t="s">
        <v>1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74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75" t="s">
        <v>2</v>
      </c>
      <c r="B8" s="575" t="s">
        <v>3</v>
      </c>
      <c r="C8" s="575" t="s">
        <v>11</v>
      </c>
      <c r="D8" s="575" t="s">
        <v>12</v>
      </c>
      <c r="E8" s="575" t="s">
        <v>139</v>
      </c>
      <c r="F8" s="575" t="s">
        <v>140</v>
      </c>
      <c r="G8" s="575" t="s">
        <v>4</v>
      </c>
      <c r="H8" s="575" t="s">
        <v>5</v>
      </c>
      <c r="I8" s="575" t="s">
        <v>6</v>
      </c>
      <c r="J8" s="575"/>
      <c r="K8" s="575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75"/>
      <c r="B9" s="575"/>
      <c r="C9" s="575"/>
      <c r="D9" s="575"/>
      <c r="E9" s="575"/>
      <c r="F9" s="575"/>
      <c r="G9" s="575"/>
      <c r="H9" s="575"/>
      <c r="I9" s="9" t="s">
        <v>8</v>
      </c>
      <c r="J9" s="9" t="s">
        <v>9</v>
      </c>
      <c r="K9" s="57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70" t="s">
        <v>177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170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8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8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8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8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8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8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8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8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8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2" t="s">
        <v>229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228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76" t="str">
        <f>'НАЧИНАТЬ С ЭТОГО'!B22</f>
        <v>ЗАКАЗЧИК:</v>
      </c>
      <c r="B24" s="576"/>
      <c r="C24" s="15"/>
      <c r="D24" s="14"/>
      <c r="E24" s="14"/>
      <c r="F24" s="211"/>
      <c r="G24" s="3"/>
      <c r="H24" s="577" t="str">
        <f>'НАЧИНАТЬ С ЭТОГО'!B24</f>
        <v>ПОДРЯДЧИК:</v>
      </c>
      <c r="I24" s="577"/>
      <c r="J24" s="577"/>
      <c r="K24" s="577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76"/>
      <c r="B26" s="576"/>
      <c r="C26" s="15"/>
      <c r="D26" s="14"/>
      <c r="E26" s="14"/>
      <c r="F26" s="14"/>
      <c r="G26" s="3"/>
      <c r="H26" s="577" t="str">
        <f>'НАЧИНАТЬ С ЭТОГО'!B17</f>
        <v>Директор</v>
      </c>
      <c r="I26" s="577"/>
      <c r="J26" s="577"/>
      <c r="K26" s="577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76" t="str">
        <f>'НАЧИНАТЬ С ЭТОГО'!$B$10</f>
        <v>ООО «Югстрой-Электросеть»</v>
      </c>
      <c r="B27" s="576"/>
      <c r="C27" s="15"/>
      <c r="D27" s="14"/>
      <c r="E27" s="14"/>
      <c r="F27" s="14"/>
      <c r="G27" s="3"/>
      <c r="H27" s="576" t="str">
        <f>'НАЧИНАТЬ С ЭТОГО'!B18</f>
        <v>_____________________________</v>
      </c>
      <c r="I27" s="576"/>
      <c r="J27" s="576"/>
      <c r="K27" s="576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578"/>
      <c r="I28" s="578"/>
      <c r="J28" s="578"/>
      <c r="K28" s="578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76" t="str">
        <f>'НАЧИНАТЬ С ЭТОГО'!B12</f>
        <v>__________________ /__________/</v>
      </c>
      <c r="B29" s="576"/>
      <c r="C29" s="15"/>
      <c r="D29" s="14"/>
      <c r="E29" s="14"/>
      <c r="F29" s="14"/>
      <c r="G29" s="3"/>
      <c r="H29" s="577" t="str">
        <f>'НАЧИНАТЬ С ЭТОГО'!B19</f>
        <v>_____________________</v>
      </c>
      <c r="I29" s="577"/>
      <c r="J29" s="577"/>
      <c r="K29" s="577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577" t="s">
        <v>159</v>
      </c>
      <c r="B31" s="577"/>
      <c r="C31" s="21"/>
      <c r="D31" s="22"/>
      <c r="E31" s="22"/>
      <c r="F31" s="22"/>
      <c r="G31" s="20"/>
      <c r="H31" s="577" t="s">
        <v>159</v>
      </c>
      <c r="I31" s="577"/>
      <c r="J31" s="577"/>
      <c r="K31" s="577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24:K24"/>
    <mergeCell ref="H26:K26"/>
    <mergeCell ref="H29:K29"/>
    <mergeCell ref="H31:K31"/>
    <mergeCell ref="H28:K28"/>
    <mergeCell ref="H27:K27"/>
    <mergeCell ref="A24:B24"/>
    <mergeCell ref="A26:B26"/>
    <mergeCell ref="A27:B27"/>
    <mergeCell ref="A29:B29"/>
    <mergeCell ref="A31:B31"/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13" workbookViewId="0">
      <selection activeCell="C39" sqref="C39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79" t="str">
        <f>'НАЧИНАТЬ С ЭТОГО'!B6</f>
        <v>к договору на выполнение СМР №____ от ______ 2025 года</v>
      </c>
      <c r="I2" s="579"/>
      <c r="J2" s="579"/>
      <c r="K2" s="579"/>
      <c r="L2" s="579"/>
      <c r="M2" s="579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80" t="s">
        <v>142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</row>
    <row r="5" spans="1:13" ht="18.75" customHeight="1" x14ac:dyDescent="0.2">
      <c r="A5" s="595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</row>
    <row r="6" spans="1:13" ht="26.25" customHeight="1" x14ac:dyDescent="0.2">
      <c r="A6" s="596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</row>
    <row r="7" spans="1:13" x14ac:dyDescent="0.2">
      <c r="A7" s="581" t="s">
        <v>65</v>
      </c>
      <c r="B7" s="583" t="s">
        <v>3</v>
      </c>
      <c r="C7" s="583" t="s">
        <v>143</v>
      </c>
      <c r="D7" s="583" t="s">
        <v>144</v>
      </c>
      <c r="E7" s="585" t="s">
        <v>54</v>
      </c>
      <c r="F7" s="587" t="s">
        <v>145</v>
      </c>
      <c r="G7" s="589" t="s">
        <v>140</v>
      </c>
      <c r="H7" s="587" t="s">
        <v>146</v>
      </c>
      <c r="I7" s="589" t="s">
        <v>147</v>
      </c>
      <c r="J7" s="589" t="s">
        <v>148</v>
      </c>
      <c r="K7" s="589" t="s">
        <v>149</v>
      </c>
      <c r="L7" s="591" t="s">
        <v>7</v>
      </c>
      <c r="M7" s="593" t="s">
        <v>150</v>
      </c>
    </row>
    <row r="8" spans="1:13" ht="33.75" customHeight="1" x14ac:dyDescent="0.2">
      <c r="A8" s="582"/>
      <c r="B8" s="584"/>
      <c r="C8" s="584"/>
      <c r="D8" s="584"/>
      <c r="E8" s="586"/>
      <c r="F8" s="588"/>
      <c r="G8" s="590"/>
      <c r="H8" s="588"/>
      <c r="I8" s="590"/>
      <c r="J8" s="590"/>
      <c r="K8" s="590"/>
      <c r="L8" s="592"/>
      <c r="M8" s="594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/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 t="str">
        <f>'НАЧИНАТЬ С ЭТОГО'!B12</f>
        <v>__________________ /__________/</v>
      </c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161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161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topLeftCell="A16" zoomScale="70" zoomScaleNormal="70" zoomScaleSheetLayoutView="70" zoomScalePageLayoutView="70" workbookViewId="0">
      <selection activeCell="H13" sqref="H13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17.42578125" style="23" customWidth="1"/>
    <col min="10" max="10" width="13.5703125" style="23" hidden="1" customWidth="1"/>
    <col min="11" max="11" width="17.85546875" style="23" hidden="1" customWidth="1"/>
    <col min="12" max="12" width="1.28515625" style="23" customWidth="1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99" t="s">
        <v>169</v>
      </c>
      <c r="F1" s="599"/>
      <c r="G1" s="599"/>
      <c r="H1" s="599"/>
      <c r="I1" s="328"/>
      <c r="J1" s="328"/>
      <c r="K1" s="328"/>
    </row>
    <row r="2" spans="1:1021" ht="19.5" customHeight="1" x14ac:dyDescent="0.2">
      <c r="A2" s="24"/>
      <c r="B2" s="25"/>
      <c r="C2" s="25"/>
      <c r="D2" s="598" t="str">
        <f>'НАЧИНАТЬ С ЭТОГО'!B6</f>
        <v>к договору на выполнение СМР №____ от ______ 2025 года</v>
      </c>
      <c r="E2" s="598"/>
      <c r="F2" s="598"/>
      <c r="G2" s="598"/>
      <c r="H2" s="59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603" t="s">
        <v>153</v>
      </c>
      <c r="B3" s="603"/>
      <c r="C3" s="603"/>
      <c r="D3" s="603"/>
      <c r="E3" s="603"/>
      <c r="F3" s="603"/>
      <c r="G3" s="603"/>
      <c r="H3" s="603"/>
    </row>
    <row r="4" spans="1:1021" ht="57" customHeight="1" x14ac:dyDescent="0.2">
      <c r="A4" s="602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4" s="602"/>
      <c r="C4" s="602"/>
      <c r="D4" s="602"/>
      <c r="E4" s="602"/>
      <c r="F4" s="602"/>
      <c r="G4" s="602"/>
      <c r="H4" s="60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604" t="s">
        <v>2</v>
      </c>
      <c r="B6" s="604" t="s">
        <v>10</v>
      </c>
      <c r="C6" s="604" t="s">
        <v>11</v>
      </c>
      <c r="D6" s="604" t="s">
        <v>12</v>
      </c>
      <c r="E6" s="601" t="s">
        <v>13</v>
      </c>
      <c r="F6" s="601" t="s">
        <v>14</v>
      </c>
      <c r="G6" s="605" t="s">
        <v>172</v>
      </c>
      <c r="H6" s="606"/>
      <c r="I6" s="607"/>
    </row>
    <row r="7" spans="1:1021" ht="37.5" customHeight="1" x14ac:dyDescent="0.2">
      <c r="A7" s="604"/>
      <c r="B7" s="604"/>
      <c r="C7" s="604"/>
      <c r="D7" s="604"/>
      <c r="E7" s="601"/>
      <c r="F7" s="601"/>
      <c r="G7" s="291" t="s">
        <v>224</v>
      </c>
      <c r="H7" s="291" t="s">
        <v>225</v>
      </c>
      <c r="I7" s="291" t="s">
        <v>706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 s="291">
        <v>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 s="293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  <c r="I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  <c r="I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  <c r="I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  <c r="I13" s="359"/>
    </row>
    <row r="14" spans="1:1021" s="30" customFormat="1" ht="19.5" x14ac:dyDescent="0.2">
      <c r="A14" s="600" t="s">
        <v>33</v>
      </c>
      <c r="B14" s="600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  <c r="I14" s="285">
        <f>SUM(I10:I11)</f>
        <v>0</v>
      </c>
    </row>
    <row r="15" spans="1:1021" s="30" customFormat="1" ht="19.5" x14ac:dyDescent="0.2">
      <c r="A15" s="296"/>
      <c r="B15" s="70" t="s">
        <v>171</v>
      </c>
      <c r="C15" s="71"/>
      <c r="D15" s="72"/>
      <c r="E15" s="73"/>
      <c r="F15" s="73"/>
      <c r="G15" s="73"/>
      <c r="H15" s="73"/>
      <c r="I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  <c r="I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  <c r="I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  <c r="I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  <c r="I19" s="287"/>
    </row>
    <row r="20" spans="1:1021" s="379" customFormat="1" ht="19.5" x14ac:dyDescent="0.2">
      <c r="A20" s="295">
        <f>'Прил 1'!A16</f>
        <v>5</v>
      </c>
      <c r="B20" s="374"/>
      <c r="C20" s="375"/>
      <c r="D20" s="375"/>
      <c r="E20" s="376"/>
      <c r="F20" s="377"/>
      <c r="G20" s="377"/>
      <c r="H20" s="378"/>
      <c r="I20" s="378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  <c r="I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  <c r="I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  <c r="I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  <c r="I24" s="287"/>
    </row>
    <row r="25" spans="1:1021" s="30" customFormat="1" ht="20.25" customHeight="1" x14ac:dyDescent="0.2">
      <c r="A25" s="600" t="s">
        <v>34</v>
      </c>
      <c r="B25" s="600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I25" s="290">
        <f>SUM(I16:I16)</f>
        <v>0</v>
      </c>
      <c r="L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I26" s="300">
        <f>I14+I25</f>
        <v>0</v>
      </c>
      <c r="L26" s="361"/>
    </row>
    <row r="27" spans="1:1021" s="30" customFormat="1" ht="20.25" customHeight="1" x14ac:dyDescent="0.3">
      <c r="A27" s="600" t="s">
        <v>227</v>
      </c>
      <c r="B27" s="600"/>
      <c r="C27" s="288"/>
      <c r="D27" s="288"/>
      <c r="E27" s="289"/>
      <c r="F27" s="301">
        <f>F26-(F26/1.2)</f>
        <v>0</v>
      </c>
      <c r="G27" s="301">
        <f t="shared" ref="G27:I27" si="0">G26-(G26/1.2)</f>
        <v>0</v>
      </c>
      <c r="H27" s="301">
        <f t="shared" ref="H27" si="1">H26-(H26/1.2)</f>
        <v>0</v>
      </c>
      <c r="I27" s="301">
        <f t="shared" si="0"/>
        <v>0</v>
      </c>
      <c r="L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 s="5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 s="5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 s="30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 s="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SUM(G34:I34)</f>
        <v>0</v>
      </c>
      <c r="G34" s="327">
        <f>-G26*5%</f>
        <v>0</v>
      </c>
      <c r="H34" s="327">
        <f>-H26*5%</f>
        <v>0</v>
      </c>
      <c r="I34" s="327">
        <f>-I26*5%</f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I35" si="2">-G34</f>
        <v>0</v>
      </c>
      <c r="H35" s="34">
        <f t="shared" ref="H35" si="3">-H34</f>
        <v>0</v>
      </c>
      <c r="I35" s="34">
        <f t="shared" si="2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 s="303">
        <f>I26+I34+I35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F37+H36</f>
        <v>0</v>
      </c>
      <c r="I37" s="34">
        <f>G37+I36</f>
        <v>0</v>
      </c>
      <c r="J37" s="64"/>
      <c r="L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97" t="s">
        <v>23</v>
      </c>
      <c r="G39" s="597"/>
      <c r="H39" s="59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Генеральный директор</v>
      </c>
      <c r="C41" s="43"/>
      <c r="D41" s="81"/>
      <c r="E41" s="39"/>
      <c r="F41" s="597" t="str">
        <f>'НАЧИНАТЬ С ЭТОГО'!B17</f>
        <v>Директор</v>
      </c>
      <c r="G41" s="597"/>
      <c r="H41" s="59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97" t="str">
        <f>'НАЧИНАТЬ С ЭТОГО'!B10</f>
        <v>ООО «Югстрой-Электросеть»</v>
      </c>
      <c r="C42" s="597"/>
      <c r="D42" s="81"/>
      <c r="E42" s="39"/>
      <c r="F42" s="597" t="str">
        <f>'НАЧИНАТЬ С ЭТОГО'!B18</f>
        <v>_____________________________</v>
      </c>
      <c r="G42" s="597"/>
      <c r="H42" s="597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97" t="str">
        <f>'НАЧИНАТЬ С ЭТОГО'!B12</f>
        <v>__________________ /__________/</v>
      </c>
      <c r="C44" s="597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159</v>
      </c>
      <c r="C46" s="45"/>
      <c r="D46" s="82"/>
      <c r="E46" s="39"/>
      <c r="F46" s="329" t="s">
        <v>159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D2:H2"/>
    <mergeCell ref="E1:H1"/>
    <mergeCell ref="A27:B27"/>
    <mergeCell ref="F6:F7"/>
    <mergeCell ref="A4:H4"/>
    <mergeCell ref="A3:H3"/>
    <mergeCell ref="A6:A7"/>
    <mergeCell ref="B6:B7"/>
    <mergeCell ref="C6:C7"/>
    <mergeCell ref="D6:D7"/>
    <mergeCell ref="E6:E7"/>
    <mergeCell ref="A14:B14"/>
    <mergeCell ref="A25:B25"/>
    <mergeCell ref="G6:I6"/>
    <mergeCell ref="B42:C42"/>
    <mergeCell ref="B44:C44"/>
    <mergeCell ref="F41:H41"/>
    <mergeCell ref="F39:H39"/>
    <mergeCell ref="F42:H42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46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zoomScale="120" zoomScaleSheetLayoutView="120" zoomScalePageLayoutView="110" workbookViewId="0">
      <selection activeCell="A6" sqref="A6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608" t="str">
        <f>'НАЧИНАТЬ С ЭТОГО'!B6</f>
        <v>к договору на выполнение СМР №____ от ______ 2025 года</v>
      </c>
      <c r="D2" s="608"/>
      <c r="E2" s="608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609" t="s">
        <v>36</v>
      </c>
      <c r="B4" s="609"/>
      <c r="C4" s="609"/>
      <c r="D4" s="609"/>
      <c r="E4" s="609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610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5" s="610"/>
      <c r="C5" s="610"/>
      <c r="D5" s="610"/>
      <c r="E5" s="610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611" t="s">
        <v>38</v>
      </c>
      <c r="D7" s="611"/>
      <c r="E7" s="89" t="s">
        <v>39</v>
      </c>
      <c r="F7" s="90"/>
    </row>
    <row r="8" spans="1:1024" ht="84.75" customHeight="1" x14ac:dyDescent="0.2">
      <c r="A8" s="92" t="s">
        <v>167</v>
      </c>
      <c r="B8" s="435" t="s">
        <v>231</v>
      </c>
      <c r="C8" s="611" t="s">
        <v>232</v>
      </c>
      <c r="D8" s="611"/>
      <c r="E8" s="284" t="s">
        <v>162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Генеральный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 t="str">
        <f>'НАЧИНАТЬ С ЭТОГО'!B12</f>
        <v>__________________ /__________/</v>
      </c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159</v>
      </c>
      <c r="B18" s="93"/>
      <c r="C18" s="93"/>
      <c r="D18" s="106" t="s">
        <v>159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4"/>
  <sheetViews>
    <sheetView view="pageBreakPreview" zoomScale="80" zoomScalePageLayoutView="80" workbookViewId="0">
      <selection activeCell="H8" sqref="H8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10" width="24.42578125" style="137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612" t="s">
        <v>155</v>
      </c>
      <c r="I1" s="612"/>
      <c r="J1" s="612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613" t="str">
        <f>'НАЧИНАТЬ С ЭТОГО'!B6</f>
        <v>к договору на выполнение СМР №____ от ______ 2025 года</v>
      </c>
      <c r="F2" s="613"/>
      <c r="G2" s="613"/>
      <c r="H2" s="613"/>
      <c r="I2" s="613"/>
      <c r="J2" s="613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18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618" t="s">
        <v>41</v>
      </c>
      <c r="B4" s="618"/>
      <c r="C4" s="618"/>
      <c r="D4" s="618"/>
      <c r="E4" s="618"/>
      <c r="F4" s="618"/>
      <c r="G4" s="618"/>
      <c r="H4" s="618"/>
      <c r="I4" s="618"/>
      <c r="J4" s="618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617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5" s="617"/>
      <c r="C5" s="617"/>
      <c r="D5" s="617"/>
      <c r="E5" s="617"/>
      <c r="F5" s="617"/>
      <c r="G5" s="617"/>
      <c r="H5" s="617"/>
      <c r="I5" s="617"/>
      <c r="J5" s="617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J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619" t="s">
        <v>2</v>
      </c>
      <c r="B7" s="620" t="s">
        <v>10</v>
      </c>
      <c r="C7" s="619" t="s">
        <v>11</v>
      </c>
      <c r="D7" s="619" t="s">
        <v>42</v>
      </c>
      <c r="E7" s="619" t="s">
        <v>43</v>
      </c>
      <c r="F7" s="619"/>
      <c r="G7" s="619"/>
      <c r="H7" s="614" t="s">
        <v>172</v>
      </c>
      <c r="I7" s="615"/>
      <c r="J7" s="61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619"/>
      <c r="B8" s="620"/>
      <c r="C8" s="619"/>
      <c r="D8" s="619"/>
      <c r="E8" s="307" t="s">
        <v>44</v>
      </c>
      <c r="F8" s="307" t="s">
        <v>45</v>
      </c>
      <c r="G8" s="307" t="s">
        <v>46</v>
      </c>
      <c r="H8" s="308" t="s">
        <v>178</v>
      </c>
      <c r="I8" s="308" t="s">
        <v>221</v>
      </c>
      <c r="J8" s="308" t="s">
        <v>233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ht="33.75" customHeight="1" x14ac:dyDescent="0.2">
      <c r="A11" s="307">
        <f>Прил2!A12</f>
        <v>3</v>
      </c>
      <c r="B11" s="75"/>
      <c r="C11" s="76"/>
      <c r="D11" s="76"/>
      <c r="E11" s="331"/>
      <c r="F11" s="330"/>
      <c r="G11" s="332"/>
      <c r="H11" s="309"/>
      <c r="I11" s="309"/>
      <c r="J11" s="309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G11" s="86"/>
      <c r="AMH11" s="86"/>
    </row>
    <row r="12" spans="1:1022" ht="33.75" customHeight="1" x14ac:dyDescent="0.2">
      <c r="A12" s="307">
        <f>Прил2!A13</f>
        <v>4</v>
      </c>
      <c r="B12" s="75"/>
      <c r="C12" s="76"/>
      <c r="D12" s="76"/>
      <c r="E12" s="331"/>
      <c r="F12" s="330"/>
      <c r="G12" s="332"/>
      <c r="H12" s="309"/>
      <c r="I12" s="309"/>
      <c r="J12" s="309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G12" s="86"/>
      <c r="AMH12" s="86"/>
    </row>
    <row r="13" spans="1:1022" ht="33.75" customHeight="1" x14ac:dyDescent="0.2">
      <c r="A13" s="307">
        <v>5</v>
      </c>
      <c r="B13" s="75"/>
      <c r="C13" s="76"/>
      <c r="D13" s="76"/>
      <c r="E13" s="331"/>
      <c r="F13" s="330"/>
      <c r="G13" s="332"/>
      <c r="H13" s="309"/>
      <c r="I13" s="309"/>
      <c r="J13" s="309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G13" s="86"/>
      <c r="AMH13" s="86"/>
    </row>
    <row r="14" spans="1:1022" s="127" customFormat="1" ht="18.75" x14ac:dyDescent="0.2">
      <c r="A14" s="115"/>
      <c r="B14" s="118"/>
      <c r="C14" s="123"/>
      <c r="D14" s="124"/>
      <c r="E14" s="118"/>
      <c r="F14" s="118"/>
      <c r="G14" s="118"/>
      <c r="H14" s="118"/>
      <c r="I14" s="125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">
      <c r="A15" s="115"/>
      <c r="B15" s="115" t="str">
        <f>'[1]НАЧИНАТЬ С ЭТОГО'!B22</f>
        <v>ЗАКАЗЧИК:</v>
      </c>
      <c r="C15" s="128"/>
      <c r="D15" s="124"/>
      <c r="E15" s="118"/>
      <c r="F15" s="86"/>
      <c r="G15" s="86"/>
      <c r="H15" s="130" t="str">
        <f>'[1]НАЧИНАТЬ С ЭТОГО'!B24</f>
        <v>ПОДРЯДЧИК:</v>
      </c>
      <c r="I15" s="130"/>
      <c r="J15" s="130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5">
      <c r="A16" s="115"/>
      <c r="B16" s="115"/>
      <c r="C16" s="128"/>
      <c r="D16" s="124"/>
      <c r="E16" s="118"/>
      <c r="F16" s="86"/>
      <c r="G16" s="86"/>
      <c r="H16" s="129"/>
      <c r="I16" s="115"/>
      <c r="J16" s="11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8.75" x14ac:dyDescent="0.2">
      <c r="A17" s="115"/>
      <c r="B17" s="115" t="str">
        <f>'НАЧИНАТЬ С ЭТОГО'!B9</f>
        <v>Генеральный директор</v>
      </c>
      <c r="C17" s="128"/>
      <c r="D17" s="124"/>
      <c r="E17" s="118"/>
      <c r="F17" s="86"/>
      <c r="G17" s="86"/>
      <c r="H17" s="130" t="str">
        <f>'НАЧИНАТЬ С ЭТОГО'!B17</f>
        <v>Директор</v>
      </c>
      <c r="I17" s="130"/>
      <c r="J17" s="130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4.1" customHeight="1" x14ac:dyDescent="0.25">
      <c r="A18" s="115"/>
      <c r="B18" s="115"/>
      <c r="C18" s="128"/>
      <c r="D18" s="124"/>
      <c r="E18" s="118"/>
      <c r="F18" s="86"/>
      <c r="G18" s="86"/>
      <c r="H18" s="129"/>
      <c r="I18" s="115"/>
      <c r="J18" s="11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4.1" customHeight="1" x14ac:dyDescent="0.2">
      <c r="A19" s="115"/>
      <c r="B19" s="115" t="s">
        <v>40</v>
      </c>
      <c r="C19" s="128"/>
      <c r="D19" s="124"/>
      <c r="E19" s="118"/>
      <c r="F19" s="86"/>
      <c r="G19" s="86"/>
      <c r="H19" s="130" t="str">
        <f>'НАЧИНАТЬ С ЭТОГО'!B18</f>
        <v>_____________________________</v>
      </c>
      <c r="I19" s="130"/>
      <c r="J19" s="130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4.1" customHeight="1" x14ac:dyDescent="0.25">
      <c r="A20" s="130"/>
      <c r="B20" s="115"/>
      <c r="C20" s="128"/>
      <c r="D20" s="124"/>
      <c r="E20" s="118"/>
      <c r="F20" s="86"/>
      <c r="G20" s="86"/>
      <c r="H20" s="129"/>
      <c r="I20" s="115"/>
      <c r="J20" s="115"/>
      <c r="K20" s="125"/>
      <c r="L20" s="125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ht="18.75" x14ac:dyDescent="0.3">
      <c r="A21" s="115"/>
      <c r="B21" s="131" t="str">
        <f>'НАЧИНАТЬ С ЭТОГО'!B12</f>
        <v>__________________ /__________/</v>
      </c>
      <c r="C21" s="132"/>
      <c r="D21" s="124"/>
      <c r="E21" s="118"/>
      <c r="F21" s="86"/>
      <c r="G21" s="86"/>
      <c r="H21" s="130" t="str">
        <f>'НАЧИНАТЬ С ЭТОГО'!B19</f>
        <v>_____________________</v>
      </c>
      <c r="I21" s="130"/>
      <c r="J21" s="130"/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1022" ht="18.75" x14ac:dyDescent="0.25">
      <c r="A22" s="115"/>
      <c r="B22" s="115"/>
      <c r="C22" s="128"/>
      <c r="D22" s="124"/>
      <c r="E22" s="118"/>
      <c r="F22" s="86"/>
      <c r="G22" s="86"/>
      <c r="H22" s="129"/>
      <c r="I22" s="115"/>
      <c r="J22" s="115"/>
      <c r="K22" s="125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1:1022" ht="18.75" x14ac:dyDescent="0.2">
      <c r="A23" s="115"/>
      <c r="B23" s="133" t="s">
        <v>159</v>
      </c>
      <c r="C23" s="128"/>
      <c r="D23" s="134"/>
      <c r="E23" s="115"/>
      <c r="F23" s="86"/>
      <c r="G23" s="86"/>
      <c r="H23" s="324" t="s">
        <v>159</v>
      </c>
      <c r="I23" s="324"/>
      <c r="J23" s="324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spans="1:1022" x14ac:dyDescent="0.25">
      <c r="A24" s="135"/>
      <c r="B24" s="135"/>
      <c r="C24" s="135"/>
      <c r="D24" s="136"/>
      <c r="E24" s="135"/>
      <c r="F24" s="135"/>
      <c r="G24" s="135"/>
      <c r="H24" s="135"/>
      <c r="I24" s="135"/>
      <c r="J24" s="135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44" firstPageNumber="0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98"/>
  <sheetViews>
    <sheetView view="pageBreakPreview" topLeftCell="A19" zoomScaleSheetLayoutView="100" zoomScalePageLayoutView="90" workbookViewId="0">
      <selection activeCell="Y25" sqref="Y25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626" t="s">
        <v>47</v>
      </c>
      <c r="AG1" s="626"/>
      <c r="AH1" s="626"/>
      <c r="AI1" s="626"/>
      <c r="AJ1" s="626"/>
      <c r="AK1" s="626"/>
      <c r="AL1" s="626"/>
      <c r="AM1" s="626"/>
      <c r="AN1" s="626"/>
      <c r="AO1" s="626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608" t="str">
        <f>'НАЧИНАТЬ С ЭТОГО'!B6</f>
        <v>к договору на выполнение СМР №____ от ______ 2025 года</v>
      </c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24.75" customHeight="1" x14ac:dyDescent="0.2">
      <c r="A4" s="627" t="s">
        <v>49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</row>
    <row r="5" spans="1:43" ht="41.25" customHeight="1" x14ac:dyDescent="0.2">
      <c r="A5" s="628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</row>
    <row r="6" spans="1:43" ht="14.2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624"/>
      <c r="G7" s="624"/>
      <c r="H7" s="624"/>
      <c r="I7" s="624"/>
      <c r="J7" s="139" t="s">
        <v>173</v>
      </c>
      <c r="K7" s="139"/>
      <c r="L7" s="139"/>
      <c r="M7" s="139"/>
      <c r="Q7" s="112"/>
      <c r="R7" s="112"/>
      <c r="S7" s="112"/>
      <c r="T7" s="112"/>
      <c r="U7" s="112"/>
      <c r="AE7" s="112" t="s">
        <v>222</v>
      </c>
    </row>
    <row r="8" spans="1:43" s="112" customFormat="1" x14ac:dyDescent="0.2"/>
    <row r="9" spans="1:43" ht="30" customHeight="1" x14ac:dyDescent="0.2">
      <c r="A9" s="621" t="s">
        <v>51</v>
      </c>
      <c r="B9" s="583" t="s">
        <v>52</v>
      </c>
      <c r="C9" s="621" t="s">
        <v>53</v>
      </c>
      <c r="D9" s="621" t="s">
        <v>12</v>
      </c>
      <c r="E9" s="625" t="s">
        <v>55</v>
      </c>
      <c r="F9" s="625"/>
      <c r="G9" s="621" t="s">
        <v>56</v>
      </c>
      <c r="H9" s="621"/>
      <c r="I9" s="621"/>
      <c r="J9" s="625" t="s">
        <v>57</v>
      </c>
      <c r="K9" s="625"/>
      <c r="L9" s="621" t="s">
        <v>178</v>
      </c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</row>
    <row r="10" spans="1:43" ht="29.25" customHeight="1" x14ac:dyDescent="0.2">
      <c r="A10" s="621"/>
      <c r="B10" s="583"/>
      <c r="C10" s="621"/>
      <c r="D10" s="621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/>
    </row>
    <row r="11" spans="1:43" ht="16.5" customHeight="1" x14ac:dyDescent="0.2">
      <c r="A11" s="621">
        <v>1</v>
      </c>
      <c r="B11" s="622"/>
      <c r="C11" s="621"/>
      <c r="D11" s="623"/>
      <c r="E11" s="621"/>
      <c r="F11" s="621"/>
      <c r="G11" s="621"/>
      <c r="H11" s="621"/>
      <c r="I11" s="621"/>
      <c r="J11" s="621"/>
      <c r="K11" s="621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3"/>
      <c r="AQ11" s="373"/>
    </row>
    <row r="12" spans="1:43" ht="15.75" customHeight="1" x14ac:dyDescent="0.2">
      <c r="A12" s="621"/>
      <c r="B12" s="622"/>
      <c r="C12" s="621"/>
      <c r="D12" s="623"/>
      <c r="E12" s="621"/>
      <c r="F12" s="621"/>
      <c r="G12" s="621"/>
      <c r="H12" s="621"/>
      <c r="I12" s="621"/>
      <c r="J12" s="621"/>
      <c r="K12" s="621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8" customHeight="1" x14ac:dyDescent="0.2">
      <c r="A13" s="621">
        <v>2</v>
      </c>
      <c r="B13" s="622"/>
      <c r="C13" s="621"/>
      <c r="D13" s="623"/>
      <c r="E13" s="621"/>
      <c r="F13" s="621"/>
      <c r="G13" s="621"/>
      <c r="H13" s="621"/>
      <c r="I13" s="621"/>
      <c r="J13" s="621"/>
      <c r="K13" s="621"/>
      <c r="L13" s="144" t="s">
        <v>58</v>
      </c>
      <c r="M13" s="144"/>
      <c r="N13" s="144"/>
      <c r="O13" s="370"/>
      <c r="P13" s="370"/>
      <c r="Q13" s="370"/>
      <c r="R13" s="370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5"/>
      <c r="AK13" s="145"/>
      <c r="AL13" s="144"/>
      <c r="AM13" s="144"/>
      <c r="AN13" s="144"/>
      <c r="AO13" s="144"/>
      <c r="AP13" s="341"/>
      <c r="AQ13" s="437"/>
    </row>
    <row r="14" spans="1:43" ht="15" customHeight="1" x14ac:dyDescent="0.2">
      <c r="A14" s="621"/>
      <c r="B14" s="622"/>
      <c r="C14" s="621"/>
      <c r="D14" s="623"/>
      <c r="E14" s="621"/>
      <c r="F14" s="621"/>
      <c r="G14" s="621"/>
      <c r="H14" s="621"/>
      <c r="I14" s="621"/>
      <c r="J14" s="621"/>
      <c r="K14" s="621"/>
      <c r="L14" s="144" t="s">
        <v>59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341"/>
      <c r="AQ14" s="436"/>
    </row>
    <row r="15" spans="1:43" ht="19.5" customHeight="1" x14ac:dyDescent="0.2">
      <c r="A15" s="334"/>
      <c r="B15" s="335"/>
      <c r="C15" s="334"/>
      <c r="D15" s="336"/>
      <c r="E15" s="334"/>
      <c r="F15" s="334"/>
      <c r="G15" s="334"/>
      <c r="H15" s="334"/>
      <c r="I15" s="334"/>
      <c r="J15" s="334"/>
      <c r="K15" s="334"/>
      <c r="L15" s="334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</row>
    <row r="16" spans="1:43" x14ac:dyDescent="0.2">
      <c r="D16" s="112" t="s">
        <v>48</v>
      </c>
      <c r="E16" s="139" t="s">
        <v>50</v>
      </c>
      <c r="F16" s="624"/>
      <c r="G16" s="624"/>
      <c r="H16" s="624"/>
      <c r="I16" s="624"/>
      <c r="J16" s="139" t="s">
        <v>173</v>
      </c>
      <c r="K16" s="139"/>
      <c r="L16" s="139"/>
      <c r="M16" s="139"/>
      <c r="Q16" s="112"/>
      <c r="R16" s="112"/>
      <c r="S16" s="112"/>
      <c r="T16" s="112"/>
      <c r="U16" s="112"/>
      <c r="AE16" s="112" t="s">
        <v>222</v>
      </c>
    </row>
    <row r="17" spans="1:43" s="112" customFormat="1" x14ac:dyDescent="0.2">
      <c r="L17" s="112" t="s">
        <v>168</v>
      </c>
    </row>
    <row r="18" spans="1:43" ht="22.5" customHeight="1" x14ac:dyDescent="0.2">
      <c r="A18" s="334"/>
      <c r="B18" s="335"/>
      <c r="C18" s="334"/>
      <c r="D18" s="336"/>
      <c r="E18" s="334"/>
      <c r="F18" s="334"/>
      <c r="G18" s="334"/>
      <c r="H18" s="334"/>
      <c r="I18" s="334"/>
      <c r="J18" s="334"/>
      <c r="K18" s="334"/>
      <c r="L18" s="334"/>
      <c r="M18" s="337"/>
      <c r="N18" s="337"/>
      <c r="O18" s="337"/>
      <c r="P18" s="337"/>
      <c r="Q18" s="337"/>
      <c r="R18" s="337"/>
      <c r="S18" s="337"/>
      <c r="T18" s="337"/>
      <c r="U18" s="337"/>
      <c r="V18" s="334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151"/>
    </row>
    <row r="19" spans="1:43" ht="30" customHeight="1" x14ac:dyDescent="0.2">
      <c r="A19" s="621" t="s">
        <v>51</v>
      </c>
      <c r="B19" s="583" t="s">
        <v>52</v>
      </c>
      <c r="C19" s="621" t="s">
        <v>53</v>
      </c>
      <c r="D19" s="621" t="s">
        <v>12</v>
      </c>
      <c r="E19" s="625" t="s">
        <v>55</v>
      </c>
      <c r="F19" s="625"/>
      <c r="G19" s="621" t="s">
        <v>56</v>
      </c>
      <c r="H19" s="621"/>
      <c r="I19" s="621"/>
      <c r="J19" s="625" t="s">
        <v>57</v>
      </c>
      <c r="K19" s="625"/>
      <c r="L19" s="631" t="s">
        <v>221</v>
      </c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  <c r="AD19" s="632"/>
      <c r="AE19" s="632"/>
      <c r="AF19" s="632"/>
      <c r="AG19" s="632"/>
      <c r="AH19" s="632"/>
      <c r="AI19" s="632"/>
      <c r="AJ19" s="632"/>
      <c r="AK19" s="632"/>
      <c r="AL19" s="632"/>
      <c r="AM19" s="632"/>
      <c r="AN19" s="632"/>
      <c r="AO19" s="632"/>
      <c r="AP19" s="632"/>
      <c r="AQ19" s="633"/>
    </row>
    <row r="20" spans="1:43" ht="29.25" customHeight="1" x14ac:dyDescent="0.2">
      <c r="A20" s="621"/>
      <c r="B20" s="583"/>
      <c r="C20" s="621"/>
      <c r="D20" s="621"/>
      <c r="E20" s="143" t="s">
        <v>58</v>
      </c>
      <c r="F20" s="143" t="s">
        <v>59</v>
      </c>
      <c r="G20" s="143" t="s">
        <v>58</v>
      </c>
      <c r="H20" s="143" t="s">
        <v>60</v>
      </c>
      <c r="I20" s="143" t="s">
        <v>61</v>
      </c>
      <c r="J20" s="143" t="s">
        <v>58</v>
      </c>
      <c r="K20" s="143" t="s">
        <v>59</v>
      </c>
      <c r="L20" s="367"/>
      <c r="M20" s="365">
        <v>1</v>
      </c>
      <c r="N20" s="365">
        <v>2</v>
      </c>
      <c r="O20" s="365">
        <v>3</v>
      </c>
      <c r="P20" s="365">
        <v>4</v>
      </c>
      <c r="Q20" s="365">
        <v>5</v>
      </c>
      <c r="R20" s="365">
        <v>6</v>
      </c>
      <c r="S20" s="365">
        <v>7</v>
      </c>
      <c r="T20" s="365">
        <v>8</v>
      </c>
      <c r="U20" s="365">
        <v>9</v>
      </c>
      <c r="V20" s="365">
        <v>10</v>
      </c>
      <c r="W20" s="365">
        <v>11</v>
      </c>
      <c r="X20" s="365">
        <v>12</v>
      </c>
      <c r="Y20" s="365">
        <v>13</v>
      </c>
      <c r="Z20" s="365">
        <v>14</v>
      </c>
      <c r="AA20" s="365">
        <v>15</v>
      </c>
      <c r="AB20" s="365">
        <v>16</v>
      </c>
      <c r="AC20" s="365">
        <v>17</v>
      </c>
      <c r="AD20" s="365">
        <v>18</v>
      </c>
      <c r="AE20" s="365">
        <v>19</v>
      </c>
      <c r="AF20" s="365">
        <v>20</v>
      </c>
      <c r="AG20" s="365">
        <v>21</v>
      </c>
      <c r="AH20" s="365">
        <v>22</v>
      </c>
      <c r="AI20" s="365">
        <v>23</v>
      </c>
      <c r="AJ20" s="365">
        <v>24</v>
      </c>
      <c r="AK20" s="365">
        <v>25</v>
      </c>
      <c r="AL20" s="365">
        <v>26</v>
      </c>
      <c r="AM20" s="365">
        <v>27</v>
      </c>
      <c r="AN20" s="365">
        <v>28</v>
      </c>
      <c r="AO20" s="365">
        <v>29</v>
      </c>
      <c r="AP20" s="363">
        <v>30</v>
      </c>
      <c r="AQ20" s="363">
        <v>31</v>
      </c>
    </row>
    <row r="21" spans="1:43" ht="18" customHeight="1" x14ac:dyDescent="0.2">
      <c r="A21" s="621">
        <f>A11</f>
        <v>1</v>
      </c>
      <c r="B21" s="622"/>
      <c r="C21" s="621"/>
      <c r="D21" s="623"/>
      <c r="E21" s="621"/>
      <c r="F21" s="621"/>
      <c r="G21" s="621"/>
      <c r="H21" s="621"/>
      <c r="I21" s="621"/>
      <c r="J21" s="621"/>
      <c r="K21" s="621"/>
      <c r="L21" s="144" t="s">
        <v>58</v>
      </c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4"/>
      <c r="AM21" s="144"/>
      <c r="AN21" s="144"/>
      <c r="AO21" s="144"/>
      <c r="AP21" s="341"/>
      <c r="AQ21" s="341"/>
    </row>
    <row r="22" spans="1:43" ht="15.75" customHeight="1" x14ac:dyDescent="0.2">
      <c r="A22" s="621"/>
      <c r="B22" s="622"/>
      <c r="C22" s="621"/>
      <c r="D22" s="623"/>
      <c r="E22" s="621"/>
      <c r="F22" s="621"/>
      <c r="G22" s="621"/>
      <c r="H22" s="621"/>
      <c r="I22" s="621"/>
      <c r="J22" s="621"/>
      <c r="K22" s="621"/>
      <c r="L22" s="144" t="s">
        <v>59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341"/>
      <c r="AQ22" s="341"/>
    </row>
    <row r="23" spans="1:43" ht="18" customHeight="1" x14ac:dyDescent="0.2">
      <c r="A23" s="621">
        <v>2</v>
      </c>
      <c r="B23" s="622"/>
      <c r="C23" s="621"/>
      <c r="D23" s="623"/>
      <c r="E23" s="621"/>
      <c r="F23" s="621"/>
      <c r="G23" s="621"/>
      <c r="H23" s="621"/>
      <c r="I23" s="621"/>
      <c r="J23" s="621"/>
      <c r="K23" s="621"/>
      <c r="L23" s="144" t="s">
        <v>58</v>
      </c>
      <c r="M23" s="144"/>
      <c r="N23" s="144"/>
      <c r="O23" s="370"/>
      <c r="P23" s="370"/>
      <c r="Q23" s="370"/>
      <c r="R23" s="370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5"/>
      <c r="AJ23" s="145"/>
      <c r="AK23" s="145"/>
      <c r="AL23" s="144"/>
      <c r="AM23" s="144"/>
      <c r="AN23" s="144"/>
      <c r="AO23" s="144"/>
      <c r="AP23" s="341"/>
      <c r="AQ23" s="341"/>
    </row>
    <row r="24" spans="1:43" ht="15" customHeight="1" x14ac:dyDescent="0.2">
      <c r="A24" s="621"/>
      <c r="B24" s="622"/>
      <c r="C24" s="621"/>
      <c r="D24" s="623"/>
      <c r="E24" s="621"/>
      <c r="F24" s="621"/>
      <c r="G24" s="621"/>
      <c r="H24" s="621"/>
      <c r="I24" s="621"/>
      <c r="J24" s="621"/>
      <c r="K24" s="621"/>
      <c r="L24" s="144" t="s">
        <v>59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341"/>
      <c r="AQ24" s="341"/>
    </row>
    <row r="25" spans="1:43" ht="15" customHeight="1" x14ac:dyDescent="0.2">
      <c r="A25" s="334"/>
      <c r="B25" s="335"/>
      <c r="C25" s="334"/>
      <c r="D25" s="336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</row>
    <row r="26" spans="1:43" ht="15" customHeight="1" x14ac:dyDescent="0.2">
      <c r="A26" s="334"/>
      <c r="B26" s="369"/>
      <c r="C26" s="334"/>
      <c r="D26" s="336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</row>
    <row r="27" spans="1:43" x14ac:dyDescent="0.2">
      <c r="D27" s="112" t="s">
        <v>48</v>
      </c>
      <c r="E27" s="139" t="s">
        <v>50</v>
      </c>
      <c r="F27" s="624"/>
      <c r="G27" s="624"/>
      <c r="H27" s="624"/>
      <c r="I27" s="624"/>
      <c r="J27" s="139" t="s">
        <v>173</v>
      </c>
      <c r="K27" s="139"/>
      <c r="L27" s="139"/>
      <c r="M27" s="139"/>
      <c r="Q27" s="112"/>
      <c r="R27" s="112"/>
      <c r="S27" s="112"/>
      <c r="T27" s="112"/>
      <c r="U27" s="112"/>
      <c r="AE27" s="112" t="s">
        <v>222</v>
      </c>
    </row>
    <row r="28" spans="1:43" s="112" customFormat="1" x14ac:dyDescent="0.2"/>
    <row r="29" spans="1:43" ht="30" hidden="1" customHeight="1" x14ac:dyDescent="0.2">
      <c r="A29" s="621" t="s">
        <v>51</v>
      </c>
      <c r="B29" s="583" t="s">
        <v>52</v>
      </c>
      <c r="C29" s="621" t="s">
        <v>53</v>
      </c>
      <c r="D29" s="621" t="s">
        <v>12</v>
      </c>
      <c r="E29" s="625" t="s">
        <v>55</v>
      </c>
      <c r="F29" s="625"/>
      <c r="G29" s="621" t="s">
        <v>56</v>
      </c>
      <c r="H29" s="621"/>
      <c r="I29" s="621"/>
      <c r="J29" s="625" t="s">
        <v>57</v>
      </c>
      <c r="K29" s="625"/>
      <c r="L29" s="631" t="s">
        <v>163</v>
      </c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</row>
    <row r="30" spans="1:43" ht="29.25" hidden="1" customHeight="1" x14ac:dyDescent="0.2">
      <c r="A30" s="621"/>
      <c r="B30" s="583"/>
      <c r="C30" s="621"/>
      <c r="D30" s="621"/>
      <c r="E30" s="143" t="s">
        <v>58</v>
      </c>
      <c r="F30" s="143" t="s">
        <v>59</v>
      </c>
      <c r="G30" s="143" t="s">
        <v>58</v>
      </c>
      <c r="H30" s="143" t="s">
        <v>60</v>
      </c>
      <c r="I30" s="143" t="s">
        <v>61</v>
      </c>
      <c r="J30" s="143" t="s">
        <v>58</v>
      </c>
      <c r="K30" s="143" t="s">
        <v>59</v>
      </c>
      <c r="L30" s="143"/>
      <c r="M30" s="144">
        <v>1</v>
      </c>
      <c r="N30" s="144">
        <v>2</v>
      </c>
      <c r="O30" s="144">
        <v>3</v>
      </c>
      <c r="P30" s="144">
        <v>4</v>
      </c>
      <c r="Q30" s="144">
        <v>5</v>
      </c>
      <c r="R30" s="144">
        <v>6</v>
      </c>
      <c r="S30" s="144">
        <v>7</v>
      </c>
      <c r="T30" s="144">
        <v>8</v>
      </c>
      <c r="U30" s="144">
        <v>9</v>
      </c>
      <c r="V30" s="144">
        <v>10</v>
      </c>
      <c r="W30" s="144">
        <v>11</v>
      </c>
      <c r="X30" s="144">
        <v>12</v>
      </c>
      <c r="Y30" s="144">
        <v>13</v>
      </c>
      <c r="Z30" s="144">
        <v>14</v>
      </c>
      <c r="AA30" s="144">
        <v>15</v>
      </c>
      <c r="AB30" s="144">
        <v>16</v>
      </c>
      <c r="AC30" s="144">
        <v>17</v>
      </c>
      <c r="AD30" s="144">
        <v>18</v>
      </c>
      <c r="AE30" s="144">
        <v>19</v>
      </c>
      <c r="AF30" s="144">
        <v>20</v>
      </c>
      <c r="AG30" s="144">
        <v>21</v>
      </c>
      <c r="AH30" s="144">
        <v>22</v>
      </c>
      <c r="AI30" s="144">
        <v>23</v>
      </c>
      <c r="AJ30" s="144">
        <v>24</v>
      </c>
      <c r="AK30" s="144">
        <v>25</v>
      </c>
      <c r="AL30" s="144">
        <v>26</v>
      </c>
      <c r="AM30" s="144">
        <v>27</v>
      </c>
      <c r="AN30" s="144">
        <v>28</v>
      </c>
      <c r="AO30" s="144">
        <v>29</v>
      </c>
      <c r="AP30" s="363">
        <v>30</v>
      </c>
      <c r="AQ30" s="363">
        <v>31</v>
      </c>
    </row>
    <row r="31" spans="1:43" ht="15" hidden="1" customHeight="1" x14ac:dyDescent="0.2">
      <c r="A31" s="621" t="e">
        <f>#REF!</f>
        <v>#REF!</v>
      </c>
      <c r="B31" s="622" t="e">
        <f>#REF!</f>
        <v>#REF!</v>
      </c>
      <c r="C31" s="621" t="e">
        <f>#REF!</f>
        <v>#REF!</v>
      </c>
      <c r="D31" s="623" t="e">
        <f>#REF!</f>
        <v>#REF!</v>
      </c>
      <c r="E31" s="621"/>
      <c r="F31" s="621"/>
      <c r="G31" s="621"/>
      <c r="H31" s="621"/>
      <c r="I31" s="621"/>
      <c r="J31" s="621"/>
      <c r="K31" s="621"/>
      <c r="L31" s="144" t="s">
        <v>58</v>
      </c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145"/>
      <c r="AH31" s="145"/>
      <c r="AI31" s="145"/>
      <c r="AJ31" s="145"/>
      <c r="AK31" s="145"/>
      <c r="AL31" s="145"/>
      <c r="AM31" s="145"/>
      <c r="AN31" s="145"/>
      <c r="AO31" s="145"/>
      <c r="AP31" s="341"/>
      <c r="AQ31" s="341"/>
    </row>
    <row r="32" spans="1:43" ht="15.75" hidden="1" customHeight="1" x14ac:dyDescent="0.2">
      <c r="A32" s="621"/>
      <c r="B32" s="622"/>
      <c r="C32" s="621"/>
      <c r="D32" s="623"/>
      <c r="E32" s="621"/>
      <c r="F32" s="621"/>
      <c r="G32" s="621"/>
      <c r="H32" s="621"/>
      <c r="I32" s="621"/>
      <c r="J32" s="621"/>
      <c r="K32" s="621"/>
      <c r="L32" s="144" t="s">
        <v>59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341"/>
      <c r="AQ32" s="341"/>
    </row>
    <row r="33" spans="1:43" ht="18" hidden="1" customHeight="1" x14ac:dyDescent="0.2">
      <c r="A33" s="621" t="e">
        <f>#REF!</f>
        <v>#REF!</v>
      </c>
      <c r="B33" s="622" t="e">
        <f>#REF!</f>
        <v>#REF!</v>
      </c>
      <c r="C33" s="621" t="e">
        <f>#REF!</f>
        <v>#REF!</v>
      </c>
      <c r="D33" s="623" t="e">
        <f>#REF!</f>
        <v>#REF!</v>
      </c>
      <c r="E33" s="621"/>
      <c r="F33" s="621"/>
      <c r="G33" s="621"/>
      <c r="H33" s="621"/>
      <c r="I33" s="621"/>
      <c r="J33" s="621"/>
      <c r="K33" s="621"/>
      <c r="L33" s="144" t="s">
        <v>58</v>
      </c>
      <c r="M33" s="338"/>
      <c r="N33" s="338"/>
      <c r="O33" s="340"/>
      <c r="P33" s="340"/>
      <c r="Q33" s="340"/>
      <c r="R33" s="340"/>
      <c r="S33" s="338"/>
      <c r="T33" s="338"/>
      <c r="U33" s="338"/>
      <c r="V33" s="339"/>
      <c r="W33" s="339"/>
      <c r="X33" s="339"/>
      <c r="Y33" s="338"/>
      <c r="Z33" s="338"/>
      <c r="AA33" s="338"/>
      <c r="AB33" s="338"/>
      <c r="AC33" s="338"/>
      <c r="AD33" s="338"/>
      <c r="AE33" s="338"/>
      <c r="AF33" s="338"/>
      <c r="AG33" s="147"/>
      <c r="AH33" s="147"/>
      <c r="AI33" s="147"/>
      <c r="AJ33" s="147"/>
      <c r="AK33" s="145"/>
      <c r="AL33" s="145"/>
      <c r="AM33" s="145"/>
      <c r="AN33" s="145"/>
      <c r="AO33" s="145"/>
      <c r="AP33" s="341"/>
      <c r="AQ33" s="341"/>
    </row>
    <row r="34" spans="1:43" ht="15" hidden="1" customHeight="1" x14ac:dyDescent="0.2">
      <c r="A34" s="621"/>
      <c r="B34" s="622"/>
      <c r="C34" s="621"/>
      <c r="D34" s="623"/>
      <c r="E34" s="621"/>
      <c r="F34" s="621"/>
      <c r="G34" s="621"/>
      <c r="H34" s="621"/>
      <c r="I34" s="621"/>
      <c r="J34" s="621"/>
      <c r="K34" s="621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Q34" s="341"/>
    </row>
    <row r="35" spans="1:43" ht="13.5" hidden="1" customHeight="1" x14ac:dyDescent="0.2">
      <c r="A35" s="621" t="e">
        <f>#REF!</f>
        <v>#REF!</v>
      </c>
      <c r="B35" s="622" t="e">
        <f>#REF!</f>
        <v>#REF!</v>
      </c>
      <c r="C35" s="621" t="e">
        <f>#REF!</f>
        <v>#REF!</v>
      </c>
      <c r="D35" s="623" t="e">
        <f>#REF!</f>
        <v>#REF!</v>
      </c>
      <c r="E35" s="621"/>
      <c r="F35" s="621"/>
      <c r="G35" s="621"/>
      <c r="H35" s="621"/>
      <c r="I35" s="621"/>
      <c r="J35" s="621"/>
      <c r="K35" s="621"/>
      <c r="L35" s="144" t="s">
        <v>58</v>
      </c>
      <c r="M35" s="145"/>
      <c r="N35" s="145"/>
      <c r="O35" s="146"/>
      <c r="P35" s="146"/>
      <c r="Q35" s="146"/>
      <c r="R35" s="146"/>
      <c r="S35" s="145"/>
      <c r="T35" s="145"/>
      <c r="U35" s="145"/>
      <c r="V35" s="147"/>
      <c r="W35" s="147"/>
      <c r="X35" s="147"/>
      <c r="Y35" s="145"/>
      <c r="Z35" s="145"/>
      <c r="AA35" s="145"/>
      <c r="AB35" s="145"/>
      <c r="AC35" s="145"/>
      <c r="AD35" s="145"/>
      <c r="AE35" s="145"/>
      <c r="AF35" s="145"/>
      <c r="AG35" s="339"/>
      <c r="AH35" s="339"/>
      <c r="AI35" s="339"/>
      <c r="AJ35" s="339"/>
      <c r="AK35" s="338"/>
      <c r="AL35" s="338"/>
      <c r="AM35" s="338"/>
      <c r="AN35" s="338"/>
      <c r="AO35" s="338"/>
      <c r="AP35" s="342"/>
      <c r="AQ35" s="342"/>
    </row>
    <row r="36" spans="1:43" ht="14.25" hidden="1" customHeight="1" x14ac:dyDescent="0.2">
      <c r="A36" s="621"/>
      <c r="B36" s="622"/>
      <c r="C36" s="621"/>
      <c r="D36" s="623"/>
      <c r="E36" s="621"/>
      <c r="F36" s="621"/>
      <c r="G36" s="621"/>
      <c r="H36" s="621"/>
      <c r="I36" s="621"/>
      <c r="J36" s="621"/>
      <c r="K36" s="621"/>
      <c r="L36" s="144" t="s">
        <v>59</v>
      </c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341"/>
      <c r="AQ36" s="341"/>
    </row>
    <row r="37" spans="1:43" ht="30" customHeight="1" x14ac:dyDescent="0.2">
      <c r="A37" s="621" t="s">
        <v>51</v>
      </c>
      <c r="B37" s="583" t="s">
        <v>52</v>
      </c>
      <c r="C37" s="621" t="s">
        <v>53</v>
      </c>
      <c r="D37" s="621" t="s">
        <v>12</v>
      </c>
      <c r="E37" s="625" t="s">
        <v>55</v>
      </c>
      <c r="F37" s="625"/>
      <c r="G37" s="621" t="s">
        <v>56</v>
      </c>
      <c r="H37" s="621"/>
      <c r="I37" s="621"/>
      <c r="J37" s="625" t="s">
        <v>57</v>
      </c>
      <c r="K37" s="625"/>
      <c r="L37" s="631" t="s">
        <v>233</v>
      </c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2"/>
      <c r="AM37" s="632"/>
      <c r="AN37" s="632"/>
      <c r="AO37" s="632"/>
      <c r="AP37" s="632"/>
      <c r="AQ37" s="633"/>
    </row>
    <row r="38" spans="1:43" ht="29.25" customHeight="1" x14ac:dyDescent="0.2">
      <c r="A38" s="621"/>
      <c r="B38" s="583"/>
      <c r="C38" s="621"/>
      <c r="D38" s="621"/>
      <c r="E38" s="143" t="s">
        <v>58</v>
      </c>
      <c r="F38" s="143" t="s">
        <v>59</v>
      </c>
      <c r="G38" s="143" t="s">
        <v>58</v>
      </c>
      <c r="H38" s="143" t="s">
        <v>60</v>
      </c>
      <c r="I38" s="143" t="s">
        <v>61</v>
      </c>
      <c r="J38" s="143" t="s">
        <v>58</v>
      </c>
      <c r="K38" s="143" t="s">
        <v>59</v>
      </c>
      <c r="L38" s="367"/>
      <c r="M38" s="365">
        <v>1</v>
      </c>
      <c r="N38" s="365">
        <v>2</v>
      </c>
      <c r="O38" s="365">
        <v>3</v>
      </c>
      <c r="P38" s="365">
        <v>4</v>
      </c>
      <c r="Q38" s="365">
        <v>5</v>
      </c>
      <c r="R38" s="365">
        <v>6</v>
      </c>
      <c r="S38" s="365">
        <v>7</v>
      </c>
      <c r="T38" s="365">
        <v>8</v>
      </c>
      <c r="U38" s="365">
        <v>9</v>
      </c>
      <c r="V38" s="365">
        <v>10</v>
      </c>
      <c r="W38" s="365">
        <v>11</v>
      </c>
      <c r="X38" s="365">
        <v>12</v>
      </c>
      <c r="Y38" s="365">
        <v>13</v>
      </c>
      <c r="Z38" s="365">
        <v>14</v>
      </c>
      <c r="AA38" s="365">
        <v>15</v>
      </c>
      <c r="AB38" s="365">
        <v>16</v>
      </c>
      <c r="AC38" s="365">
        <v>17</v>
      </c>
      <c r="AD38" s="365">
        <v>18</v>
      </c>
      <c r="AE38" s="365">
        <v>19</v>
      </c>
      <c r="AF38" s="365">
        <v>20</v>
      </c>
      <c r="AG38" s="365">
        <v>21</v>
      </c>
      <c r="AH38" s="365">
        <v>22</v>
      </c>
      <c r="AI38" s="365">
        <v>23</v>
      </c>
      <c r="AJ38" s="365">
        <v>24</v>
      </c>
      <c r="AK38" s="365">
        <v>25</v>
      </c>
      <c r="AL38" s="365">
        <v>26</v>
      </c>
      <c r="AM38" s="365">
        <v>27</v>
      </c>
      <c r="AN38" s="365">
        <v>28</v>
      </c>
      <c r="AO38" s="365">
        <v>29</v>
      </c>
      <c r="AP38" s="363">
        <v>30</v>
      </c>
      <c r="AQ38" s="363"/>
    </row>
    <row r="39" spans="1:43" ht="18" customHeight="1" x14ac:dyDescent="0.2">
      <c r="A39" s="621">
        <v>1</v>
      </c>
      <c r="B39" s="622"/>
      <c r="C39" s="621"/>
      <c r="D39" s="623"/>
      <c r="E39" s="621"/>
      <c r="F39" s="621"/>
      <c r="G39" s="621"/>
      <c r="H39" s="621"/>
      <c r="I39" s="621"/>
      <c r="J39" s="621"/>
      <c r="K39" s="621"/>
      <c r="L39" s="144" t="s">
        <v>58</v>
      </c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4"/>
      <c r="AM39" s="144"/>
      <c r="AN39" s="144"/>
      <c r="AO39" s="144"/>
      <c r="AP39" s="341"/>
      <c r="AQ39" s="341"/>
    </row>
    <row r="40" spans="1:43" ht="15.75" customHeight="1" x14ac:dyDescent="0.2">
      <c r="A40" s="621"/>
      <c r="B40" s="622"/>
      <c r="C40" s="621"/>
      <c r="D40" s="623"/>
      <c r="E40" s="621"/>
      <c r="F40" s="621"/>
      <c r="G40" s="621"/>
      <c r="H40" s="621"/>
      <c r="I40" s="621"/>
      <c r="J40" s="621"/>
      <c r="K40" s="621"/>
      <c r="L40" s="144" t="s">
        <v>59</v>
      </c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341"/>
      <c r="AQ40" s="341"/>
    </row>
    <row r="41" spans="1:43" ht="18" customHeight="1" x14ac:dyDescent="0.2">
      <c r="A41" s="621">
        <v>2</v>
      </c>
      <c r="B41" s="622"/>
      <c r="C41" s="621"/>
      <c r="D41" s="623"/>
      <c r="E41" s="621"/>
      <c r="F41" s="621"/>
      <c r="G41" s="621"/>
      <c r="H41" s="621"/>
      <c r="I41" s="621"/>
      <c r="J41" s="621"/>
      <c r="K41" s="621"/>
      <c r="L41" s="144" t="s">
        <v>58</v>
      </c>
      <c r="M41" s="144"/>
      <c r="N41" s="144"/>
      <c r="O41" s="370"/>
      <c r="P41" s="370"/>
      <c r="Q41" s="370"/>
      <c r="R41" s="370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5"/>
      <c r="AJ41" s="145"/>
      <c r="AK41" s="145"/>
      <c r="AL41" s="144"/>
      <c r="AM41" s="144"/>
      <c r="AN41" s="144"/>
      <c r="AO41" s="144"/>
      <c r="AP41" s="341"/>
      <c r="AQ41" s="341"/>
    </row>
    <row r="42" spans="1:43" ht="15" customHeight="1" x14ac:dyDescent="0.2">
      <c r="A42" s="621"/>
      <c r="B42" s="622"/>
      <c r="C42" s="621"/>
      <c r="D42" s="623"/>
      <c r="E42" s="621"/>
      <c r="F42" s="621"/>
      <c r="G42" s="621"/>
      <c r="H42" s="621"/>
      <c r="I42" s="621"/>
      <c r="J42" s="621"/>
      <c r="K42" s="621"/>
      <c r="L42" s="144" t="s">
        <v>59</v>
      </c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341"/>
      <c r="AQ42" s="341"/>
    </row>
    <row r="43" spans="1:43" ht="15" customHeight="1" x14ac:dyDescent="0.2">
      <c r="A43" s="334"/>
      <c r="B43" s="335"/>
      <c r="C43" s="334"/>
      <c r="D43" s="336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</row>
    <row r="44" spans="1:43" ht="17.25" customHeight="1" x14ac:dyDescent="0.2">
      <c r="A44" s="334"/>
      <c r="B44" s="335"/>
      <c r="C44" s="334"/>
      <c r="D44" s="336"/>
      <c r="E44" s="334"/>
      <c r="F44" s="334"/>
      <c r="G44" s="334"/>
      <c r="H44" s="334"/>
      <c r="I44" s="334"/>
      <c r="J44" s="334"/>
      <c r="K44" s="334"/>
      <c r="L44" s="334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151"/>
    </row>
    <row r="45" spans="1:43" ht="15.75" x14ac:dyDescent="0.2">
      <c r="A45" s="334"/>
      <c r="B45" s="335"/>
      <c r="C45" s="629" t="str">
        <f>'НАЧИНАТЬ С ЭТОГО'!B22</f>
        <v>ЗАКАЗЧИК:</v>
      </c>
      <c r="D45" s="629"/>
      <c r="E45" s="629"/>
      <c r="F45" s="629"/>
      <c r="G45" s="629"/>
      <c r="H45" s="629"/>
      <c r="I45" s="629"/>
      <c r="J45" s="629"/>
      <c r="K45" s="629"/>
      <c r="L45" s="334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630" t="str">
        <f>'НАЧИНАТЬ С ЭТОГО'!B24</f>
        <v>ПОДРЯДЧИК:</v>
      </c>
      <c r="AB45" s="630"/>
      <c r="AC45" s="630"/>
      <c r="AD45" s="630"/>
      <c r="AE45" s="630"/>
      <c r="AF45" s="630"/>
      <c r="AG45" s="630"/>
      <c r="AH45" s="630"/>
      <c r="AI45" s="630"/>
      <c r="AJ45" s="337"/>
      <c r="AK45" s="337"/>
      <c r="AL45" s="337"/>
      <c r="AM45" s="337"/>
      <c r="AN45" s="337"/>
      <c r="AO45" s="337"/>
    </row>
    <row r="46" spans="1:43" s="112" customFormat="1" x14ac:dyDescent="0.2">
      <c r="A46" s="334"/>
      <c r="B46" s="335"/>
      <c r="C46" s="334"/>
      <c r="D46" s="336"/>
      <c r="E46" s="334"/>
      <c r="F46" s="334"/>
      <c r="G46" s="334"/>
      <c r="H46" s="334"/>
      <c r="I46" s="334"/>
      <c r="J46" s="334"/>
      <c r="K46" s="334"/>
      <c r="L46" s="334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151"/>
    </row>
    <row r="47" spans="1:43" ht="30" customHeight="1" x14ac:dyDescent="0.2">
      <c r="A47" s="148"/>
      <c r="B47" s="149"/>
      <c r="C47" s="629" t="str">
        <f>'НАЧИНАТЬ С ЭТОГО'!B9</f>
        <v>Генеральный директор</v>
      </c>
      <c r="D47" s="629"/>
      <c r="E47" s="629"/>
      <c r="F47" s="629"/>
      <c r="G47" s="629"/>
      <c r="H47" s="629"/>
      <c r="I47" s="629"/>
      <c r="J47" s="629"/>
      <c r="K47" s="629"/>
      <c r="L47" s="150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0"/>
      <c r="AA47" s="630" t="str">
        <f>'НАЧИНАТЬ С ЭТОГО'!B17</f>
        <v>Директор</v>
      </c>
      <c r="AB47" s="630"/>
      <c r="AC47" s="630"/>
      <c r="AD47" s="630"/>
      <c r="AE47" s="630"/>
      <c r="AF47" s="630"/>
      <c r="AG47" s="630"/>
      <c r="AH47" s="630"/>
      <c r="AI47" s="630"/>
      <c r="AJ47" s="150"/>
      <c r="AK47" s="150"/>
      <c r="AL47" s="150"/>
      <c r="AM47" s="151"/>
      <c r="AN47" s="151"/>
    </row>
    <row r="48" spans="1:43" ht="15" customHeight="1" x14ac:dyDescent="0.25">
      <c r="A48" s="148"/>
      <c r="B48" s="109"/>
      <c r="C48" s="93"/>
      <c r="D48" s="152"/>
      <c r="E48" s="93"/>
      <c r="F48" s="93"/>
      <c r="G48" s="93"/>
      <c r="H48" s="103"/>
      <c r="I48" s="103"/>
      <c r="J48" s="103"/>
      <c r="K48" s="103"/>
      <c r="L48" s="103"/>
      <c r="O48" s="95"/>
      <c r="P48" s="95"/>
      <c r="Q48" s="95"/>
      <c r="S48" s="153"/>
      <c r="T48" s="153"/>
      <c r="U48" s="139"/>
      <c r="V48" s="139"/>
      <c r="Z48" s="103"/>
      <c r="AA48" s="103"/>
      <c r="AB48" s="103"/>
      <c r="AC48" s="103"/>
      <c r="AD48" s="103"/>
      <c r="AE48" s="103"/>
      <c r="AF48" s="94"/>
      <c r="AG48" s="103"/>
      <c r="AH48" s="103"/>
      <c r="AI48" s="103"/>
      <c r="AJ48" s="103"/>
      <c r="AK48" s="103"/>
      <c r="AL48" s="103"/>
    </row>
    <row r="49" spans="1:41" ht="15.75" x14ac:dyDescent="0.25">
      <c r="A49" s="148"/>
      <c r="B49" s="109"/>
      <c r="C49" s="93" t="s">
        <v>40</v>
      </c>
      <c r="D49" s="152"/>
      <c r="E49" s="93"/>
      <c r="F49" s="93"/>
      <c r="G49" s="93"/>
      <c r="H49" s="103"/>
      <c r="I49" s="103"/>
      <c r="J49" s="103"/>
      <c r="K49" s="103"/>
      <c r="L49" s="103"/>
      <c r="N49" s="154"/>
      <c r="O49" s="95"/>
      <c r="P49" s="95"/>
      <c r="Q49" s="95"/>
      <c r="S49" s="153"/>
      <c r="T49" s="153"/>
      <c r="U49" s="139"/>
      <c r="V49" s="139"/>
      <c r="Z49" s="103"/>
      <c r="AA49" s="103" t="str">
        <f>'НАЧИНАТЬ С ЭТОГО'!B18</f>
        <v>_____________________________</v>
      </c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</row>
    <row r="50" spans="1:41" ht="15.75" customHeight="1" x14ac:dyDescent="0.25">
      <c r="A50" s="154"/>
      <c r="B50" s="109"/>
      <c r="C50" s="93"/>
      <c r="D50" s="152"/>
      <c r="E50" s="93"/>
      <c r="F50" s="93"/>
      <c r="G50" s="93"/>
      <c r="H50" s="103"/>
      <c r="I50" s="103"/>
      <c r="J50" s="103"/>
      <c r="K50" s="103"/>
      <c r="L50" s="103"/>
      <c r="O50" s="95"/>
      <c r="P50" s="95"/>
      <c r="Q50" s="95"/>
      <c r="S50" s="153"/>
      <c r="T50" s="153"/>
      <c r="U50" s="139"/>
      <c r="V50" s="139"/>
      <c r="Z50" s="103"/>
      <c r="AA50" s="103"/>
      <c r="AB50" s="103"/>
      <c r="AC50" s="103"/>
      <c r="AD50" s="103"/>
      <c r="AE50" s="103"/>
      <c r="AF50" s="94"/>
      <c r="AG50" s="103"/>
      <c r="AH50" s="103"/>
      <c r="AI50" s="103"/>
      <c r="AJ50" s="103"/>
      <c r="AK50" s="103"/>
      <c r="AL50" s="103"/>
    </row>
    <row r="51" spans="1:41" ht="18" customHeight="1" x14ac:dyDescent="0.25">
      <c r="A51" s="148"/>
      <c r="C51" s="93" t="str">
        <f>'НАЧИНАТЬ С ЭТОГО'!B12</f>
        <v>__________________ /__________/</v>
      </c>
      <c r="D51" s="152"/>
      <c r="E51" s="93"/>
      <c r="F51" s="93"/>
      <c r="G51" s="93"/>
      <c r="H51" s="103"/>
      <c r="I51" s="103"/>
      <c r="J51" s="103"/>
      <c r="K51" s="103"/>
      <c r="L51" s="103"/>
      <c r="N51" s="155"/>
      <c r="P51" s="95"/>
      <c r="U51" s="139"/>
      <c r="V51" s="139"/>
      <c r="Z51" s="103"/>
      <c r="AA51" s="103" t="str">
        <f>'НАЧИНАТЬ С ЭТОГО'!B19</f>
        <v>_____________________</v>
      </c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9"/>
    </row>
    <row r="52" spans="1:41" ht="15" customHeight="1" x14ac:dyDescent="0.25">
      <c r="A52" s="148"/>
      <c r="B52" s="109"/>
      <c r="C52" s="93"/>
      <c r="D52" s="152"/>
      <c r="E52" s="93"/>
      <c r="F52" s="93"/>
      <c r="G52" s="93"/>
      <c r="H52" s="103"/>
      <c r="I52" s="103"/>
      <c r="J52" s="103"/>
      <c r="K52" s="103"/>
      <c r="L52" s="103"/>
      <c r="N52" s="153"/>
      <c r="O52" s="95"/>
      <c r="P52" s="95"/>
      <c r="Q52" s="95"/>
      <c r="S52" s="153"/>
      <c r="T52" s="153"/>
      <c r="U52" s="139"/>
      <c r="V52" s="139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</row>
    <row r="53" spans="1:41" ht="13.5" customHeight="1" x14ac:dyDescent="0.25">
      <c r="A53" s="148"/>
      <c r="B53" s="148"/>
      <c r="C53" s="106" t="s">
        <v>159</v>
      </c>
      <c r="D53" s="152"/>
      <c r="E53" s="93"/>
      <c r="F53" s="93"/>
      <c r="G53" s="93"/>
      <c r="H53" s="103"/>
      <c r="I53" s="103"/>
      <c r="J53" s="103"/>
      <c r="K53" s="103"/>
      <c r="L53" s="103"/>
      <c r="N53" s="156"/>
      <c r="O53" s="95"/>
      <c r="P53" s="95"/>
      <c r="Q53" s="95"/>
      <c r="S53" s="153"/>
      <c r="T53" s="153"/>
      <c r="Z53" s="103"/>
      <c r="AA53" s="106" t="s">
        <v>159</v>
      </c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</row>
    <row r="54" spans="1:41" ht="14.25" customHeight="1" x14ac:dyDescent="0.2"/>
    <row r="55" spans="1:41" ht="14.25" customHeight="1" x14ac:dyDescent="0.2"/>
    <row r="56" spans="1:41" ht="12" customHeight="1" x14ac:dyDescent="0.2"/>
    <row r="57" spans="1:41" ht="15" customHeight="1" x14ac:dyDescent="0.2"/>
    <row r="58" spans="1:41" ht="14.25" customHeight="1" x14ac:dyDescent="0.2"/>
    <row r="59" spans="1:41" ht="16.5" customHeight="1" x14ac:dyDescent="0.2"/>
    <row r="60" spans="1:41" ht="19.5" customHeight="1" x14ac:dyDescent="0.2"/>
    <row r="61" spans="1:41" ht="22.5" customHeight="1" x14ac:dyDescent="0.2"/>
    <row r="63" spans="1:41" s="112" customFormat="1" ht="22.5" customHeight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</row>
    <row r="64" spans="1:41" ht="30" customHeight="1" x14ac:dyDescent="0.2"/>
    <row r="65" spans="1:41" ht="29.25" customHeight="1" x14ac:dyDescent="0.2"/>
    <row r="67" spans="1:41" ht="15.75" customHeight="1" x14ac:dyDescent="0.2"/>
    <row r="68" spans="1:41" ht="18" customHeight="1" x14ac:dyDescent="0.2"/>
    <row r="69" spans="1:41" ht="15" customHeight="1" x14ac:dyDescent="0.2"/>
    <row r="70" spans="1:41" ht="13.5" customHeight="1" x14ac:dyDescent="0.2"/>
    <row r="71" spans="1:41" ht="14.25" customHeight="1" x14ac:dyDescent="0.2"/>
    <row r="72" spans="1:41" ht="14.25" customHeight="1" x14ac:dyDescent="0.2"/>
    <row r="73" spans="1:41" ht="12" customHeight="1" x14ac:dyDescent="0.2"/>
    <row r="74" spans="1:41" ht="15" customHeight="1" x14ac:dyDescent="0.2"/>
    <row r="75" spans="1:41" ht="14.25" customHeight="1" x14ac:dyDescent="0.2"/>
    <row r="76" spans="1:41" ht="18.75" customHeight="1" x14ac:dyDescent="0.2"/>
    <row r="77" spans="1:41" ht="23.25" customHeight="1" x14ac:dyDescent="0.2"/>
    <row r="78" spans="1:41" ht="18.75" customHeight="1" x14ac:dyDescent="0.2"/>
    <row r="80" spans="1:41" s="112" customFormat="1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</row>
    <row r="81" ht="30" customHeight="1" x14ac:dyDescent="0.2"/>
    <row r="82" ht="29.25" customHeight="1" x14ac:dyDescent="0.2"/>
    <row r="84" ht="15.75" customHeight="1" x14ac:dyDescent="0.2"/>
    <row r="85" ht="18" customHeight="1" x14ac:dyDescent="0.2"/>
    <row r="86" ht="15" customHeight="1" x14ac:dyDescent="0.2"/>
    <row r="87" ht="13.5" customHeight="1" x14ac:dyDescent="0.2"/>
    <row r="88" ht="14.25" customHeight="1" x14ac:dyDescent="0.2"/>
    <row r="89" ht="14.25" customHeight="1" x14ac:dyDescent="0.2"/>
    <row r="90" ht="12" customHeight="1" x14ac:dyDescent="0.2"/>
    <row r="91" ht="15" customHeight="1" x14ac:dyDescent="0.2"/>
    <row r="92" ht="14.25" customHeight="1" x14ac:dyDescent="0.2"/>
    <row r="93" ht="23.25" customHeight="1" x14ac:dyDescent="0.2"/>
    <row r="94" ht="19.5" customHeight="1" x14ac:dyDescent="0.2"/>
    <row r="95" ht="19.5" customHeight="1" x14ac:dyDescent="0.2"/>
    <row r="96" ht="20.25" customHeight="1" x14ac:dyDescent="0.2"/>
    <row r="97" ht="13.5" customHeight="1" x14ac:dyDescent="0.2"/>
    <row r="98" ht="15.75" customHeight="1" x14ac:dyDescent="0.2"/>
  </sheetData>
  <mergeCells count="142">
    <mergeCell ref="J41:J42"/>
    <mergeCell ref="K41:K4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37:A38"/>
    <mergeCell ref="B37:B38"/>
    <mergeCell ref="C37:C38"/>
    <mergeCell ref="D37:D38"/>
    <mergeCell ref="E37:F37"/>
    <mergeCell ref="G37:I37"/>
    <mergeCell ref="J37:K37"/>
    <mergeCell ref="L37:AQ37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F27:I27"/>
    <mergeCell ref="A29:A30"/>
    <mergeCell ref="G31:G32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F33:F34"/>
    <mergeCell ref="G33:G34"/>
    <mergeCell ref="J31:J32"/>
    <mergeCell ref="K31:K32"/>
    <mergeCell ref="B29:B30"/>
    <mergeCell ref="C29:C30"/>
    <mergeCell ref="D29:D30"/>
    <mergeCell ref="E29:F29"/>
    <mergeCell ref="F31:F32"/>
    <mergeCell ref="A35:A36"/>
    <mergeCell ref="F35:F36"/>
    <mergeCell ref="J29:K29"/>
    <mergeCell ref="B35:B36"/>
    <mergeCell ref="C35:C36"/>
    <mergeCell ref="D35:D36"/>
    <mergeCell ref="E35:E36"/>
    <mergeCell ref="J35:J36"/>
    <mergeCell ref="K35:K36"/>
    <mergeCell ref="C47:K47"/>
    <mergeCell ref="AA47:AI47"/>
    <mergeCell ref="K11:K12"/>
    <mergeCell ref="F11:F12"/>
    <mergeCell ref="G11:G12"/>
    <mergeCell ref="H11:H12"/>
    <mergeCell ref="I11:I12"/>
    <mergeCell ref="J11:J12"/>
    <mergeCell ref="G29:I29"/>
    <mergeCell ref="H33:H34"/>
    <mergeCell ref="I33:I34"/>
    <mergeCell ref="G35:G36"/>
    <mergeCell ref="H35:H36"/>
    <mergeCell ref="I35:I36"/>
    <mergeCell ref="C45:K45"/>
    <mergeCell ref="AA45:AI45"/>
    <mergeCell ref="J33:J34"/>
    <mergeCell ref="K33:K34"/>
    <mergeCell ref="L19:AQ19"/>
    <mergeCell ref="J21:J22"/>
    <mergeCell ref="K21:K22"/>
    <mergeCell ref="L29:AO29"/>
    <mergeCell ref="H31:H32"/>
    <mergeCell ref="I31:I32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F21:F22"/>
    <mergeCell ref="G21:G22"/>
    <mergeCell ref="H21:H22"/>
    <mergeCell ref="I21:I22"/>
    <mergeCell ref="L9:AQ9"/>
    <mergeCell ref="A11:A12"/>
    <mergeCell ref="B11:B12"/>
    <mergeCell ref="C11:C12"/>
    <mergeCell ref="D11:D12"/>
    <mergeCell ref="E11:E12"/>
    <mergeCell ref="A19:A20"/>
    <mergeCell ref="B19:B20"/>
    <mergeCell ref="F16:I16"/>
    <mergeCell ref="C19:C20"/>
    <mergeCell ref="D19:D20"/>
    <mergeCell ref="E19:F19"/>
    <mergeCell ref="G19:I19"/>
    <mergeCell ref="J19:K19"/>
    <mergeCell ref="A21:A22"/>
    <mergeCell ref="B21:B22"/>
    <mergeCell ref="C21:C22"/>
    <mergeCell ref="D21:D22"/>
    <mergeCell ref="E21:E22"/>
    <mergeCell ref="J23:J24"/>
    <mergeCell ref="K23:K24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C30" sqref="C30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635" t="s">
        <v>63</v>
      </c>
      <c r="B4" s="635"/>
      <c r="C4" s="635"/>
      <c r="D4" s="635"/>
      <c r="E4" s="635"/>
      <c r="F4" s="635"/>
      <c r="G4" s="635"/>
      <c r="H4" s="635"/>
      <c r="I4" s="635"/>
      <c r="J4" s="635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635" t="s">
        <v>64</v>
      </c>
      <c r="B5" s="635"/>
      <c r="C5" s="635"/>
      <c r="D5" s="635"/>
      <c r="E5" s="635"/>
      <c r="F5" s="635"/>
      <c r="G5" s="635"/>
      <c r="H5" s="635"/>
      <c r="I5" s="635"/>
      <c r="J5" s="635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636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6" s="636"/>
      <c r="C6" s="636"/>
      <c r="D6" s="636"/>
      <c r="E6" s="636"/>
      <c r="F6" s="636"/>
      <c r="G6" s="636"/>
      <c r="H6" s="636"/>
      <c r="I6" s="636"/>
      <c r="J6" s="63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637" t="s">
        <v>65</v>
      </c>
      <c r="B8" s="638" t="s">
        <v>10</v>
      </c>
      <c r="C8" s="639" t="s">
        <v>66</v>
      </c>
      <c r="D8" s="638" t="s">
        <v>67</v>
      </c>
      <c r="E8" s="638" t="s">
        <v>12</v>
      </c>
      <c r="F8" s="638" t="s">
        <v>223</v>
      </c>
      <c r="G8" s="638"/>
      <c r="H8" s="638"/>
      <c r="I8" s="638"/>
      <c r="J8" s="637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637"/>
      <c r="B9" s="638"/>
      <c r="C9" s="639"/>
      <c r="D9" s="638"/>
      <c r="E9" s="638"/>
      <c r="F9" s="160"/>
      <c r="G9" s="160"/>
      <c r="H9" s="160"/>
      <c r="I9" s="160"/>
      <c r="J9" s="637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634" t="s">
        <v>226</v>
      </c>
      <c r="C15" s="634"/>
      <c r="D15" s="634"/>
      <c r="E15" s="634"/>
      <c r="F15" s="634"/>
      <c r="G15" s="634"/>
      <c r="H15" s="634"/>
      <c r="I15" s="634"/>
      <c r="J15" s="63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 t="str">
        <f>'НАЧИНАТЬ С ЭТОГО'!B9</f>
        <v>Генеральный директор</v>
      </c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 t="str">
        <f>'НАЧИНАТЬ С ЭТОГО'!B12</f>
        <v>__________________ /__________/</v>
      </c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159</v>
      </c>
      <c r="B25" s="170"/>
      <c r="C25" s="170"/>
      <c r="D25" s="172"/>
      <c r="E25" s="170"/>
      <c r="F25" s="178" t="s">
        <v>159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scale="69" firstPageNumber="0" fitToHeight="100" orientation="portrait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E11" sqref="E11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ht="15" x14ac:dyDescent="0.25">
      <c r="J1" s="608" t="s">
        <v>70</v>
      </c>
      <c r="K1" s="608"/>
      <c r="L1" s="608"/>
      <c r="M1" s="608"/>
      <c r="N1" s="608"/>
      <c r="O1" s="608"/>
      <c r="P1" s="608"/>
    </row>
    <row r="2" spans="1:17" s="180" customFormat="1" ht="15.75" x14ac:dyDescent="0.25">
      <c r="I2" s="644" t="str">
        <f>'НАЧИНАТЬ С ЭТОГО'!B6</f>
        <v>к договору на выполнение СМР №____ от ______ 2025 года</v>
      </c>
      <c r="J2" s="644"/>
      <c r="K2" s="644"/>
      <c r="L2" s="644"/>
      <c r="M2" s="644"/>
      <c r="N2" s="644"/>
      <c r="O2" s="644"/>
      <c r="P2" s="644"/>
      <c r="Q2" s="644"/>
    </row>
    <row r="3" spans="1:17" s="180" customFormat="1" ht="15.75" x14ac:dyDescent="0.25">
      <c r="A3" s="642" t="s">
        <v>71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</row>
    <row r="4" spans="1:17" s="180" customFormat="1" ht="15.75" x14ac:dyDescent="0.25">
      <c r="A4" s="643" t="s">
        <v>72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</row>
    <row r="5" spans="1:17" s="180" customFormat="1" ht="15.75" x14ac:dyDescent="0.25">
      <c r="A5" s="643" t="s">
        <v>160</v>
      </c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628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641" t="s">
        <v>2</v>
      </c>
      <c r="B9" s="641" t="s">
        <v>74</v>
      </c>
      <c r="C9" s="641" t="s">
        <v>75</v>
      </c>
      <c r="D9" s="641"/>
      <c r="E9" s="641" t="s">
        <v>76</v>
      </c>
      <c r="F9" s="641"/>
      <c r="G9" s="641"/>
      <c r="H9" s="641" t="s">
        <v>77</v>
      </c>
      <c r="I9" s="641"/>
      <c r="J9" s="641"/>
      <c r="K9" s="641"/>
      <c r="L9" s="640" t="s">
        <v>78</v>
      </c>
      <c r="M9" s="640"/>
      <c r="N9" s="640" t="s">
        <v>79</v>
      </c>
      <c r="O9" s="640"/>
    </row>
    <row r="10" spans="1:17" ht="42.75" customHeight="1" x14ac:dyDescent="0.2">
      <c r="A10" s="641"/>
      <c r="B10" s="641"/>
      <c r="C10" s="641"/>
      <c r="D10" s="641"/>
      <c r="E10" s="641"/>
      <c r="F10" s="641"/>
      <c r="G10" s="641"/>
      <c r="H10" s="641" t="s">
        <v>80</v>
      </c>
      <c r="I10" s="641"/>
      <c r="J10" s="641" t="s">
        <v>81</v>
      </c>
      <c r="K10" s="641"/>
      <c r="L10" s="640"/>
      <c r="M10" s="640"/>
      <c r="N10" s="640"/>
      <c r="O10" s="640"/>
    </row>
    <row r="11" spans="1:17" ht="31.5" customHeight="1" x14ac:dyDescent="0.2">
      <c r="A11" s="641"/>
      <c r="B11" s="641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 t="str">
        <f>'НАЧИНАТЬ С ЭТОГО'!B9</f>
        <v>Генеральный директор</v>
      </c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 t="str">
        <f>'НАЧИНАТЬ С ЭТОГО'!B12</f>
        <v>__________________ /__________/</v>
      </c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159</v>
      </c>
      <c r="J24" s="181" t="s">
        <v>159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topLeftCell="A34" zoomScale="90" zoomScaleNormal="120" zoomScaleSheetLayoutView="90" workbookViewId="0">
      <selection activeCell="Q21" sqref="Q21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655" t="s">
        <v>88</v>
      </c>
      <c r="BV1" s="656"/>
      <c r="BW1" s="656"/>
      <c r="BX1" s="656"/>
      <c r="BY1" s="656"/>
      <c r="BZ1" s="656"/>
      <c r="CA1" s="656"/>
      <c r="CB1" s="656"/>
      <c r="CC1" s="656"/>
      <c r="CD1" s="656"/>
      <c r="CE1" s="656"/>
      <c r="CF1" s="656"/>
      <c r="CG1" s="656"/>
      <c r="CH1" s="656"/>
      <c r="CI1" s="656"/>
      <c r="CJ1" s="656"/>
      <c r="CK1" s="656"/>
      <c r="CL1" s="656"/>
      <c r="CM1" s="656"/>
      <c r="CN1" s="656"/>
      <c r="CO1" s="656"/>
      <c r="CP1" s="656"/>
      <c r="CQ1" s="656"/>
      <c r="CR1" s="656"/>
      <c r="CS1" s="656"/>
      <c r="CT1" s="656"/>
      <c r="CU1" s="656"/>
      <c r="CV1" s="656"/>
      <c r="CW1" s="656"/>
      <c r="CX1" s="656"/>
    </row>
    <row r="2" spans="1:103" ht="13.5" customHeight="1" x14ac:dyDescent="0.2">
      <c r="BH2" s="655" t="str">
        <f>'НАЧИНАТЬ С ЭТОГО'!B6</f>
        <v>к договору на выполнение СМР №____ от ______ 2025 года</v>
      </c>
      <c r="BI2" s="655"/>
      <c r="BJ2" s="655"/>
      <c r="BK2" s="655"/>
      <c r="BL2" s="655"/>
      <c r="BM2" s="655"/>
      <c r="BN2" s="655"/>
      <c r="BO2" s="655"/>
      <c r="BP2" s="655"/>
      <c r="BQ2" s="655"/>
      <c r="BR2" s="655"/>
      <c r="BS2" s="655"/>
      <c r="BT2" s="655"/>
      <c r="BU2" s="655"/>
      <c r="BV2" s="655"/>
      <c r="BW2" s="655"/>
      <c r="BX2" s="655"/>
      <c r="BY2" s="655"/>
      <c r="BZ2" s="655"/>
      <c r="CA2" s="655"/>
      <c r="CB2" s="655"/>
      <c r="CC2" s="655"/>
      <c r="CD2" s="655"/>
      <c r="CE2" s="655"/>
      <c r="CF2" s="655"/>
      <c r="CG2" s="655"/>
      <c r="CH2" s="655"/>
      <c r="CI2" s="655"/>
      <c r="CJ2" s="655"/>
      <c r="CK2" s="655"/>
      <c r="CL2" s="655"/>
      <c r="CM2" s="655"/>
      <c r="CN2" s="655"/>
      <c r="CO2" s="655"/>
      <c r="CP2" s="655"/>
      <c r="CQ2" s="655"/>
      <c r="CR2" s="655"/>
      <c r="CS2" s="655"/>
      <c r="CT2" s="655"/>
      <c r="CU2" s="655"/>
      <c r="CV2" s="655"/>
      <c r="CW2" s="655"/>
      <c r="CX2" s="655"/>
      <c r="CY2" s="655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657" t="s">
        <v>91</v>
      </c>
      <c r="CM5" s="658"/>
      <c r="CN5" s="658"/>
      <c r="CO5" s="658"/>
      <c r="CP5" s="658"/>
      <c r="CQ5" s="658"/>
      <c r="CR5" s="658"/>
      <c r="CS5" s="658"/>
      <c r="CT5" s="658"/>
      <c r="CU5" s="658"/>
      <c r="CV5" s="658"/>
      <c r="CW5" s="658"/>
      <c r="CX5" s="658"/>
      <c r="CY5" s="659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660" t="s">
        <v>92</v>
      </c>
      <c r="CA6" s="660"/>
      <c r="CB6" s="660"/>
      <c r="CC6" s="660"/>
      <c r="CD6" s="660"/>
      <c r="CE6" s="660"/>
      <c r="CF6" s="660"/>
      <c r="CG6" s="660"/>
      <c r="CH6" s="660"/>
      <c r="CI6" s="660"/>
      <c r="CJ6" s="660"/>
      <c r="CK6" s="660"/>
      <c r="CL6" s="661" t="s">
        <v>93</v>
      </c>
      <c r="CM6" s="662"/>
      <c r="CN6" s="662"/>
      <c r="CO6" s="662"/>
      <c r="CP6" s="662"/>
      <c r="CQ6" s="662"/>
      <c r="CR6" s="662"/>
      <c r="CS6" s="662"/>
      <c r="CT6" s="662"/>
      <c r="CU6" s="662"/>
      <c r="CV6" s="662"/>
      <c r="CW6" s="662"/>
      <c r="CX6" s="662"/>
      <c r="CY6" s="663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647" t="s">
        <v>94</v>
      </c>
      <c r="CM7" s="648"/>
      <c r="CN7" s="648"/>
      <c r="CO7" s="648"/>
      <c r="CP7" s="648"/>
      <c r="CQ7" s="648"/>
      <c r="CR7" s="648"/>
      <c r="CS7" s="648"/>
      <c r="CT7" s="648"/>
      <c r="CU7" s="648"/>
      <c r="CV7" s="648"/>
      <c r="CW7" s="648"/>
      <c r="CX7" s="648"/>
      <c r="CY7" s="649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650"/>
      <c r="CM8" s="651"/>
      <c r="CN8" s="651"/>
      <c r="CO8" s="651"/>
      <c r="CP8" s="651"/>
      <c r="CQ8" s="651"/>
      <c r="CR8" s="651"/>
      <c r="CS8" s="651"/>
      <c r="CT8" s="651"/>
      <c r="CU8" s="651"/>
      <c r="CV8" s="651"/>
      <c r="CW8" s="651"/>
      <c r="CX8" s="651"/>
      <c r="CY8" s="652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645" t="s">
        <v>97</v>
      </c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  <c r="AI9" s="646"/>
      <c r="AJ9" s="646"/>
      <c r="AK9" s="646"/>
      <c r="AL9" s="646"/>
      <c r="AM9" s="646"/>
      <c r="AN9" s="646"/>
      <c r="AO9" s="646"/>
      <c r="AP9" s="646"/>
      <c r="AQ9" s="646"/>
      <c r="AR9" s="646"/>
      <c r="AS9" s="646"/>
      <c r="AT9" s="646"/>
      <c r="AU9" s="646"/>
      <c r="AV9" s="646"/>
      <c r="AW9" s="646"/>
      <c r="AX9" s="646"/>
      <c r="AY9" s="646"/>
      <c r="AZ9" s="646"/>
      <c r="BA9" s="646"/>
      <c r="BB9" s="646"/>
      <c r="BC9" s="646"/>
      <c r="BD9" s="646"/>
      <c r="BE9" s="646"/>
      <c r="BF9" s="646"/>
      <c r="BG9" s="646"/>
      <c r="BH9" s="646"/>
      <c r="BI9" s="646"/>
      <c r="BJ9" s="646"/>
      <c r="BK9" s="646"/>
      <c r="BL9" s="646"/>
      <c r="BM9" s="646"/>
      <c r="BN9" s="646"/>
      <c r="BO9" s="646"/>
      <c r="BP9" s="646"/>
      <c r="BQ9" s="646"/>
      <c r="BR9" s="646"/>
      <c r="BS9" s="646"/>
      <c r="BT9" s="646"/>
      <c r="BU9" s="646"/>
      <c r="BV9" s="646"/>
      <c r="BW9" s="646"/>
      <c r="BX9" s="646"/>
      <c r="BY9" s="646"/>
      <c r="BZ9" s="646"/>
      <c r="CA9" s="646"/>
      <c r="CB9" s="646"/>
      <c r="CC9" s="646"/>
      <c r="CD9" s="646"/>
      <c r="CE9" s="193"/>
      <c r="CF9" s="193"/>
      <c r="CG9" s="193"/>
      <c r="CH9" s="193"/>
      <c r="CI9" s="193"/>
      <c r="CJ9" s="193"/>
      <c r="CK9" s="193"/>
      <c r="CL9" s="647"/>
      <c r="CM9" s="648"/>
      <c r="CN9" s="648"/>
      <c r="CO9" s="648"/>
      <c r="CP9" s="648"/>
      <c r="CQ9" s="648"/>
      <c r="CR9" s="648"/>
      <c r="CS9" s="648"/>
      <c r="CT9" s="648"/>
      <c r="CU9" s="648"/>
      <c r="CV9" s="648"/>
      <c r="CW9" s="648"/>
      <c r="CX9" s="648"/>
      <c r="CY9" s="649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664"/>
      <c r="T10" s="664"/>
      <c r="U10" s="664"/>
      <c r="V10" s="664"/>
      <c r="W10" s="664"/>
      <c r="X10" s="664"/>
      <c r="Y10" s="664"/>
      <c r="Z10" s="664"/>
      <c r="AA10" s="664"/>
      <c r="AB10" s="664"/>
      <c r="AC10" s="664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650"/>
      <c r="CM10" s="651"/>
      <c r="CN10" s="651"/>
      <c r="CO10" s="651"/>
      <c r="CP10" s="651"/>
      <c r="CQ10" s="651"/>
      <c r="CR10" s="651"/>
      <c r="CS10" s="651"/>
      <c r="CT10" s="651"/>
      <c r="CU10" s="651"/>
      <c r="CV10" s="651"/>
      <c r="CW10" s="651"/>
      <c r="CX10" s="651"/>
      <c r="CY10" s="652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645" t="s">
        <v>97</v>
      </c>
      <c r="M11" s="645"/>
      <c r="N11" s="645"/>
      <c r="O11" s="645"/>
      <c r="P11" s="645"/>
      <c r="Q11" s="645"/>
      <c r="R11" s="645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193"/>
      <c r="CF11" s="193"/>
      <c r="CG11" s="193"/>
      <c r="CH11" s="193"/>
      <c r="CI11" s="193"/>
      <c r="CJ11" s="193"/>
      <c r="CK11" s="193"/>
      <c r="CL11" s="647"/>
      <c r="CM11" s="648"/>
      <c r="CN11" s="648"/>
      <c r="CO11" s="648"/>
      <c r="CP11" s="648"/>
      <c r="CQ11" s="648"/>
      <c r="CR11" s="648"/>
      <c r="CS11" s="648"/>
      <c r="CT11" s="648"/>
      <c r="CU11" s="648"/>
      <c r="CV11" s="648"/>
      <c r="CW11" s="648"/>
      <c r="CX11" s="648"/>
      <c r="CY11" s="649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653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653"/>
      <c r="BB12" s="653"/>
      <c r="BC12" s="653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  <c r="CH12" s="653"/>
      <c r="CI12" s="653"/>
      <c r="CJ12" s="653"/>
      <c r="CK12" s="654"/>
      <c r="CL12" s="650"/>
      <c r="CM12" s="651"/>
      <c r="CN12" s="651"/>
      <c r="CO12" s="651"/>
      <c r="CP12" s="651"/>
      <c r="CQ12" s="651"/>
      <c r="CR12" s="651"/>
      <c r="CS12" s="651"/>
      <c r="CT12" s="651"/>
      <c r="CU12" s="651"/>
      <c r="CV12" s="651"/>
      <c r="CW12" s="651"/>
      <c r="CX12" s="651"/>
      <c r="CY12" s="652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646" t="s">
        <v>100</v>
      </c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  <c r="BA13" s="646"/>
      <c r="BB13" s="646"/>
      <c r="BC13" s="646"/>
      <c r="BD13" s="646"/>
      <c r="BE13" s="646"/>
      <c r="BF13" s="646"/>
      <c r="BG13" s="646"/>
      <c r="BH13" s="646"/>
      <c r="BI13" s="646"/>
      <c r="BJ13" s="646"/>
      <c r="BK13" s="646"/>
      <c r="BL13" s="646"/>
      <c r="BM13" s="646"/>
      <c r="BN13" s="646"/>
      <c r="BO13" s="646"/>
      <c r="BP13" s="646"/>
      <c r="BQ13" s="646"/>
      <c r="BR13" s="646"/>
      <c r="BS13" s="646"/>
      <c r="BT13" s="646"/>
      <c r="BU13" s="646"/>
      <c r="BV13" s="646"/>
      <c r="BW13" s="646"/>
      <c r="BX13" s="646"/>
      <c r="BY13" s="646"/>
      <c r="BZ13" s="646"/>
      <c r="CA13" s="646"/>
      <c r="CB13" s="646"/>
      <c r="CC13" s="646"/>
      <c r="CD13" s="646"/>
      <c r="CE13" s="199"/>
      <c r="CF13" s="199"/>
      <c r="CG13" s="199"/>
      <c r="CH13" s="199"/>
      <c r="CI13" s="199"/>
      <c r="CJ13" s="199"/>
      <c r="CK13" s="200"/>
      <c r="CL13" s="647"/>
      <c r="CM13" s="648"/>
      <c r="CN13" s="648"/>
      <c r="CO13" s="648"/>
      <c r="CP13" s="648"/>
      <c r="CQ13" s="648"/>
      <c r="CR13" s="648"/>
      <c r="CS13" s="648"/>
      <c r="CT13" s="648"/>
      <c r="CU13" s="648"/>
      <c r="CV13" s="648"/>
      <c r="CW13" s="648"/>
      <c r="CX13" s="648"/>
      <c r="CY13" s="649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653" t="str">
        <f>'НАЧИНАТЬ С ЭТОГО'!B4</f>
        <v>"Строительство КЛ-10 кВ от РП-5 до РП-3, г. Ростов-на-Дону, мкр. Суворовский" (Электромонтажные, строительные и пуско-наладочные работы КЛ-10 кВ)</v>
      </c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53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653"/>
      <c r="BB14" s="653"/>
      <c r="BC14" s="653"/>
      <c r="BD14" s="653"/>
      <c r="BE14" s="653"/>
      <c r="BF14" s="653"/>
      <c r="BG14" s="653"/>
      <c r="BH14" s="653"/>
      <c r="BI14" s="653"/>
      <c r="BJ14" s="653"/>
      <c r="BK14" s="653"/>
      <c r="BL14" s="653"/>
      <c r="BM14" s="653"/>
      <c r="BN14" s="653"/>
      <c r="BO14" s="653"/>
      <c r="BP14" s="653"/>
      <c r="BQ14" s="653"/>
      <c r="BR14" s="653"/>
      <c r="BS14" s="653"/>
      <c r="BT14" s="653"/>
      <c r="BU14" s="653"/>
      <c r="BV14" s="653"/>
      <c r="BW14" s="653"/>
      <c r="BX14" s="653"/>
      <c r="BY14" s="653"/>
      <c r="BZ14" s="653"/>
      <c r="CA14" s="653"/>
      <c r="CB14" s="653"/>
      <c r="CC14" s="653"/>
      <c r="CD14" s="653"/>
      <c r="CE14" s="653"/>
      <c r="CF14" s="653"/>
      <c r="CG14" s="653"/>
      <c r="CH14" s="653"/>
      <c r="CI14" s="653"/>
      <c r="CJ14" s="653"/>
      <c r="CK14" s="654"/>
      <c r="CL14" s="650"/>
      <c r="CM14" s="651"/>
      <c r="CN14" s="651"/>
      <c r="CO14" s="651"/>
      <c r="CP14" s="651"/>
      <c r="CQ14" s="651"/>
      <c r="CR14" s="651"/>
      <c r="CS14" s="651"/>
      <c r="CT14" s="651"/>
      <c r="CU14" s="651"/>
      <c r="CV14" s="651"/>
      <c r="CW14" s="651"/>
      <c r="CX14" s="651"/>
      <c r="CY14" s="652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646" t="s">
        <v>102</v>
      </c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646"/>
      <c r="AQ15" s="646"/>
      <c r="AR15" s="646"/>
      <c r="AS15" s="646"/>
      <c r="AT15" s="646"/>
      <c r="AU15" s="646"/>
      <c r="AV15" s="646"/>
      <c r="AW15" s="646"/>
      <c r="AX15" s="646"/>
      <c r="AY15" s="646"/>
      <c r="AZ15" s="646"/>
      <c r="BA15" s="646"/>
      <c r="BB15" s="646"/>
      <c r="BC15" s="646"/>
      <c r="BD15" s="646"/>
      <c r="BE15" s="646"/>
      <c r="BF15" s="646"/>
      <c r="BG15" s="646"/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65" t="s">
        <v>103</v>
      </c>
      <c r="BT15" s="665"/>
      <c r="BU15" s="665"/>
      <c r="BV15" s="665"/>
      <c r="BW15" s="665"/>
      <c r="BX15" s="665"/>
      <c r="BY15" s="665"/>
      <c r="BZ15" s="665"/>
      <c r="CA15" s="665"/>
      <c r="CB15" s="665"/>
      <c r="CC15" s="665"/>
      <c r="CD15" s="665"/>
      <c r="CE15" s="665"/>
      <c r="CF15" s="665"/>
      <c r="CG15" s="665"/>
      <c r="CH15" s="665"/>
      <c r="CI15" s="665"/>
      <c r="CJ15" s="665"/>
      <c r="CK15" s="665"/>
      <c r="CL15" s="666"/>
      <c r="CM15" s="667"/>
      <c r="CN15" s="667"/>
      <c r="CO15" s="667"/>
      <c r="CP15" s="667"/>
      <c r="CQ15" s="667"/>
      <c r="CR15" s="667"/>
      <c r="CS15" s="667"/>
      <c r="CT15" s="667"/>
      <c r="CU15" s="667"/>
      <c r="CV15" s="667"/>
      <c r="CW15" s="667"/>
      <c r="CX15" s="667"/>
      <c r="CY15" s="668"/>
    </row>
    <row r="16" spans="1:103" x14ac:dyDescent="0.2">
      <c r="BS16" s="660"/>
      <c r="BT16" s="660"/>
      <c r="BU16" s="660"/>
      <c r="BV16" s="660"/>
      <c r="BW16" s="660"/>
      <c r="BX16" s="660"/>
      <c r="BY16" s="660"/>
      <c r="BZ16" s="660"/>
      <c r="CA16" s="660"/>
      <c r="CB16" s="660"/>
      <c r="CC16" s="660"/>
      <c r="CD16" s="660"/>
      <c r="CE16" s="660"/>
      <c r="CF16" s="660"/>
      <c r="CG16" s="660"/>
      <c r="CH16" s="660"/>
      <c r="CI16" s="660"/>
      <c r="CJ16" s="660"/>
      <c r="CK16" s="660"/>
      <c r="CL16" s="669"/>
      <c r="CM16" s="670"/>
      <c r="CN16" s="670"/>
      <c r="CO16" s="670"/>
      <c r="CP16" s="670"/>
      <c r="CQ16" s="670"/>
      <c r="CR16" s="670"/>
      <c r="CS16" s="670"/>
      <c r="CT16" s="670"/>
      <c r="CU16" s="670"/>
      <c r="CV16" s="670"/>
      <c r="CW16" s="670"/>
      <c r="CX16" s="670"/>
      <c r="CY16" s="671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72" t="s">
        <v>105</v>
      </c>
      <c r="CG17" s="672"/>
      <c r="CH17" s="672"/>
      <c r="CI17" s="672"/>
      <c r="CJ17" s="672"/>
      <c r="CK17" s="673"/>
      <c r="CL17" s="674" t="s">
        <v>164</v>
      </c>
      <c r="CM17" s="675"/>
      <c r="CN17" s="675"/>
      <c r="CO17" s="675"/>
      <c r="CP17" s="675"/>
      <c r="CQ17" s="675"/>
      <c r="CR17" s="675"/>
      <c r="CS17" s="675"/>
      <c r="CT17" s="675"/>
      <c r="CU17" s="675"/>
      <c r="CV17" s="675"/>
      <c r="CW17" s="675"/>
      <c r="CX17" s="675"/>
      <c r="CY17" s="676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72" t="s">
        <v>106</v>
      </c>
      <c r="CG18" s="672"/>
      <c r="CH18" s="672"/>
      <c r="CI18" s="672"/>
      <c r="CJ18" s="672"/>
      <c r="CK18" s="673"/>
      <c r="CL18" s="674"/>
      <c r="CM18" s="675"/>
      <c r="CN18" s="675"/>
      <c r="CO18" s="675"/>
      <c r="CP18" s="675"/>
      <c r="CQ18" s="677"/>
      <c r="CR18" s="677"/>
      <c r="CS18" s="677"/>
      <c r="CT18" s="677"/>
      <c r="CU18" s="677"/>
      <c r="CV18" s="675"/>
      <c r="CW18" s="675"/>
      <c r="CX18" s="675"/>
      <c r="CY18" s="676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660" t="s">
        <v>107</v>
      </c>
      <c r="CC19" s="660"/>
      <c r="CD19" s="660"/>
      <c r="CE19" s="660"/>
      <c r="CF19" s="660"/>
      <c r="CG19" s="660"/>
      <c r="CH19" s="660"/>
      <c r="CI19" s="660"/>
      <c r="CJ19" s="660"/>
      <c r="CK19" s="660"/>
      <c r="CL19" s="680"/>
      <c r="CM19" s="681"/>
      <c r="CN19" s="681"/>
      <c r="CO19" s="681"/>
      <c r="CP19" s="681"/>
      <c r="CQ19" s="681"/>
      <c r="CR19" s="681"/>
      <c r="CS19" s="681"/>
      <c r="CT19" s="681"/>
      <c r="CU19" s="681"/>
      <c r="CV19" s="681"/>
      <c r="CW19" s="681"/>
      <c r="CX19" s="681"/>
      <c r="CY19" s="682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83" t="s">
        <v>157</v>
      </c>
      <c r="AT25" s="683"/>
      <c r="AU25" s="683"/>
      <c r="AV25" s="683"/>
      <c r="AW25" s="683"/>
      <c r="AX25" s="683"/>
      <c r="AY25" s="683"/>
      <c r="AZ25" s="683"/>
      <c r="BA25" s="683"/>
      <c r="BB25" s="683"/>
      <c r="BC25" s="683"/>
      <c r="BD25" s="683"/>
      <c r="BE25" s="683"/>
      <c r="BF25" s="683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84"/>
      <c r="BJ27" s="685"/>
      <c r="BK27" s="685"/>
      <c r="BL27" s="685"/>
      <c r="BM27" s="685"/>
      <c r="BN27" s="685"/>
      <c r="BO27" s="685"/>
      <c r="BP27" s="685"/>
      <c r="BQ27" s="685"/>
      <c r="BR27" s="685"/>
      <c r="BS27" s="685"/>
      <c r="BT27" s="685"/>
      <c r="BU27" s="685"/>
      <c r="BV27" s="685"/>
      <c r="BW27" s="685"/>
      <c r="BX27" s="685"/>
      <c r="BY27" s="685"/>
      <c r="BZ27" s="685"/>
      <c r="CA27" s="685"/>
      <c r="CB27" s="685"/>
      <c r="CC27" s="685"/>
      <c r="CD27" s="685"/>
      <c r="CE27" s="685"/>
      <c r="CF27" s="685"/>
      <c r="CG27" s="685"/>
      <c r="CH27" s="685"/>
      <c r="CI27" s="685"/>
      <c r="CJ27" s="685"/>
      <c r="CK27" s="685"/>
      <c r="CL27" s="685"/>
      <c r="CM27" s="685"/>
      <c r="CN27" s="685"/>
      <c r="CO27" s="685"/>
      <c r="CP27" s="685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201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  <c r="AU29" s="679"/>
      <c r="AV29" s="201"/>
      <c r="AW29" s="679"/>
      <c r="AX29" s="679"/>
      <c r="AY29" s="679"/>
      <c r="AZ29" s="679"/>
      <c r="BA29" s="679"/>
      <c r="BB29" s="679"/>
      <c r="BC29" s="679"/>
      <c r="BD29" s="679"/>
      <c r="BE29" s="679"/>
      <c r="BF29" s="679"/>
      <c r="BG29" s="679"/>
      <c r="BH29" s="679"/>
      <c r="BI29" s="679"/>
      <c r="BJ29" s="679"/>
      <c r="BK29" s="679"/>
      <c r="BL29" s="679"/>
      <c r="BM29" s="679"/>
      <c r="BN29" s="679"/>
      <c r="BO29" s="679"/>
      <c r="BP29" s="679"/>
      <c r="BQ29" s="679"/>
      <c r="BR29" s="679"/>
      <c r="BS29" s="679"/>
      <c r="BT29" s="679"/>
      <c r="BU29" s="679"/>
      <c r="BV29" s="679"/>
      <c r="BW29" s="679"/>
      <c r="BX29" s="679"/>
      <c r="BY29" s="679"/>
      <c r="BZ29" s="679"/>
      <c r="CA29" s="679"/>
      <c r="CB29" s="679"/>
      <c r="CC29" s="679"/>
      <c r="CD29" s="679"/>
      <c r="CE29" s="679"/>
      <c r="CF29" s="679"/>
      <c r="CG29" s="679"/>
      <c r="CH29" s="679"/>
      <c r="CI29" s="679"/>
      <c r="CJ29" s="679"/>
      <c r="CK29" s="679"/>
      <c r="CL29" s="679"/>
      <c r="CM29" s="679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78" t="s">
        <v>114</v>
      </c>
      <c r="T30" s="678"/>
      <c r="U30" s="678"/>
      <c r="V30" s="678"/>
      <c r="W30" s="678"/>
      <c r="X30" s="678"/>
      <c r="Y30" s="678"/>
      <c r="Z30" s="678"/>
      <c r="AA30" s="678"/>
      <c r="AB30" s="678"/>
      <c r="AC30" s="678"/>
      <c r="AD30" s="678"/>
      <c r="AE30" s="678"/>
      <c r="AF30" s="678"/>
      <c r="AG30" s="678"/>
      <c r="AH30" s="678"/>
      <c r="AI30" s="191"/>
      <c r="AJ30" s="678" t="s">
        <v>115</v>
      </c>
      <c r="AK30" s="678"/>
      <c r="AL30" s="678"/>
      <c r="AM30" s="678"/>
      <c r="AN30" s="678"/>
      <c r="AO30" s="678"/>
      <c r="AP30" s="678"/>
      <c r="AQ30" s="678"/>
      <c r="AR30" s="678"/>
      <c r="AS30" s="678"/>
      <c r="AT30" s="678"/>
      <c r="AU30" s="678"/>
      <c r="AV30" s="206"/>
      <c r="AW30" s="678" t="s">
        <v>116</v>
      </c>
      <c r="AX30" s="678"/>
      <c r="AY30" s="678"/>
      <c r="AZ30" s="678"/>
      <c r="BA30" s="678"/>
      <c r="BB30" s="678"/>
      <c r="BC30" s="678"/>
      <c r="BD30" s="678"/>
      <c r="BE30" s="678"/>
      <c r="BF30" s="678"/>
      <c r="BG30" s="678"/>
      <c r="BH30" s="678"/>
      <c r="BI30" s="678"/>
      <c r="BJ30" s="678"/>
      <c r="BK30" s="678"/>
      <c r="BL30" s="678"/>
      <c r="BM30" s="678"/>
      <c r="BN30" s="678"/>
      <c r="BO30" s="678"/>
      <c r="BP30" s="678"/>
      <c r="BQ30" s="678"/>
      <c r="BR30" s="678"/>
      <c r="BS30" s="678"/>
      <c r="BT30" s="678"/>
      <c r="BU30" s="678"/>
      <c r="BV30" s="678"/>
      <c r="BW30" s="678"/>
      <c r="BX30" s="678"/>
      <c r="BY30" s="678"/>
      <c r="BZ30" s="678"/>
      <c r="CA30" s="678"/>
      <c r="CB30" s="678"/>
      <c r="CC30" s="678"/>
      <c r="CD30" s="678"/>
      <c r="CE30" s="678"/>
      <c r="CF30" s="678"/>
      <c r="CG30" s="678"/>
      <c r="CH30" s="678"/>
      <c r="CI30" s="678"/>
      <c r="CJ30" s="678"/>
      <c r="CK30" s="678"/>
      <c r="CL30" s="678"/>
      <c r="CM30" s="678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201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  <c r="AU32" s="679"/>
      <c r="AV32" s="201"/>
      <c r="AW32" s="679"/>
      <c r="AX32" s="679"/>
      <c r="AY32" s="679"/>
      <c r="AZ32" s="679"/>
      <c r="BA32" s="679"/>
      <c r="BB32" s="679"/>
      <c r="BC32" s="679"/>
      <c r="BD32" s="679"/>
      <c r="BE32" s="679"/>
      <c r="BF32" s="679"/>
      <c r="BG32" s="679"/>
      <c r="BH32" s="679"/>
      <c r="BI32" s="679"/>
      <c r="BJ32" s="679"/>
      <c r="BK32" s="679"/>
      <c r="BL32" s="679"/>
      <c r="BM32" s="679"/>
      <c r="BN32" s="679"/>
      <c r="BO32" s="679"/>
      <c r="BP32" s="679"/>
      <c r="BQ32" s="679"/>
      <c r="BR32" s="679"/>
      <c r="BS32" s="679"/>
      <c r="BT32" s="679"/>
      <c r="BU32" s="679"/>
      <c r="BV32" s="679"/>
      <c r="BW32" s="679"/>
      <c r="BX32" s="679"/>
      <c r="BY32" s="679"/>
      <c r="BZ32" s="679"/>
      <c r="CA32" s="679"/>
      <c r="CB32" s="679"/>
      <c r="CC32" s="679"/>
      <c r="CD32" s="679"/>
      <c r="CE32" s="679"/>
      <c r="CF32" s="679"/>
      <c r="CG32" s="679"/>
      <c r="CH32" s="679"/>
      <c r="CI32" s="679"/>
      <c r="CJ32" s="679"/>
      <c r="CK32" s="679"/>
      <c r="CL32" s="679"/>
      <c r="CM32" s="679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78" t="s">
        <v>114</v>
      </c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678"/>
      <c r="AI33" s="191"/>
      <c r="AJ33" s="678" t="s">
        <v>115</v>
      </c>
      <c r="AK33" s="678"/>
      <c r="AL33" s="678"/>
      <c r="AM33" s="678"/>
      <c r="AN33" s="678"/>
      <c r="AO33" s="678"/>
      <c r="AP33" s="678"/>
      <c r="AQ33" s="678"/>
      <c r="AR33" s="678"/>
      <c r="AS33" s="678"/>
      <c r="AT33" s="678"/>
      <c r="AU33" s="678"/>
      <c r="AV33" s="206"/>
      <c r="AW33" s="678" t="s">
        <v>116</v>
      </c>
      <c r="AX33" s="678"/>
      <c r="AY33" s="678"/>
      <c r="AZ33" s="678"/>
      <c r="BA33" s="678"/>
      <c r="BB33" s="678"/>
      <c r="BC33" s="678"/>
      <c r="BD33" s="678"/>
      <c r="BE33" s="678"/>
      <c r="BF33" s="678"/>
      <c r="BG33" s="678"/>
      <c r="BH33" s="678"/>
      <c r="BI33" s="678"/>
      <c r="BJ33" s="678"/>
      <c r="BK33" s="678"/>
      <c r="BL33" s="678"/>
      <c r="BM33" s="678"/>
      <c r="BN33" s="678"/>
      <c r="BO33" s="678"/>
      <c r="BP33" s="678"/>
      <c r="BQ33" s="678"/>
      <c r="BR33" s="678"/>
      <c r="BS33" s="678"/>
      <c r="BT33" s="678"/>
      <c r="BU33" s="678"/>
      <c r="BV33" s="678"/>
      <c r="BW33" s="678"/>
      <c r="BX33" s="678"/>
      <c r="BY33" s="678"/>
      <c r="BZ33" s="678"/>
      <c r="CA33" s="678"/>
      <c r="CB33" s="678"/>
      <c r="CC33" s="678"/>
      <c r="CD33" s="678"/>
      <c r="CE33" s="678"/>
      <c r="CF33" s="678"/>
      <c r="CG33" s="678"/>
      <c r="CH33" s="678"/>
      <c r="CI33" s="678"/>
      <c r="CJ33" s="678"/>
      <c r="CK33" s="678"/>
      <c r="CL33" s="678"/>
      <c r="CM33" s="678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165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686" t="s">
        <v>120</v>
      </c>
      <c r="B42" s="686"/>
      <c r="C42" s="686"/>
      <c r="D42" s="686"/>
      <c r="E42" s="686"/>
      <c r="F42" s="686"/>
      <c r="G42" s="686"/>
      <c r="H42" s="686"/>
      <c r="I42" s="687" t="s">
        <v>121</v>
      </c>
      <c r="J42" s="687"/>
      <c r="K42" s="687"/>
      <c r="L42" s="687"/>
      <c r="M42" s="687"/>
      <c r="N42" s="687"/>
      <c r="O42" s="687"/>
      <c r="P42" s="687"/>
      <c r="Q42" s="687" t="s">
        <v>122</v>
      </c>
      <c r="R42" s="687"/>
      <c r="S42" s="687"/>
      <c r="T42" s="687"/>
      <c r="U42" s="687"/>
      <c r="V42" s="687" t="s">
        <v>123</v>
      </c>
      <c r="W42" s="687"/>
      <c r="X42" s="687"/>
      <c r="Y42" s="687"/>
      <c r="Z42" s="687" t="s">
        <v>124</v>
      </c>
      <c r="AA42" s="687"/>
      <c r="AB42" s="687"/>
      <c r="AC42" s="687"/>
      <c r="AD42" s="687"/>
      <c r="AE42" s="687"/>
      <c r="AF42" s="687" t="s">
        <v>125</v>
      </c>
      <c r="AG42" s="687"/>
      <c r="AH42" s="687"/>
      <c r="AI42" s="687"/>
      <c r="AJ42" s="687"/>
      <c r="AK42" s="688" t="s">
        <v>126</v>
      </c>
      <c r="AL42" s="689"/>
      <c r="AM42" s="689"/>
      <c r="AN42" s="690"/>
      <c r="AO42" s="687" t="s">
        <v>127</v>
      </c>
      <c r="AP42" s="687"/>
      <c r="AQ42" s="687"/>
      <c r="AR42" s="687"/>
      <c r="AS42" s="687"/>
      <c r="AT42" s="687"/>
      <c r="AU42" s="687"/>
      <c r="AV42" s="687"/>
      <c r="AW42" s="687"/>
      <c r="AX42" s="687"/>
      <c r="AY42" s="687"/>
      <c r="AZ42" s="687"/>
      <c r="BA42" s="687"/>
      <c r="BB42" s="687"/>
      <c r="BC42" s="687"/>
      <c r="BD42" s="687"/>
      <c r="BE42" s="687"/>
      <c r="BF42" s="687"/>
      <c r="BG42" s="687"/>
      <c r="BH42" s="687"/>
      <c r="BI42" s="687"/>
      <c r="BJ42" s="687"/>
      <c r="BK42" s="687"/>
      <c r="BL42" s="687"/>
      <c r="BM42" s="687"/>
      <c r="BN42" s="687"/>
      <c r="BO42" s="687"/>
      <c r="BP42" s="687"/>
      <c r="BQ42" s="687"/>
      <c r="BR42" s="687"/>
      <c r="BS42" s="687"/>
      <c r="BT42" s="687"/>
      <c r="BU42" s="687"/>
      <c r="BV42" s="687"/>
      <c r="BW42" s="687"/>
      <c r="BX42" s="687"/>
      <c r="BY42" s="687"/>
      <c r="BZ42" s="687"/>
      <c r="CA42" s="687"/>
      <c r="CB42" s="687"/>
      <c r="CC42" s="687"/>
      <c r="CD42" s="687"/>
      <c r="CE42" s="687"/>
      <c r="CF42" s="687"/>
      <c r="CG42" s="687"/>
      <c r="CH42" s="687"/>
      <c r="CI42" s="687"/>
      <c r="CJ42" s="687"/>
      <c r="CK42" s="687"/>
      <c r="CL42" s="687"/>
      <c r="CM42" s="687"/>
      <c r="CN42" s="687"/>
      <c r="CO42" s="687"/>
      <c r="CP42" s="687"/>
      <c r="CQ42" s="687"/>
      <c r="CR42" s="687"/>
      <c r="CS42" s="687"/>
      <c r="CT42" s="687"/>
      <c r="CU42" s="687"/>
      <c r="CV42" s="687"/>
      <c r="CW42" s="687"/>
      <c r="CX42" s="687"/>
      <c r="CY42" s="700"/>
    </row>
    <row r="43" spans="1:103" x14ac:dyDescent="0.2">
      <c r="A43" s="687" t="s">
        <v>128</v>
      </c>
      <c r="B43" s="687"/>
      <c r="C43" s="687"/>
      <c r="D43" s="687"/>
      <c r="E43" s="687" t="s">
        <v>129</v>
      </c>
      <c r="F43" s="687"/>
      <c r="G43" s="687"/>
      <c r="H43" s="687"/>
      <c r="I43" s="687"/>
      <c r="J43" s="687"/>
      <c r="K43" s="687"/>
      <c r="L43" s="687"/>
      <c r="M43" s="687"/>
      <c r="N43" s="687"/>
      <c r="O43" s="687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7"/>
      <c r="AK43" s="691"/>
      <c r="AL43" s="692"/>
      <c r="AM43" s="692"/>
      <c r="AN43" s="693"/>
      <c r="AO43" s="687" t="s">
        <v>130</v>
      </c>
      <c r="AP43" s="687"/>
      <c r="AQ43" s="687"/>
      <c r="AR43" s="687"/>
      <c r="AS43" s="687"/>
      <c r="AT43" s="687"/>
      <c r="AU43" s="687"/>
      <c r="AV43" s="687"/>
      <c r="AW43" s="687"/>
      <c r="AX43" s="687"/>
      <c r="AY43" s="687"/>
      <c r="AZ43" s="687"/>
      <c r="BA43" s="687"/>
      <c r="BB43" s="687"/>
      <c r="BC43" s="687" t="s">
        <v>130</v>
      </c>
      <c r="BD43" s="687"/>
      <c r="BE43" s="687"/>
      <c r="BF43" s="687"/>
      <c r="BG43" s="687"/>
      <c r="BH43" s="687"/>
      <c r="BI43" s="687"/>
      <c r="BJ43" s="687"/>
      <c r="BK43" s="687"/>
      <c r="BL43" s="687"/>
      <c r="BM43" s="687"/>
      <c r="BN43" s="687"/>
      <c r="BO43" s="687" t="s">
        <v>130</v>
      </c>
      <c r="BP43" s="687"/>
      <c r="BQ43" s="687"/>
      <c r="BR43" s="687"/>
      <c r="BS43" s="687"/>
      <c r="BT43" s="687"/>
      <c r="BU43" s="687"/>
      <c r="BV43" s="687"/>
      <c r="BW43" s="687"/>
      <c r="BX43" s="687"/>
      <c r="BY43" s="687"/>
      <c r="BZ43" s="687"/>
      <c r="CA43" s="687"/>
      <c r="CB43" s="687"/>
      <c r="CC43" s="687" t="s">
        <v>130</v>
      </c>
      <c r="CD43" s="687"/>
      <c r="CE43" s="687"/>
      <c r="CF43" s="687"/>
      <c r="CG43" s="687"/>
      <c r="CH43" s="687"/>
      <c r="CI43" s="687"/>
      <c r="CJ43" s="687"/>
      <c r="CK43" s="687"/>
      <c r="CL43" s="687"/>
      <c r="CM43" s="687"/>
      <c r="CN43" s="687"/>
      <c r="CO43" s="687"/>
      <c r="CP43" s="686" t="s">
        <v>131</v>
      </c>
      <c r="CQ43" s="686"/>
      <c r="CR43" s="686"/>
      <c r="CS43" s="686"/>
      <c r="CT43" s="686"/>
      <c r="CU43" s="686"/>
      <c r="CV43" s="686"/>
      <c r="CW43" s="686"/>
      <c r="CX43" s="686"/>
      <c r="CY43" s="701"/>
    </row>
    <row r="44" spans="1:103" ht="31.5" customHeight="1" x14ac:dyDescent="0.2">
      <c r="A44" s="687"/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  <c r="AD44" s="687"/>
      <c r="AE44" s="687"/>
      <c r="AF44" s="687"/>
      <c r="AG44" s="687"/>
      <c r="AH44" s="687"/>
      <c r="AI44" s="687"/>
      <c r="AJ44" s="687"/>
      <c r="AK44" s="694"/>
      <c r="AL44" s="695"/>
      <c r="AM44" s="695"/>
      <c r="AN44" s="696"/>
      <c r="AO44" s="687" t="s">
        <v>132</v>
      </c>
      <c r="AP44" s="687"/>
      <c r="AQ44" s="687"/>
      <c r="AR44" s="687"/>
      <c r="AS44" s="687"/>
      <c r="AT44" s="687" t="s">
        <v>133</v>
      </c>
      <c r="AU44" s="687"/>
      <c r="AV44" s="687"/>
      <c r="AW44" s="687"/>
      <c r="AX44" s="687" t="s">
        <v>134</v>
      </c>
      <c r="AY44" s="687"/>
      <c r="AZ44" s="687"/>
      <c r="BA44" s="687"/>
      <c r="BB44" s="687"/>
      <c r="BC44" s="687" t="s">
        <v>132</v>
      </c>
      <c r="BD44" s="687"/>
      <c r="BE44" s="687"/>
      <c r="BF44" s="687"/>
      <c r="BG44" s="687" t="s">
        <v>133</v>
      </c>
      <c r="BH44" s="687"/>
      <c r="BI44" s="687"/>
      <c r="BJ44" s="687"/>
      <c r="BK44" s="687" t="s">
        <v>134</v>
      </c>
      <c r="BL44" s="687"/>
      <c r="BM44" s="687"/>
      <c r="BN44" s="687"/>
      <c r="BO44" s="687" t="s">
        <v>132</v>
      </c>
      <c r="BP44" s="687"/>
      <c r="BQ44" s="687"/>
      <c r="BR44" s="687"/>
      <c r="BS44" s="687"/>
      <c r="BT44" s="687" t="s">
        <v>133</v>
      </c>
      <c r="BU44" s="687"/>
      <c r="BV44" s="687"/>
      <c r="BW44" s="687"/>
      <c r="BX44" s="687" t="s">
        <v>134</v>
      </c>
      <c r="BY44" s="687"/>
      <c r="BZ44" s="687"/>
      <c r="CA44" s="687"/>
      <c r="CB44" s="687"/>
      <c r="CC44" s="687" t="s">
        <v>132</v>
      </c>
      <c r="CD44" s="687"/>
      <c r="CE44" s="687"/>
      <c r="CF44" s="687"/>
      <c r="CG44" s="687" t="s">
        <v>133</v>
      </c>
      <c r="CH44" s="687"/>
      <c r="CI44" s="687"/>
      <c r="CJ44" s="687"/>
      <c r="CK44" s="687"/>
      <c r="CL44" s="687" t="s">
        <v>134</v>
      </c>
      <c r="CM44" s="687"/>
      <c r="CN44" s="687"/>
      <c r="CO44" s="687"/>
      <c r="CP44" s="687" t="s">
        <v>132</v>
      </c>
      <c r="CQ44" s="687"/>
      <c r="CR44" s="687"/>
      <c r="CS44" s="687"/>
      <c r="CT44" s="697" t="s">
        <v>135</v>
      </c>
      <c r="CU44" s="698"/>
      <c r="CV44" s="698"/>
      <c r="CW44" s="698"/>
      <c r="CX44" s="698"/>
      <c r="CY44" s="699"/>
    </row>
    <row r="45" spans="1:103" x14ac:dyDescent="0.2">
      <c r="A45" s="686">
        <v>1</v>
      </c>
      <c r="B45" s="686"/>
      <c r="C45" s="686"/>
      <c r="D45" s="686"/>
      <c r="E45" s="686">
        <v>2</v>
      </c>
      <c r="F45" s="686"/>
      <c r="G45" s="686"/>
      <c r="H45" s="686"/>
      <c r="I45" s="686">
        <v>3</v>
      </c>
      <c r="J45" s="686"/>
      <c r="K45" s="686"/>
      <c r="L45" s="686"/>
      <c r="M45" s="686"/>
      <c r="N45" s="686"/>
      <c r="O45" s="686"/>
      <c r="P45" s="686"/>
      <c r="Q45" s="686">
        <v>4</v>
      </c>
      <c r="R45" s="686"/>
      <c r="S45" s="686"/>
      <c r="T45" s="686"/>
      <c r="U45" s="686"/>
      <c r="V45" s="686">
        <v>5</v>
      </c>
      <c r="W45" s="686"/>
      <c r="X45" s="686"/>
      <c r="Y45" s="686"/>
      <c r="Z45" s="686">
        <v>6</v>
      </c>
      <c r="AA45" s="686"/>
      <c r="AB45" s="686"/>
      <c r="AC45" s="686"/>
      <c r="AD45" s="686"/>
      <c r="AE45" s="686"/>
      <c r="AF45" s="686">
        <v>7</v>
      </c>
      <c r="AG45" s="686"/>
      <c r="AH45" s="686"/>
      <c r="AI45" s="686"/>
      <c r="AJ45" s="686"/>
      <c r="AK45" s="702">
        <v>8</v>
      </c>
      <c r="AL45" s="703"/>
      <c r="AM45" s="703"/>
      <c r="AN45" s="709"/>
      <c r="AO45" s="686">
        <v>9</v>
      </c>
      <c r="AP45" s="686"/>
      <c r="AQ45" s="686"/>
      <c r="AR45" s="686"/>
      <c r="AS45" s="686"/>
      <c r="AT45" s="686">
        <v>10</v>
      </c>
      <c r="AU45" s="686"/>
      <c r="AV45" s="686"/>
      <c r="AW45" s="686"/>
      <c r="AX45" s="686">
        <v>11</v>
      </c>
      <c r="AY45" s="686"/>
      <c r="AZ45" s="686"/>
      <c r="BA45" s="686"/>
      <c r="BB45" s="686"/>
      <c r="BC45" s="686">
        <v>12</v>
      </c>
      <c r="BD45" s="686"/>
      <c r="BE45" s="686"/>
      <c r="BF45" s="686"/>
      <c r="BG45" s="686">
        <v>13</v>
      </c>
      <c r="BH45" s="686"/>
      <c r="BI45" s="686"/>
      <c r="BJ45" s="686"/>
      <c r="BK45" s="686">
        <v>14</v>
      </c>
      <c r="BL45" s="686"/>
      <c r="BM45" s="686"/>
      <c r="BN45" s="686"/>
      <c r="BO45" s="686">
        <v>15</v>
      </c>
      <c r="BP45" s="686"/>
      <c r="BQ45" s="686"/>
      <c r="BR45" s="686"/>
      <c r="BS45" s="686"/>
      <c r="BT45" s="686">
        <v>16</v>
      </c>
      <c r="BU45" s="686"/>
      <c r="BV45" s="686"/>
      <c r="BW45" s="686"/>
      <c r="BX45" s="686">
        <v>17</v>
      </c>
      <c r="BY45" s="686"/>
      <c r="BZ45" s="686"/>
      <c r="CA45" s="686"/>
      <c r="CB45" s="686"/>
      <c r="CC45" s="686">
        <v>18</v>
      </c>
      <c r="CD45" s="686"/>
      <c r="CE45" s="686"/>
      <c r="CF45" s="686"/>
      <c r="CG45" s="686">
        <v>19</v>
      </c>
      <c r="CH45" s="686"/>
      <c r="CI45" s="686"/>
      <c r="CJ45" s="686"/>
      <c r="CK45" s="686"/>
      <c r="CL45" s="686">
        <v>20</v>
      </c>
      <c r="CM45" s="686"/>
      <c r="CN45" s="686"/>
      <c r="CO45" s="686"/>
      <c r="CP45" s="686">
        <v>21</v>
      </c>
      <c r="CQ45" s="686"/>
      <c r="CR45" s="686"/>
      <c r="CS45" s="686"/>
      <c r="CT45" s="702">
        <v>22</v>
      </c>
      <c r="CU45" s="703"/>
      <c r="CV45" s="703"/>
      <c r="CW45" s="703"/>
      <c r="CX45" s="703"/>
      <c r="CY45" s="704"/>
    </row>
    <row r="46" spans="1:103" x14ac:dyDescent="0.2">
      <c r="A46" s="705"/>
      <c r="B46" s="705"/>
      <c r="C46" s="705"/>
      <c r="D46" s="705"/>
      <c r="E46" s="705"/>
      <c r="F46" s="705"/>
      <c r="G46" s="705"/>
      <c r="H46" s="705"/>
      <c r="I46" s="706"/>
      <c r="J46" s="706"/>
      <c r="K46" s="706"/>
      <c r="L46" s="706"/>
      <c r="M46" s="706"/>
      <c r="N46" s="706"/>
      <c r="O46" s="706"/>
      <c r="P46" s="706"/>
      <c r="Q46" s="707"/>
      <c r="R46" s="707"/>
      <c r="S46" s="707"/>
      <c r="T46" s="707"/>
      <c r="U46" s="707"/>
      <c r="V46" s="708"/>
      <c r="W46" s="708"/>
      <c r="X46" s="708"/>
      <c r="Y46" s="708"/>
      <c r="Z46" s="708"/>
      <c r="AA46" s="708"/>
      <c r="AB46" s="708"/>
      <c r="AC46" s="708"/>
      <c r="AD46" s="708"/>
      <c r="AE46" s="708"/>
      <c r="AF46" s="708"/>
      <c r="AG46" s="708"/>
      <c r="AH46" s="708"/>
      <c r="AI46" s="708"/>
      <c r="AJ46" s="708"/>
      <c r="AK46" s="710"/>
      <c r="AL46" s="711"/>
      <c r="AM46" s="711"/>
      <c r="AN46" s="713"/>
      <c r="AO46" s="708"/>
      <c r="AP46" s="708"/>
      <c r="AQ46" s="708"/>
      <c r="AR46" s="708"/>
      <c r="AS46" s="708"/>
      <c r="AT46" s="708"/>
      <c r="AU46" s="708"/>
      <c r="AV46" s="708"/>
      <c r="AW46" s="708"/>
      <c r="AX46" s="708"/>
      <c r="AY46" s="708"/>
      <c r="AZ46" s="708"/>
      <c r="BA46" s="708"/>
      <c r="BB46" s="708"/>
      <c r="BC46" s="708"/>
      <c r="BD46" s="708"/>
      <c r="BE46" s="708"/>
      <c r="BF46" s="708"/>
      <c r="BG46" s="708"/>
      <c r="BH46" s="708"/>
      <c r="BI46" s="708"/>
      <c r="BJ46" s="708"/>
      <c r="BK46" s="708"/>
      <c r="BL46" s="708"/>
      <c r="BM46" s="708"/>
      <c r="BN46" s="708"/>
      <c r="BO46" s="708"/>
      <c r="BP46" s="708"/>
      <c r="BQ46" s="708"/>
      <c r="BR46" s="708"/>
      <c r="BS46" s="708"/>
      <c r="BT46" s="708"/>
      <c r="BU46" s="708"/>
      <c r="BV46" s="708"/>
      <c r="BW46" s="708"/>
      <c r="BX46" s="708"/>
      <c r="BY46" s="708"/>
      <c r="BZ46" s="708"/>
      <c r="CA46" s="708"/>
      <c r="CB46" s="708"/>
      <c r="CC46" s="708"/>
      <c r="CD46" s="708"/>
      <c r="CE46" s="708"/>
      <c r="CF46" s="708"/>
      <c r="CG46" s="708"/>
      <c r="CH46" s="708"/>
      <c r="CI46" s="708"/>
      <c r="CJ46" s="708"/>
      <c r="CK46" s="708"/>
      <c r="CL46" s="708"/>
      <c r="CM46" s="708"/>
      <c r="CN46" s="708"/>
      <c r="CO46" s="708"/>
      <c r="CP46" s="708"/>
      <c r="CQ46" s="708"/>
      <c r="CR46" s="708"/>
      <c r="CS46" s="708"/>
      <c r="CT46" s="710"/>
      <c r="CU46" s="711"/>
      <c r="CV46" s="711"/>
      <c r="CW46" s="711"/>
      <c r="CX46" s="711"/>
      <c r="CY46" s="712"/>
    </row>
    <row r="47" spans="1:103" x14ac:dyDescent="0.2">
      <c r="A47" s="705"/>
      <c r="B47" s="705"/>
      <c r="C47" s="705"/>
      <c r="D47" s="705"/>
      <c r="E47" s="705"/>
      <c r="F47" s="705"/>
      <c r="G47" s="705"/>
      <c r="H47" s="705"/>
      <c r="I47" s="706"/>
      <c r="J47" s="706"/>
      <c r="K47" s="706"/>
      <c r="L47" s="706"/>
      <c r="M47" s="706"/>
      <c r="N47" s="706"/>
      <c r="O47" s="706"/>
      <c r="P47" s="706"/>
      <c r="Q47" s="707"/>
      <c r="R47" s="707"/>
      <c r="S47" s="707"/>
      <c r="T47" s="707"/>
      <c r="U47" s="707"/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8"/>
      <c r="AJ47" s="708"/>
      <c r="AK47" s="710"/>
      <c r="AL47" s="711"/>
      <c r="AM47" s="711"/>
      <c r="AN47" s="713"/>
      <c r="AO47" s="708"/>
      <c r="AP47" s="708"/>
      <c r="AQ47" s="708"/>
      <c r="AR47" s="708"/>
      <c r="AS47" s="708"/>
      <c r="AT47" s="708"/>
      <c r="AU47" s="708"/>
      <c r="AV47" s="708"/>
      <c r="AW47" s="708"/>
      <c r="AX47" s="708"/>
      <c r="AY47" s="708"/>
      <c r="AZ47" s="708"/>
      <c r="BA47" s="708"/>
      <c r="BB47" s="708"/>
      <c r="BC47" s="708"/>
      <c r="BD47" s="708"/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8"/>
      <c r="BS47" s="708"/>
      <c r="BT47" s="708"/>
      <c r="BU47" s="708"/>
      <c r="BV47" s="708"/>
      <c r="BW47" s="708"/>
      <c r="BX47" s="708"/>
      <c r="BY47" s="708"/>
      <c r="BZ47" s="708"/>
      <c r="CA47" s="708"/>
      <c r="CB47" s="708"/>
      <c r="CC47" s="708"/>
      <c r="CD47" s="708"/>
      <c r="CE47" s="708"/>
      <c r="CF47" s="708"/>
      <c r="CG47" s="708"/>
      <c r="CH47" s="708"/>
      <c r="CI47" s="708"/>
      <c r="CJ47" s="708"/>
      <c r="CK47" s="708"/>
      <c r="CL47" s="708"/>
      <c r="CM47" s="708"/>
      <c r="CN47" s="708"/>
      <c r="CO47" s="708"/>
      <c r="CP47" s="708"/>
      <c r="CQ47" s="708"/>
      <c r="CR47" s="708"/>
      <c r="CS47" s="708"/>
      <c r="CT47" s="710"/>
      <c r="CU47" s="711"/>
      <c r="CV47" s="711"/>
      <c r="CW47" s="711"/>
      <c r="CX47" s="711"/>
      <c r="CY47" s="712"/>
    </row>
    <row r="48" spans="1:103" x14ac:dyDescent="0.2">
      <c r="A48" s="705"/>
      <c r="B48" s="705"/>
      <c r="C48" s="705"/>
      <c r="D48" s="705"/>
      <c r="E48" s="705"/>
      <c r="F48" s="705"/>
      <c r="G48" s="705"/>
      <c r="H48" s="705"/>
      <c r="I48" s="706"/>
      <c r="J48" s="706"/>
      <c r="K48" s="706"/>
      <c r="L48" s="706"/>
      <c r="M48" s="706"/>
      <c r="N48" s="706"/>
      <c r="O48" s="706"/>
      <c r="P48" s="706"/>
      <c r="Q48" s="707"/>
      <c r="R48" s="707"/>
      <c r="S48" s="707"/>
      <c r="T48" s="707"/>
      <c r="U48" s="707"/>
      <c r="V48" s="708"/>
      <c r="W48" s="708"/>
      <c r="X48" s="708"/>
      <c r="Y48" s="708"/>
      <c r="Z48" s="708"/>
      <c r="AA48" s="708"/>
      <c r="AB48" s="708"/>
      <c r="AC48" s="708"/>
      <c r="AD48" s="708"/>
      <c r="AE48" s="708"/>
      <c r="AF48" s="708"/>
      <c r="AG48" s="708"/>
      <c r="AH48" s="708"/>
      <c r="AI48" s="708"/>
      <c r="AJ48" s="708"/>
      <c r="AK48" s="710"/>
      <c r="AL48" s="711"/>
      <c r="AM48" s="711"/>
      <c r="AN48" s="713"/>
      <c r="AO48" s="708"/>
      <c r="AP48" s="708"/>
      <c r="AQ48" s="708"/>
      <c r="AR48" s="708"/>
      <c r="AS48" s="708"/>
      <c r="AT48" s="708"/>
      <c r="AU48" s="708"/>
      <c r="AV48" s="708"/>
      <c r="AW48" s="708"/>
      <c r="AX48" s="708"/>
      <c r="AY48" s="708"/>
      <c r="AZ48" s="708"/>
      <c r="BA48" s="708"/>
      <c r="BB48" s="708"/>
      <c r="BC48" s="708"/>
      <c r="BD48" s="708"/>
      <c r="BE48" s="708"/>
      <c r="BF48" s="708"/>
      <c r="BG48" s="708"/>
      <c r="BH48" s="708"/>
      <c r="BI48" s="708"/>
      <c r="BJ48" s="708"/>
      <c r="BK48" s="708"/>
      <c r="BL48" s="708"/>
      <c r="BM48" s="708"/>
      <c r="BN48" s="708"/>
      <c r="BO48" s="708"/>
      <c r="BP48" s="708"/>
      <c r="BQ48" s="708"/>
      <c r="BR48" s="708"/>
      <c r="BS48" s="708"/>
      <c r="BT48" s="708"/>
      <c r="BU48" s="708"/>
      <c r="BV48" s="708"/>
      <c r="BW48" s="708"/>
      <c r="BX48" s="708"/>
      <c r="BY48" s="708"/>
      <c r="BZ48" s="708"/>
      <c r="CA48" s="708"/>
      <c r="CB48" s="708"/>
      <c r="CC48" s="708"/>
      <c r="CD48" s="708"/>
      <c r="CE48" s="708"/>
      <c r="CF48" s="708"/>
      <c r="CG48" s="708"/>
      <c r="CH48" s="708"/>
      <c r="CI48" s="708"/>
      <c r="CJ48" s="708"/>
      <c r="CK48" s="708"/>
      <c r="CL48" s="708"/>
      <c r="CM48" s="708"/>
      <c r="CN48" s="708"/>
      <c r="CO48" s="708"/>
      <c r="CP48" s="708"/>
      <c r="CQ48" s="708"/>
      <c r="CR48" s="708"/>
      <c r="CS48" s="708"/>
      <c r="CT48" s="710"/>
      <c r="CU48" s="711"/>
      <c r="CV48" s="711"/>
      <c r="CW48" s="711"/>
      <c r="CX48" s="711"/>
      <c r="CY48" s="712"/>
    </row>
    <row r="49" spans="1:103" x14ac:dyDescent="0.2">
      <c r="A49" s="714"/>
      <c r="B49" s="715"/>
      <c r="C49" s="715"/>
      <c r="D49" s="716"/>
      <c r="E49" s="714"/>
      <c r="F49" s="715"/>
      <c r="G49" s="715"/>
      <c r="H49" s="716"/>
      <c r="I49" s="706"/>
      <c r="J49" s="706"/>
      <c r="K49" s="706"/>
      <c r="L49" s="706"/>
      <c r="M49" s="706"/>
      <c r="N49" s="706"/>
      <c r="O49" s="706"/>
      <c r="P49" s="706"/>
      <c r="Q49" s="717"/>
      <c r="R49" s="718"/>
      <c r="S49" s="718"/>
      <c r="T49" s="718"/>
      <c r="U49" s="719"/>
      <c r="V49" s="710"/>
      <c r="W49" s="711"/>
      <c r="X49" s="711"/>
      <c r="Y49" s="713"/>
      <c r="Z49" s="710"/>
      <c r="AA49" s="711"/>
      <c r="AB49" s="711"/>
      <c r="AC49" s="711"/>
      <c r="AD49" s="711"/>
      <c r="AE49" s="713"/>
      <c r="AF49" s="710"/>
      <c r="AG49" s="711"/>
      <c r="AH49" s="711"/>
      <c r="AI49" s="711"/>
      <c r="AJ49" s="713"/>
      <c r="AK49" s="710"/>
      <c r="AL49" s="711"/>
      <c r="AM49" s="711"/>
      <c r="AN49" s="713"/>
      <c r="AO49" s="710"/>
      <c r="AP49" s="711"/>
      <c r="AQ49" s="711"/>
      <c r="AR49" s="711"/>
      <c r="AS49" s="713"/>
      <c r="AT49" s="710"/>
      <c r="AU49" s="711"/>
      <c r="AV49" s="711"/>
      <c r="AW49" s="713"/>
      <c r="AX49" s="710"/>
      <c r="AY49" s="711"/>
      <c r="AZ49" s="711"/>
      <c r="BA49" s="711"/>
      <c r="BB49" s="713"/>
      <c r="BC49" s="710"/>
      <c r="BD49" s="711"/>
      <c r="BE49" s="711"/>
      <c r="BF49" s="713"/>
      <c r="BG49" s="710"/>
      <c r="BH49" s="711"/>
      <c r="BI49" s="711"/>
      <c r="BJ49" s="713"/>
      <c r="BK49" s="710"/>
      <c r="BL49" s="711"/>
      <c r="BM49" s="711"/>
      <c r="BN49" s="713"/>
      <c r="BO49" s="708"/>
      <c r="BP49" s="708"/>
      <c r="BQ49" s="708"/>
      <c r="BR49" s="708"/>
      <c r="BS49" s="708"/>
      <c r="BT49" s="708"/>
      <c r="BU49" s="708"/>
      <c r="BV49" s="708"/>
      <c r="BW49" s="708"/>
      <c r="BX49" s="708"/>
      <c r="BY49" s="708"/>
      <c r="BZ49" s="708"/>
      <c r="CA49" s="708"/>
      <c r="CB49" s="708"/>
      <c r="CC49" s="708"/>
      <c r="CD49" s="708"/>
      <c r="CE49" s="708"/>
      <c r="CF49" s="708"/>
      <c r="CG49" s="708"/>
      <c r="CH49" s="708"/>
      <c r="CI49" s="708"/>
      <c r="CJ49" s="708"/>
      <c r="CK49" s="708"/>
      <c r="CL49" s="708"/>
      <c r="CM49" s="708"/>
      <c r="CN49" s="708"/>
      <c r="CO49" s="708"/>
      <c r="CP49" s="708"/>
      <c r="CQ49" s="708"/>
      <c r="CR49" s="708"/>
      <c r="CS49" s="708"/>
      <c r="CT49" s="710"/>
      <c r="CU49" s="711"/>
      <c r="CV49" s="711"/>
      <c r="CW49" s="711"/>
      <c r="CX49" s="711"/>
      <c r="CY49" s="712"/>
    </row>
    <row r="50" spans="1:103" x14ac:dyDescent="0.2">
      <c r="A50" s="714"/>
      <c r="B50" s="715"/>
      <c r="C50" s="715"/>
      <c r="D50" s="716"/>
      <c r="E50" s="714"/>
      <c r="F50" s="715"/>
      <c r="G50" s="715"/>
      <c r="H50" s="716"/>
      <c r="I50" s="720"/>
      <c r="J50" s="721"/>
      <c r="K50" s="721"/>
      <c r="L50" s="721"/>
      <c r="M50" s="721"/>
      <c r="N50" s="721"/>
      <c r="O50" s="721"/>
      <c r="P50" s="722"/>
      <c r="Q50" s="717"/>
      <c r="R50" s="718"/>
      <c r="S50" s="718"/>
      <c r="T50" s="718"/>
      <c r="U50" s="719"/>
      <c r="V50" s="710"/>
      <c r="W50" s="711"/>
      <c r="X50" s="711"/>
      <c r="Y50" s="713"/>
      <c r="Z50" s="710"/>
      <c r="AA50" s="711"/>
      <c r="AB50" s="711"/>
      <c r="AC50" s="711"/>
      <c r="AD50" s="711"/>
      <c r="AE50" s="713"/>
      <c r="AF50" s="710"/>
      <c r="AG50" s="711"/>
      <c r="AH50" s="711"/>
      <c r="AI50" s="711"/>
      <c r="AJ50" s="713"/>
      <c r="AK50" s="710"/>
      <c r="AL50" s="711"/>
      <c r="AM50" s="711"/>
      <c r="AN50" s="713"/>
      <c r="AO50" s="710"/>
      <c r="AP50" s="711"/>
      <c r="AQ50" s="711"/>
      <c r="AR50" s="711"/>
      <c r="AS50" s="713"/>
      <c r="AT50" s="710"/>
      <c r="AU50" s="711"/>
      <c r="AV50" s="711"/>
      <c r="AW50" s="713"/>
      <c r="AX50" s="710"/>
      <c r="AY50" s="711"/>
      <c r="AZ50" s="711"/>
      <c r="BA50" s="711"/>
      <c r="BB50" s="713"/>
      <c r="BC50" s="710"/>
      <c r="BD50" s="711"/>
      <c r="BE50" s="711"/>
      <c r="BF50" s="713"/>
      <c r="BG50" s="710"/>
      <c r="BH50" s="711"/>
      <c r="BI50" s="711"/>
      <c r="BJ50" s="713"/>
      <c r="BK50" s="710"/>
      <c r="BL50" s="711"/>
      <c r="BM50" s="711"/>
      <c r="BN50" s="713"/>
      <c r="BO50" s="708"/>
      <c r="BP50" s="708"/>
      <c r="BQ50" s="708"/>
      <c r="BR50" s="708"/>
      <c r="BS50" s="708"/>
      <c r="BT50" s="708"/>
      <c r="BU50" s="708"/>
      <c r="BV50" s="708"/>
      <c r="BW50" s="708"/>
      <c r="BX50" s="708"/>
      <c r="BY50" s="708"/>
      <c r="BZ50" s="708"/>
      <c r="CA50" s="708"/>
      <c r="CB50" s="708"/>
      <c r="CC50" s="708"/>
      <c r="CD50" s="708"/>
      <c r="CE50" s="708"/>
      <c r="CF50" s="708"/>
      <c r="CG50" s="708"/>
      <c r="CH50" s="708"/>
      <c r="CI50" s="708"/>
      <c r="CJ50" s="708"/>
      <c r="CK50" s="708"/>
      <c r="CL50" s="708"/>
      <c r="CM50" s="708"/>
      <c r="CN50" s="708"/>
      <c r="CO50" s="708"/>
      <c r="CP50" s="708"/>
      <c r="CQ50" s="708"/>
      <c r="CR50" s="708"/>
      <c r="CS50" s="708"/>
      <c r="CT50" s="710"/>
      <c r="CU50" s="711"/>
      <c r="CV50" s="711"/>
      <c r="CW50" s="711"/>
      <c r="CX50" s="711"/>
      <c r="CY50" s="712"/>
    </row>
    <row r="51" spans="1:103" x14ac:dyDescent="0.2">
      <c r="A51" s="714"/>
      <c r="B51" s="715"/>
      <c r="C51" s="715"/>
      <c r="D51" s="716"/>
      <c r="E51" s="714"/>
      <c r="F51" s="715"/>
      <c r="G51" s="715"/>
      <c r="H51" s="716"/>
      <c r="I51" s="720"/>
      <c r="J51" s="721"/>
      <c r="K51" s="721"/>
      <c r="L51" s="721"/>
      <c r="M51" s="721"/>
      <c r="N51" s="721"/>
      <c r="O51" s="721"/>
      <c r="P51" s="722"/>
      <c r="Q51" s="717"/>
      <c r="R51" s="718"/>
      <c r="S51" s="718"/>
      <c r="T51" s="718"/>
      <c r="U51" s="719"/>
      <c r="V51" s="710"/>
      <c r="W51" s="711"/>
      <c r="X51" s="711"/>
      <c r="Y51" s="713"/>
      <c r="Z51" s="710"/>
      <c r="AA51" s="711"/>
      <c r="AB51" s="711"/>
      <c r="AC51" s="711"/>
      <c r="AD51" s="711"/>
      <c r="AE51" s="713"/>
      <c r="AF51" s="710"/>
      <c r="AG51" s="711"/>
      <c r="AH51" s="711"/>
      <c r="AI51" s="711"/>
      <c r="AJ51" s="713"/>
      <c r="AK51" s="710"/>
      <c r="AL51" s="711"/>
      <c r="AM51" s="711"/>
      <c r="AN51" s="713"/>
      <c r="AO51" s="710"/>
      <c r="AP51" s="711"/>
      <c r="AQ51" s="711"/>
      <c r="AR51" s="711"/>
      <c r="AS51" s="713"/>
      <c r="AT51" s="710"/>
      <c r="AU51" s="711"/>
      <c r="AV51" s="711"/>
      <c r="AW51" s="713"/>
      <c r="AX51" s="710"/>
      <c r="AY51" s="711"/>
      <c r="AZ51" s="711"/>
      <c r="BA51" s="711"/>
      <c r="BB51" s="713"/>
      <c r="BC51" s="710"/>
      <c r="BD51" s="711"/>
      <c r="BE51" s="711"/>
      <c r="BF51" s="713"/>
      <c r="BG51" s="710"/>
      <c r="BH51" s="711"/>
      <c r="BI51" s="711"/>
      <c r="BJ51" s="713"/>
      <c r="BK51" s="710"/>
      <c r="BL51" s="711"/>
      <c r="BM51" s="711"/>
      <c r="BN51" s="713"/>
      <c r="BO51" s="708"/>
      <c r="BP51" s="708"/>
      <c r="BQ51" s="708"/>
      <c r="BR51" s="708"/>
      <c r="BS51" s="708"/>
      <c r="BT51" s="708"/>
      <c r="BU51" s="708"/>
      <c r="BV51" s="708"/>
      <c r="BW51" s="708"/>
      <c r="BX51" s="708"/>
      <c r="BY51" s="708"/>
      <c r="BZ51" s="708"/>
      <c r="CA51" s="708"/>
      <c r="CB51" s="708"/>
      <c r="CC51" s="708"/>
      <c r="CD51" s="708"/>
      <c r="CE51" s="708"/>
      <c r="CF51" s="708"/>
      <c r="CG51" s="708"/>
      <c r="CH51" s="708"/>
      <c r="CI51" s="708"/>
      <c r="CJ51" s="708"/>
      <c r="CK51" s="708"/>
      <c r="CL51" s="708"/>
      <c r="CM51" s="708"/>
      <c r="CN51" s="708"/>
      <c r="CO51" s="708"/>
      <c r="CP51" s="708"/>
      <c r="CQ51" s="708"/>
      <c r="CR51" s="708"/>
      <c r="CS51" s="708"/>
      <c r="CT51" s="710"/>
      <c r="CU51" s="711"/>
      <c r="CV51" s="711"/>
      <c r="CW51" s="711"/>
      <c r="CX51" s="711"/>
      <c r="CY51" s="712"/>
    </row>
    <row r="52" spans="1:103" x14ac:dyDescent="0.2">
      <c r="A52" s="714"/>
      <c r="B52" s="715"/>
      <c r="C52" s="715"/>
      <c r="D52" s="716"/>
      <c r="E52" s="714"/>
      <c r="F52" s="715"/>
      <c r="G52" s="715"/>
      <c r="H52" s="716"/>
      <c r="I52" s="720"/>
      <c r="J52" s="721"/>
      <c r="K52" s="721"/>
      <c r="L52" s="721"/>
      <c r="M52" s="721"/>
      <c r="N52" s="721"/>
      <c r="O52" s="721"/>
      <c r="P52" s="722"/>
      <c r="Q52" s="717"/>
      <c r="R52" s="718"/>
      <c r="S52" s="718"/>
      <c r="T52" s="718"/>
      <c r="U52" s="719"/>
      <c r="V52" s="710"/>
      <c r="W52" s="711"/>
      <c r="X52" s="711"/>
      <c r="Y52" s="713"/>
      <c r="Z52" s="710"/>
      <c r="AA52" s="711"/>
      <c r="AB52" s="711"/>
      <c r="AC52" s="711"/>
      <c r="AD52" s="711"/>
      <c r="AE52" s="713"/>
      <c r="AF52" s="710"/>
      <c r="AG52" s="711"/>
      <c r="AH52" s="711"/>
      <c r="AI52" s="711"/>
      <c r="AJ52" s="713"/>
      <c r="AK52" s="710"/>
      <c r="AL52" s="711"/>
      <c r="AM52" s="711"/>
      <c r="AN52" s="713"/>
      <c r="AO52" s="710"/>
      <c r="AP52" s="711"/>
      <c r="AQ52" s="711"/>
      <c r="AR52" s="711"/>
      <c r="AS52" s="713"/>
      <c r="AT52" s="710"/>
      <c r="AU52" s="711"/>
      <c r="AV52" s="711"/>
      <c r="AW52" s="713"/>
      <c r="AX52" s="710"/>
      <c r="AY52" s="711"/>
      <c r="AZ52" s="711"/>
      <c r="BA52" s="711"/>
      <c r="BB52" s="713"/>
      <c r="BC52" s="710"/>
      <c r="BD52" s="711"/>
      <c r="BE52" s="711"/>
      <c r="BF52" s="713"/>
      <c r="BG52" s="710"/>
      <c r="BH52" s="711"/>
      <c r="BI52" s="711"/>
      <c r="BJ52" s="713"/>
      <c r="BK52" s="710"/>
      <c r="BL52" s="711"/>
      <c r="BM52" s="711"/>
      <c r="BN52" s="713"/>
      <c r="BO52" s="708"/>
      <c r="BP52" s="708"/>
      <c r="BQ52" s="708"/>
      <c r="BR52" s="708"/>
      <c r="BS52" s="708"/>
      <c r="BT52" s="708"/>
      <c r="BU52" s="708"/>
      <c r="BV52" s="708"/>
      <c r="BW52" s="708"/>
      <c r="BX52" s="708"/>
      <c r="BY52" s="708"/>
      <c r="BZ52" s="708"/>
      <c r="CA52" s="708"/>
      <c r="CB52" s="708"/>
      <c r="CC52" s="708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8"/>
      <c r="CO52" s="708"/>
      <c r="CP52" s="708"/>
      <c r="CQ52" s="708"/>
      <c r="CR52" s="708"/>
      <c r="CS52" s="708"/>
      <c r="CT52" s="710"/>
      <c r="CU52" s="711"/>
      <c r="CV52" s="711"/>
      <c r="CW52" s="711"/>
      <c r="CX52" s="711"/>
      <c r="CY52" s="712"/>
    </row>
    <row r="53" spans="1:103" x14ac:dyDescent="0.2">
      <c r="A53" s="714"/>
      <c r="B53" s="715"/>
      <c r="C53" s="715"/>
      <c r="D53" s="716"/>
      <c r="E53" s="714"/>
      <c r="F53" s="715"/>
      <c r="G53" s="715"/>
      <c r="H53" s="716"/>
      <c r="I53" s="720"/>
      <c r="J53" s="721"/>
      <c r="K53" s="721"/>
      <c r="L53" s="721"/>
      <c r="M53" s="721"/>
      <c r="N53" s="721"/>
      <c r="O53" s="721"/>
      <c r="P53" s="722"/>
      <c r="Q53" s="717"/>
      <c r="R53" s="718"/>
      <c r="S53" s="718"/>
      <c r="T53" s="718"/>
      <c r="U53" s="719"/>
      <c r="V53" s="710"/>
      <c r="W53" s="711"/>
      <c r="X53" s="711"/>
      <c r="Y53" s="713"/>
      <c r="Z53" s="710"/>
      <c r="AA53" s="711"/>
      <c r="AB53" s="711"/>
      <c r="AC53" s="711"/>
      <c r="AD53" s="711"/>
      <c r="AE53" s="713"/>
      <c r="AF53" s="710"/>
      <c r="AG53" s="711"/>
      <c r="AH53" s="711"/>
      <c r="AI53" s="711"/>
      <c r="AJ53" s="713"/>
      <c r="AK53" s="710"/>
      <c r="AL53" s="711"/>
      <c r="AM53" s="711"/>
      <c r="AN53" s="713"/>
      <c r="AO53" s="710"/>
      <c r="AP53" s="711"/>
      <c r="AQ53" s="711"/>
      <c r="AR53" s="711"/>
      <c r="AS53" s="713"/>
      <c r="AT53" s="710"/>
      <c r="AU53" s="711"/>
      <c r="AV53" s="711"/>
      <c r="AW53" s="713"/>
      <c r="AX53" s="710"/>
      <c r="AY53" s="711"/>
      <c r="AZ53" s="711"/>
      <c r="BA53" s="711"/>
      <c r="BB53" s="713"/>
      <c r="BC53" s="710"/>
      <c r="BD53" s="711"/>
      <c r="BE53" s="711"/>
      <c r="BF53" s="713"/>
      <c r="BG53" s="710"/>
      <c r="BH53" s="711"/>
      <c r="BI53" s="711"/>
      <c r="BJ53" s="713"/>
      <c r="BK53" s="710"/>
      <c r="BL53" s="711"/>
      <c r="BM53" s="711"/>
      <c r="BN53" s="713"/>
      <c r="BO53" s="708"/>
      <c r="BP53" s="708"/>
      <c r="BQ53" s="708"/>
      <c r="BR53" s="708"/>
      <c r="BS53" s="708"/>
      <c r="BT53" s="708"/>
      <c r="BU53" s="708"/>
      <c r="BV53" s="708"/>
      <c r="BW53" s="708"/>
      <c r="BX53" s="708"/>
      <c r="BY53" s="708"/>
      <c r="BZ53" s="708"/>
      <c r="CA53" s="708"/>
      <c r="CB53" s="708"/>
      <c r="CC53" s="708"/>
      <c r="CD53" s="708"/>
      <c r="CE53" s="708"/>
      <c r="CF53" s="708"/>
      <c r="CG53" s="708"/>
      <c r="CH53" s="708"/>
      <c r="CI53" s="708"/>
      <c r="CJ53" s="708"/>
      <c r="CK53" s="708"/>
      <c r="CL53" s="708"/>
      <c r="CM53" s="708"/>
      <c r="CN53" s="708"/>
      <c r="CO53" s="708"/>
      <c r="CP53" s="708"/>
      <c r="CQ53" s="708"/>
      <c r="CR53" s="708"/>
      <c r="CS53" s="708"/>
      <c r="CT53" s="710"/>
      <c r="CU53" s="711"/>
      <c r="CV53" s="711"/>
      <c r="CW53" s="711"/>
      <c r="CX53" s="711"/>
      <c r="CY53" s="712"/>
    </row>
    <row r="54" spans="1:103" x14ac:dyDescent="0.2">
      <c r="A54" s="714"/>
      <c r="B54" s="715"/>
      <c r="C54" s="715"/>
      <c r="D54" s="716"/>
      <c r="E54" s="714"/>
      <c r="F54" s="715"/>
      <c r="G54" s="715"/>
      <c r="H54" s="716"/>
      <c r="I54" s="720"/>
      <c r="J54" s="721"/>
      <c r="K54" s="721"/>
      <c r="L54" s="721"/>
      <c r="M54" s="721"/>
      <c r="N54" s="721"/>
      <c r="O54" s="721"/>
      <c r="P54" s="722"/>
      <c r="Q54" s="717"/>
      <c r="R54" s="718"/>
      <c r="S54" s="718"/>
      <c r="T54" s="718"/>
      <c r="U54" s="719"/>
      <c r="V54" s="710"/>
      <c r="W54" s="711"/>
      <c r="X54" s="711"/>
      <c r="Y54" s="713"/>
      <c r="Z54" s="710"/>
      <c r="AA54" s="711"/>
      <c r="AB54" s="711"/>
      <c r="AC54" s="711"/>
      <c r="AD54" s="711"/>
      <c r="AE54" s="713"/>
      <c r="AF54" s="710"/>
      <c r="AG54" s="711"/>
      <c r="AH54" s="711"/>
      <c r="AI54" s="711"/>
      <c r="AJ54" s="713"/>
      <c r="AK54" s="710"/>
      <c r="AL54" s="711"/>
      <c r="AM54" s="711"/>
      <c r="AN54" s="713"/>
      <c r="AO54" s="710"/>
      <c r="AP54" s="711"/>
      <c r="AQ54" s="711"/>
      <c r="AR54" s="711"/>
      <c r="AS54" s="713"/>
      <c r="AT54" s="710"/>
      <c r="AU54" s="711"/>
      <c r="AV54" s="711"/>
      <c r="AW54" s="713"/>
      <c r="AX54" s="710"/>
      <c r="AY54" s="711"/>
      <c r="AZ54" s="711"/>
      <c r="BA54" s="711"/>
      <c r="BB54" s="713"/>
      <c r="BC54" s="710"/>
      <c r="BD54" s="711"/>
      <c r="BE54" s="711"/>
      <c r="BF54" s="713"/>
      <c r="BG54" s="710"/>
      <c r="BH54" s="711"/>
      <c r="BI54" s="711"/>
      <c r="BJ54" s="713"/>
      <c r="BK54" s="710"/>
      <c r="BL54" s="711"/>
      <c r="BM54" s="711"/>
      <c r="BN54" s="713"/>
      <c r="BO54" s="708"/>
      <c r="BP54" s="708"/>
      <c r="BQ54" s="708"/>
      <c r="BR54" s="708"/>
      <c r="BS54" s="708"/>
      <c r="BT54" s="708"/>
      <c r="BU54" s="708"/>
      <c r="BV54" s="708"/>
      <c r="BW54" s="708"/>
      <c r="BX54" s="708"/>
      <c r="BY54" s="708"/>
      <c r="BZ54" s="708"/>
      <c r="CA54" s="708"/>
      <c r="CB54" s="708"/>
      <c r="CC54" s="708"/>
      <c r="CD54" s="708"/>
      <c r="CE54" s="708"/>
      <c r="CF54" s="708"/>
      <c r="CG54" s="708"/>
      <c r="CH54" s="708"/>
      <c r="CI54" s="708"/>
      <c r="CJ54" s="708"/>
      <c r="CK54" s="708"/>
      <c r="CL54" s="708"/>
      <c r="CM54" s="708"/>
      <c r="CN54" s="708"/>
      <c r="CO54" s="708"/>
      <c r="CP54" s="708"/>
      <c r="CQ54" s="708"/>
      <c r="CR54" s="708"/>
      <c r="CS54" s="708"/>
      <c r="CT54" s="710"/>
      <c r="CU54" s="711"/>
      <c r="CV54" s="711"/>
      <c r="CW54" s="711"/>
      <c r="CX54" s="711"/>
      <c r="CY54" s="712"/>
    </row>
    <row r="55" spans="1:103" x14ac:dyDescent="0.2">
      <c r="A55" s="714"/>
      <c r="B55" s="715"/>
      <c r="C55" s="715"/>
      <c r="D55" s="716"/>
      <c r="E55" s="714"/>
      <c r="F55" s="715"/>
      <c r="G55" s="715"/>
      <c r="H55" s="716"/>
      <c r="I55" s="720"/>
      <c r="J55" s="721"/>
      <c r="K55" s="721"/>
      <c r="L55" s="721"/>
      <c r="M55" s="721"/>
      <c r="N55" s="721"/>
      <c r="O55" s="721"/>
      <c r="P55" s="722"/>
      <c r="Q55" s="717"/>
      <c r="R55" s="718"/>
      <c r="S55" s="718"/>
      <c r="T55" s="718"/>
      <c r="U55" s="719"/>
      <c r="V55" s="710"/>
      <c r="W55" s="711"/>
      <c r="X55" s="711"/>
      <c r="Y55" s="713"/>
      <c r="Z55" s="710"/>
      <c r="AA55" s="711"/>
      <c r="AB55" s="711"/>
      <c r="AC55" s="711"/>
      <c r="AD55" s="711"/>
      <c r="AE55" s="713"/>
      <c r="AF55" s="710"/>
      <c r="AG55" s="711"/>
      <c r="AH55" s="711"/>
      <c r="AI55" s="711"/>
      <c r="AJ55" s="713"/>
      <c r="AK55" s="710"/>
      <c r="AL55" s="711"/>
      <c r="AM55" s="711"/>
      <c r="AN55" s="713"/>
      <c r="AO55" s="710"/>
      <c r="AP55" s="711"/>
      <c r="AQ55" s="711"/>
      <c r="AR55" s="711"/>
      <c r="AS55" s="713"/>
      <c r="AT55" s="710"/>
      <c r="AU55" s="711"/>
      <c r="AV55" s="711"/>
      <c r="AW55" s="713"/>
      <c r="AX55" s="710"/>
      <c r="AY55" s="711"/>
      <c r="AZ55" s="711"/>
      <c r="BA55" s="711"/>
      <c r="BB55" s="713"/>
      <c r="BC55" s="710"/>
      <c r="BD55" s="711"/>
      <c r="BE55" s="711"/>
      <c r="BF55" s="713"/>
      <c r="BG55" s="710"/>
      <c r="BH55" s="711"/>
      <c r="BI55" s="711"/>
      <c r="BJ55" s="713"/>
      <c r="BK55" s="710"/>
      <c r="BL55" s="711"/>
      <c r="BM55" s="711"/>
      <c r="BN55" s="713"/>
      <c r="BO55" s="708"/>
      <c r="BP55" s="708"/>
      <c r="BQ55" s="708"/>
      <c r="BR55" s="708"/>
      <c r="BS55" s="708"/>
      <c r="BT55" s="708"/>
      <c r="BU55" s="708"/>
      <c r="BV55" s="708"/>
      <c r="BW55" s="708"/>
      <c r="BX55" s="708"/>
      <c r="BY55" s="708"/>
      <c r="BZ55" s="708"/>
      <c r="CA55" s="708"/>
      <c r="CB55" s="708"/>
      <c r="CC55" s="708"/>
      <c r="CD55" s="708"/>
      <c r="CE55" s="708"/>
      <c r="CF55" s="708"/>
      <c r="CG55" s="708"/>
      <c r="CH55" s="708"/>
      <c r="CI55" s="708"/>
      <c r="CJ55" s="708"/>
      <c r="CK55" s="708"/>
      <c r="CL55" s="708"/>
      <c r="CM55" s="708"/>
      <c r="CN55" s="708"/>
      <c r="CO55" s="708"/>
      <c r="CP55" s="708"/>
      <c r="CQ55" s="708"/>
      <c r="CR55" s="708"/>
      <c r="CS55" s="708"/>
      <c r="CT55" s="710"/>
      <c r="CU55" s="711"/>
      <c r="CV55" s="711"/>
      <c r="CW55" s="711"/>
      <c r="CX55" s="711"/>
      <c r="CY55" s="712"/>
    </row>
    <row r="56" spans="1:103" x14ac:dyDescent="0.2">
      <c r="A56" s="714"/>
      <c r="B56" s="715"/>
      <c r="C56" s="715"/>
      <c r="D56" s="716"/>
      <c r="E56" s="714"/>
      <c r="F56" s="715"/>
      <c r="G56" s="715"/>
      <c r="H56" s="716"/>
      <c r="I56" s="720"/>
      <c r="J56" s="721"/>
      <c r="K56" s="721"/>
      <c r="L56" s="721"/>
      <c r="M56" s="721"/>
      <c r="N56" s="721"/>
      <c r="O56" s="721"/>
      <c r="P56" s="722"/>
      <c r="Q56" s="717"/>
      <c r="R56" s="718"/>
      <c r="S56" s="718"/>
      <c r="T56" s="718"/>
      <c r="U56" s="719"/>
      <c r="V56" s="710"/>
      <c r="W56" s="711"/>
      <c r="X56" s="711"/>
      <c r="Y56" s="713"/>
      <c r="Z56" s="710"/>
      <c r="AA56" s="711"/>
      <c r="AB56" s="711"/>
      <c r="AC56" s="711"/>
      <c r="AD56" s="711"/>
      <c r="AE56" s="713"/>
      <c r="AF56" s="710"/>
      <c r="AG56" s="711"/>
      <c r="AH56" s="711"/>
      <c r="AI56" s="711"/>
      <c r="AJ56" s="713"/>
      <c r="AK56" s="710"/>
      <c r="AL56" s="711"/>
      <c r="AM56" s="711"/>
      <c r="AN56" s="713"/>
      <c r="AO56" s="710"/>
      <c r="AP56" s="711"/>
      <c r="AQ56" s="711"/>
      <c r="AR56" s="711"/>
      <c r="AS56" s="713"/>
      <c r="AT56" s="710"/>
      <c r="AU56" s="711"/>
      <c r="AV56" s="711"/>
      <c r="AW56" s="713"/>
      <c r="AX56" s="710"/>
      <c r="AY56" s="711"/>
      <c r="AZ56" s="711"/>
      <c r="BA56" s="711"/>
      <c r="BB56" s="713"/>
      <c r="BC56" s="710"/>
      <c r="BD56" s="711"/>
      <c r="BE56" s="711"/>
      <c r="BF56" s="713"/>
      <c r="BG56" s="710"/>
      <c r="BH56" s="711"/>
      <c r="BI56" s="711"/>
      <c r="BJ56" s="713"/>
      <c r="BK56" s="710"/>
      <c r="BL56" s="711"/>
      <c r="BM56" s="711"/>
      <c r="BN56" s="713"/>
      <c r="BO56" s="708"/>
      <c r="BP56" s="708"/>
      <c r="BQ56" s="708"/>
      <c r="BR56" s="708"/>
      <c r="BS56" s="708"/>
      <c r="BT56" s="708"/>
      <c r="BU56" s="708"/>
      <c r="BV56" s="708"/>
      <c r="BW56" s="708"/>
      <c r="BX56" s="708"/>
      <c r="BY56" s="708"/>
      <c r="BZ56" s="708"/>
      <c r="CA56" s="708"/>
      <c r="CB56" s="708"/>
      <c r="CC56" s="708"/>
      <c r="CD56" s="708"/>
      <c r="CE56" s="708"/>
      <c r="CF56" s="708"/>
      <c r="CG56" s="708"/>
      <c r="CH56" s="708"/>
      <c r="CI56" s="708"/>
      <c r="CJ56" s="708"/>
      <c r="CK56" s="708"/>
      <c r="CL56" s="708"/>
      <c r="CM56" s="708"/>
      <c r="CN56" s="708"/>
      <c r="CO56" s="708"/>
      <c r="CP56" s="708"/>
      <c r="CQ56" s="708"/>
      <c r="CR56" s="708"/>
      <c r="CS56" s="708"/>
      <c r="CT56" s="710"/>
      <c r="CU56" s="711"/>
      <c r="CV56" s="711"/>
      <c r="CW56" s="711"/>
      <c r="CX56" s="711"/>
      <c r="CY56" s="712"/>
    </row>
    <row r="57" spans="1:103" x14ac:dyDescent="0.2">
      <c r="A57" s="714"/>
      <c r="B57" s="715"/>
      <c r="C57" s="715"/>
      <c r="D57" s="716"/>
      <c r="E57" s="714"/>
      <c r="F57" s="715"/>
      <c r="G57" s="715"/>
      <c r="H57" s="716"/>
      <c r="I57" s="720"/>
      <c r="J57" s="721"/>
      <c r="K57" s="721"/>
      <c r="L57" s="721"/>
      <c r="M57" s="721"/>
      <c r="N57" s="721"/>
      <c r="O57" s="721"/>
      <c r="P57" s="722"/>
      <c r="Q57" s="717"/>
      <c r="R57" s="718"/>
      <c r="S57" s="718"/>
      <c r="T57" s="718"/>
      <c r="U57" s="719"/>
      <c r="V57" s="710"/>
      <c r="W57" s="711"/>
      <c r="X57" s="711"/>
      <c r="Y57" s="713"/>
      <c r="Z57" s="710"/>
      <c r="AA57" s="711"/>
      <c r="AB57" s="711"/>
      <c r="AC57" s="711"/>
      <c r="AD57" s="711"/>
      <c r="AE57" s="713"/>
      <c r="AF57" s="710"/>
      <c r="AG57" s="711"/>
      <c r="AH57" s="711"/>
      <c r="AI57" s="711"/>
      <c r="AJ57" s="713"/>
      <c r="AK57" s="710"/>
      <c r="AL57" s="711"/>
      <c r="AM57" s="711"/>
      <c r="AN57" s="713"/>
      <c r="AO57" s="710"/>
      <c r="AP57" s="711"/>
      <c r="AQ57" s="711"/>
      <c r="AR57" s="711"/>
      <c r="AS57" s="713"/>
      <c r="AT57" s="710"/>
      <c r="AU57" s="711"/>
      <c r="AV57" s="711"/>
      <c r="AW57" s="713"/>
      <c r="AX57" s="710"/>
      <c r="AY57" s="711"/>
      <c r="AZ57" s="711"/>
      <c r="BA57" s="711"/>
      <c r="BB57" s="713"/>
      <c r="BC57" s="710"/>
      <c r="BD57" s="711"/>
      <c r="BE57" s="711"/>
      <c r="BF57" s="713"/>
      <c r="BG57" s="710"/>
      <c r="BH57" s="711"/>
      <c r="BI57" s="711"/>
      <c r="BJ57" s="713"/>
      <c r="BK57" s="710"/>
      <c r="BL57" s="711"/>
      <c r="BM57" s="711"/>
      <c r="BN57" s="713"/>
      <c r="BO57" s="708"/>
      <c r="BP57" s="708"/>
      <c r="BQ57" s="708"/>
      <c r="BR57" s="708"/>
      <c r="BS57" s="708"/>
      <c r="BT57" s="708"/>
      <c r="BU57" s="708"/>
      <c r="BV57" s="708"/>
      <c r="BW57" s="708"/>
      <c r="BX57" s="708"/>
      <c r="BY57" s="708"/>
      <c r="BZ57" s="708"/>
      <c r="CA57" s="708"/>
      <c r="CB57" s="708"/>
      <c r="CC57" s="708"/>
      <c r="CD57" s="708"/>
      <c r="CE57" s="708"/>
      <c r="CF57" s="708"/>
      <c r="CG57" s="708"/>
      <c r="CH57" s="708"/>
      <c r="CI57" s="708"/>
      <c r="CJ57" s="708"/>
      <c r="CK57" s="708"/>
      <c r="CL57" s="708"/>
      <c r="CM57" s="708"/>
      <c r="CN57" s="708"/>
      <c r="CO57" s="708"/>
      <c r="CP57" s="708"/>
      <c r="CQ57" s="708"/>
      <c r="CR57" s="708"/>
      <c r="CS57" s="708"/>
      <c r="CT57" s="710"/>
      <c r="CU57" s="711"/>
      <c r="CV57" s="711"/>
      <c r="CW57" s="711"/>
      <c r="CX57" s="711"/>
      <c r="CY57" s="712"/>
    </row>
    <row r="58" spans="1:103" x14ac:dyDescent="0.2">
      <c r="A58" s="714"/>
      <c r="B58" s="715"/>
      <c r="C58" s="715"/>
      <c r="D58" s="716"/>
      <c r="E58" s="714"/>
      <c r="F58" s="715"/>
      <c r="G58" s="715"/>
      <c r="H58" s="716"/>
      <c r="I58" s="720"/>
      <c r="J58" s="721"/>
      <c r="K58" s="721"/>
      <c r="L58" s="721"/>
      <c r="M58" s="721"/>
      <c r="N58" s="721"/>
      <c r="O58" s="721"/>
      <c r="P58" s="722"/>
      <c r="Q58" s="717"/>
      <c r="R58" s="718"/>
      <c r="S58" s="718"/>
      <c r="T58" s="718"/>
      <c r="U58" s="719"/>
      <c r="V58" s="710"/>
      <c r="W58" s="711"/>
      <c r="X58" s="711"/>
      <c r="Y58" s="713"/>
      <c r="Z58" s="710"/>
      <c r="AA58" s="711"/>
      <c r="AB58" s="711"/>
      <c r="AC58" s="711"/>
      <c r="AD58" s="711"/>
      <c r="AE58" s="713"/>
      <c r="AF58" s="710"/>
      <c r="AG58" s="711"/>
      <c r="AH58" s="711"/>
      <c r="AI58" s="711"/>
      <c r="AJ58" s="713"/>
      <c r="AK58" s="710"/>
      <c r="AL58" s="711"/>
      <c r="AM58" s="711"/>
      <c r="AN58" s="713"/>
      <c r="AO58" s="710"/>
      <c r="AP58" s="711"/>
      <c r="AQ58" s="711"/>
      <c r="AR58" s="711"/>
      <c r="AS58" s="713"/>
      <c r="AT58" s="710"/>
      <c r="AU58" s="711"/>
      <c r="AV58" s="711"/>
      <c r="AW58" s="713"/>
      <c r="AX58" s="710"/>
      <c r="AY58" s="711"/>
      <c r="AZ58" s="711"/>
      <c r="BA58" s="711"/>
      <c r="BB58" s="713"/>
      <c r="BC58" s="710"/>
      <c r="BD58" s="711"/>
      <c r="BE58" s="711"/>
      <c r="BF58" s="713"/>
      <c r="BG58" s="710"/>
      <c r="BH58" s="711"/>
      <c r="BI58" s="711"/>
      <c r="BJ58" s="713"/>
      <c r="BK58" s="710"/>
      <c r="BL58" s="711"/>
      <c r="BM58" s="711"/>
      <c r="BN58" s="713"/>
      <c r="BO58" s="708"/>
      <c r="BP58" s="708"/>
      <c r="BQ58" s="708"/>
      <c r="BR58" s="708"/>
      <c r="BS58" s="708"/>
      <c r="BT58" s="708"/>
      <c r="BU58" s="708"/>
      <c r="BV58" s="708"/>
      <c r="BW58" s="708"/>
      <c r="BX58" s="708"/>
      <c r="BY58" s="708"/>
      <c r="BZ58" s="708"/>
      <c r="CA58" s="708"/>
      <c r="CB58" s="708"/>
      <c r="CC58" s="708"/>
      <c r="CD58" s="708"/>
      <c r="CE58" s="708"/>
      <c r="CF58" s="708"/>
      <c r="CG58" s="708"/>
      <c r="CH58" s="708"/>
      <c r="CI58" s="708"/>
      <c r="CJ58" s="708"/>
      <c r="CK58" s="708"/>
      <c r="CL58" s="708"/>
      <c r="CM58" s="708"/>
      <c r="CN58" s="708"/>
      <c r="CO58" s="708"/>
      <c r="CP58" s="708"/>
      <c r="CQ58" s="708"/>
      <c r="CR58" s="708"/>
      <c r="CS58" s="708"/>
      <c r="CT58" s="710"/>
      <c r="CU58" s="711"/>
      <c r="CV58" s="711"/>
      <c r="CW58" s="711"/>
      <c r="CX58" s="711"/>
      <c r="CY58" s="712"/>
    </row>
    <row r="59" spans="1:103" x14ac:dyDescent="0.2">
      <c r="A59" s="714"/>
      <c r="B59" s="715"/>
      <c r="C59" s="715"/>
      <c r="D59" s="716"/>
      <c r="E59" s="714"/>
      <c r="F59" s="715"/>
      <c r="G59" s="715"/>
      <c r="H59" s="716"/>
      <c r="I59" s="720"/>
      <c r="J59" s="721"/>
      <c r="K59" s="721"/>
      <c r="L59" s="721"/>
      <c r="M59" s="721"/>
      <c r="N59" s="721"/>
      <c r="O59" s="721"/>
      <c r="P59" s="722"/>
      <c r="Q59" s="717"/>
      <c r="R59" s="718"/>
      <c r="S59" s="718"/>
      <c r="T59" s="718"/>
      <c r="U59" s="719"/>
      <c r="V59" s="710"/>
      <c r="W59" s="711"/>
      <c r="X59" s="711"/>
      <c r="Y59" s="713"/>
      <c r="Z59" s="710"/>
      <c r="AA59" s="711"/>
      <c r="AB59" s="711"/>
      <c r="AC59" s="711"/>
      <c r="AD59" s="711"/>
      <c r="AE59" s="713"/>
      <c r="AF59" s="710"/>
      <c r="AG59" s="711"/>
      <c r="AH59" s="711"/>
      <c r="AI59" s="711"/>
      <c r="AJ59" s="713"/>
      <c r="AK59" s="710"/>
      <c r="AL59" s="711"/>
      <c r="AM59" s="711"/>
      <c r="AN59" s="713"/>
      <c r="AO59" s="710"/>
      <c r="AP59" s="711"/>
      <c r="AQ59" s="711"/>
      <c r="AR59" s="711"/>
      <c r="AS59" s="713"/>
      <c r="AT59" s="710"/>
      <c r="AU59" s="711"/>
      <c r="AV59" s="711"/>
      <c r="AW59" s="713"/>
      <c r="AX59" s="710"/>
      <c r="AY59" s="711"/>
      <c r="AZ59" s="711"/>
      <c r="BA59" s="711"/>
      <c r="BB59" s="713"/>
      <c r="BC59" s="710"/>
      <c r="BD59" s="711"/>
      <c r="BE59" s="711"/>
      <c r="BF59" s="713"/>
      <c r="BG59" s="710"/>
      <c r="BH59" s="711"/>
      <c r="BI59" s="711"/>
      <c r="BJ59" s="713"/>
      <c r="BK59" s="710"/>
      <c r="BL59" s="711"/>
      <c r="BM59" s="711"/>
      <c r="BN59" s="713"/>
      <c r="BO59" s="708"/>
      <c r="BP59" s="708"/>
      <c r="BQ59" s="708"/>
      <c r="BR59" s="708"/>
      <c r="BS59" s="708"/>
      <c r="BT59" s="708"/>
      <c r="BU59" s="708"/>
      <c r="BV59" s="708"/>
      <c r="BW59" s="708"/>
      <c r="BX59" s="708"/>
      <c r="BY59" s="708"/>
      <c r="BZ59" s="708"/>
      <c r="CA59" s="708"/>
      <c r="CB59" s="708"/>
      <c r="CC59" s="708"/>
      <c r="CD59" s="708"/>
      <c r="CE59" s="708"/>
      <c r="CF59" s="708"/>
      <c r="CG59" s="708"/>
      <c r="CH59" s="708"/>
      <c r="CI59" s="708"/>
      <c r="CJ59" s="708"/>
      <c r="CK59" s="708"/>
      <c r="CL59" s="708"/>
      <c r="CM59" s="708"/>
      <c r="CN59" s="708"/>
      <c r="CO59" s="708"/>
      <c r="CP59" s="708"/>
      <c r="CQ59" s="708"/>
      <c r="CR59" s="708"/>
      <c r="CS59" s="708"/>
      <c r="CT59" s="710"/>
      <c r="CU59" s="711"/>
      <c r="CV59" s="711"/>
      <c r="CW59" s="711"/>
      <c r="CX59" s="711"/>
      <c r="CY59" s="712"/>
    </row>
    <row r="60" spans="1:103" x14ac:dyDescent="0.2">
      <c r="A60" s="714"/>
      <c r="B60" s="715"/>
      <c r="C60" s="715"/>
      <c r="D60" s="716"/>
      <c r="E60" s="714"/>
      <c r="F60" s="715"/>
      <c r="G60" s="715"/>
      <c r="H60" s="716"/>
      <c r="I60" s="720"/>
      <c r="J60" s="721"/>
      <c r="K60" s="721"/>
      <c r="L60" s="721"/>
      <c r="M60" s="721"/>
      <c r="N60" s="721"/>
      <c r="O60" s="721"/>
      <c r="P60" s="722"/>
      <c r="Q60" s="717"/>
      <c r="R60" s="718"/>
      <c r="S60" s="718"/>
      <c r="T60" s="718"/>
      <c r="U60" s="719"/>
      <c r="V60" s="710"/>
      <c r="W60" s="711"/>
      <c r="X60" s="711"/>
      <c r="Y60" s="713"/>
      <c r="Z60" s="710"/>
      <c r="AA60" s="711"/>
      <c r="AB60" s="711"/>
      <c r="AC60" s="711"/>
      <c r="AD60" s="711"/>
      <c r="AE60" s="713"/>
      <c r="AF60" s="710"/>
      <c r="AG60" s="711"/>
      <c r="AH60" s="711"/>
      <c r="AI60" s="711"/>
      <c r="AJ60" s="713"/>
      <c r="AK60" s="710"/>
      <c r="AL60" s="711"/>
      <c r="AM60" s="711"/>
      <c r="AN60" s="713"/>
      <c r="AO60" s="710"/>
      <c r="AP60" s="711"/>
      <c r="AQ60" s="711"/>
      <c r="AR60" s="711"/>
      <c r="AS60" s="713"/>
      <c r="AT60" s="710"/>
      <c r="AU60" s="711"/>
      <c r="AV60" s="711"/>
      <c r="AW60" s="713"/>
      <c r="AX60" s="710"/>
      <c r="AY60" s="711"/>
      <c r="AZ60" s="711"/>
      <c r="BA60" s="711"/>
      <c r="BB60" s="713"/>
      <c r="BC60" s="710"/>
      <c r="BD60" s="711"/>
      <c r="BE60" s="711"/>
      <c r="BF60" s="713"/>
      <c r="BG60" s="710"/>
      <c r="BH60" s="711"/>
      <c r="BI60" s="711"/>
      <c r="BJ60" s="713"/>
      <c r="BK60" s="710"/>
      <c r="BL60" s="711"/>
      <c r="BM60" s="711"/>
      <c r="BN60" s="713"/>
      <c r="BO60" s="708"/>
      <c r="BP60" s="708"/>
      <c r="BQ60" s="708"/>
      <c r="BR60" s="708"/>
      <c r="BS60" s="708"/>
      <c r="BT60" s="708"/>
      <c r="BU60" s="708"/>
      <c r="BV60" s="708"/>
      <c r="BW60" s="708"/>
      <c r="BX60" s="708"/>
      <c r="BY60" s="708"/>
      <c r="BZ60" s="708"/>
      <c r="CA60" s="708"/>
      <c r="CB60" s="708"/>
      <c r="CC60" s="708"/>
      <c r="CD60" s="708"/>
      <c r="CE60" s="708"/>
      <c r="CF60" s="708"/>
      <c r="CG60" s="708"/>
      <c r="CH60" s="708"/>
      <c r="CI60" s="708"/>
      <c r="CJ60" s="708"/>
      <c r="CK60" s="708"/>
      <c r="CL60" s="708"/>
      <c r="CM60" s="708"/>
      <c r="CN60" s="708"/>
      <c r="CO60" s="708"/>
      <c r="CP60" s="708"/>
      <c r="CQ60" s="708"/>
      <c r="CR60" s="708"/>
      <c r="CS60" s="708"/>
      <c r="CT60" s="710"/>
      <c r="CU60" s="711"/>
      <c r="CV60" s="711"/>
      <c r="CW60" s="711"/>
      <c r="CX60" s="711"/>
      <c r="CY60" s="712"/>
    </row>
    <row r="61" spans="1:103" x14ac:dyDescent="0.2">
      <c r="A61" s="714"/>
      <c r="B61" s="715"/>
      <c r="C61" s="715"/>
      <c r="D61" s="716"/>
      <c r="E61" s="714"/>
      <c r="F61" s="715"/>
      <c r="G61" s="715"/>
      <c r="H61" s="716"/>
      <c r="I61" s="720"/>
      <c r="J61" s="721"/>
      <c r="K61" s="721"/>
      <c r="L61" s="721"/>
      <c r="M61" s="721"/>
      <c r="N61" s="721"/>
      <c r="O61" s="721"/>
      <c r="P61" s="722"/>
      <c r="Q61" s="717"/>
      <c r="R61" s="718"/>
      <c r="S61" s="718"/>
      <c r="T61" s="718"/>
      <c r="U61" s="719"/>
      <c r="V61" s="710"/>
      <c r="W61" s="711"/>
      <c r="X61" s="711"/>
      <c r="Y61" s="713"/>
      <c r="Z61" s="710"/>
      <c r="AA61" s="711"/>
      <c r="AB61" s="711"/>
      <c r="AC61" s="711"/>
      <c r="AD61" s="711"/>
      <c r="AE61" s="713"/>
      <c r="AF61" s="710"/>
      <c r="AG61" s="711"/>
      <c r="AH61" s="711"/>
      <c r="AI61" s="711"/>
      <c r="AJ61" s="713"/>
      <c r="AK61" s="710"/>
      <c r="AL61" s="711"/>
      <c r="AM61" s="711"/>
      <c r="AN61" s="713"/>
      <c r="AO61" s="710"/>
      <c r="AP61" s="711"/>
      <c r="AQ61" s="711"/>
      <c r="AR61" s="711"/>
      <c r="AS61" s="713"/>
      <c r="AT61" s="710"/>
      <c r="AU61" s="711"/>
      <c r="AV61" s="711"/>
      <c r="AW61" s="713"/>
      <c r="AX61" s="710"/>
      <c r="AY61" s="711"/>
      <c r="AZ61" s="711"/>
      <c r="BA61" s="711"/>
      <c r="BB61" s="713"/>
      <c r="BC61" s="710"/>
      <c r="BD61" s="711"/>
      <c r="BE61" s="711"/>
      <c r="BF61" s="713"/>
      <c r="BG61" s="710"/>
      <c r="BH61" s="711"/>
      <c r="BI61" s="711"/>
      <c r="BJ61" s="713"/>
      <c r="BK61" s="710"/>
      <c r="BL61" s="711"/>
      <c r="BM61" s="711"/>
      <c r="BN61" s="713"/>
      <c r="BO61" s="708"/>
      <c r="BP61" s="708"/>
      <c r="BQ61" s="708"/>
      <c r="BR61" s="708"/>
      <c r="BS61" s="708"/>
      <c r="BT61" s="708"/>
      <c r="BU61" s="708"/>
      <c r="BV61" s="708"/>
      <c r="BW61" s="708"/>
      <c r="BX61" s="708"/>
      <c r="BY61" s="708"/>
      <c r="BZ61" s="708"/>
      <c r="CA61" s="708"/>
      <c r="CB61" s="708"/>
      <c r="CC61" s="708"/>
      <c r="CD61" s="708"/>
      <c r="CE61" s="708"/>
      <c r="CF61" s="708"/>
      <c r="CG61" s="708"/>
      <c r="CH61" s="708"/>
      <c r="CI61" s="708"/>
      <c r="CJ61" s="708"/>
      <c r="CK61" s="708"/>
      <c r="CL61" s="708"/>
      <c r="CM61" s="708"/>
      <c r="CN61" s="708"/>
      <c r="CO61" s="708"/>
      <c r="CP61" s="708"/>
      <c r="CQ61" s="708"/>
      <c r="CR61" s="708"/>
      <c r="CS61" s="708"/>
      <c r="CT61" s="710"/>
      <c r="CU61" s="711"/>
      <c r="CV61" s="711"/>
      <c r="CW61" s="711"/>
      <c r="CX61" s="711"/>
      <c r="CY61" s="712"/>
    </row>
    <row r="62" spans="1:103" x14ac:dyDescent="0.2">
      <c r="A62" s="714"/>
      <c r="B62" s="715"/>
      <c r="C62" s="715"/>
      <c r="D62" s="716"/>
      <c r="E62" s="714"/>
      <c r="F62" s="715"/>
      <c r="G62" s="715"/>
      <c r="H62" s="716"/>
      <c r="I62" s="720"/>
      <c r="J62" s="721"/>
      <c r="K62" s="721"/>
      <c r="L62" s="721"/>
      <c r="M62" s="721"/>
      <c r="N62" s="721"/>
      <c r="O62" s="721"/>
      <c r="P62" s="722"/>
      <c r="Q62" s="717"/>
      <c r="R62" s="718"/>
      <c r="S62" s="718"/>
      <c r="T62" s="718"/>
      <c r="U62" s="719"/>
      <c r="V62" s="710"/>
      <c r="W62" s="711"/>
      <c r="X62" s="711"/>
      <c r="Y62" s="713"/>
      <c r="Z62" s="710"/>
      <c r="AA62" s="711"/>
      <c r="AB62" s="711"/>
      <c r="AC62" s="711"/>
      <c r="AD62" s="711"/>
      <c r="AE62" s="713"/>
      <c r="AF62" s="710"/>
      <c r="AG62" s="711"/>
      <c r="AH62" s="711"/>
      <c r="AI62" s="711"/>
      <c r="AJ62" s="713"/>
      <c r="AK62" s="710"/>
      <c r="AL62" s="711"/>
      <c r="AM62" s="711"/>
      <c r="AN62" s="713"/>
      <c r="AO62" s="710"/>
      <c r="AP62" s="711"/>
      <c r="AQ62" s="711"/>
      <c r="AR62" s="711"/>
      <c r="AS62" s="713"/>
      <c r="AT62" s="710"/>
      <c r="AU62" s="711"/>
      <c r="AV62" s="711"/>
      <c r="AW62" s="713"/>
      <c r="AX62" s="710"/>
      <c r="AY62" s="711"/>
      <c r="AZ62" s="711"/>
      <c r="BA62" s="711"/>
      <c r="BB62" s="713"/>
      <c r="BC62" s="710"/>
      <c r="BD62" s="711"/>
      <c r="BE62" s="711"/>
      <c r="BF62" s="713"/>
      <c r="BG62" s="710"/>
      <c r="BH62" s="711"/>
      <c r="BI62" s="711"/>
      <c r="BJ62" s="713"/>
      <c r="BK62" s="710"/>
      <c r="BL62" s="711"/>
      <c r="BM62" s="711"/>
      <c r="BN62" s="713"/>
      <c r="BO62" s="708"/>
      <c r="BP62" s="708"/>
      <c r="BQ62" s="708"/>
      <c r="BR62" s="708"/>
      <c r="BS62" s="708"/>
      <c r="BT62" s="708"/>
      <c r="BU62" s="708"/>
      <c r="BV62" s="708"/>
      <c r="BW62" s="708"/>
      <c r="BX62" s="708"/>
      <c r="BY62" s="708"/>
      <c r="BZ62" s="708"/>
      <c r="CA62" s="708"/>
      <c r="CB62" s="708"/>
      <c r="CC62" s="708"/>
      <c r="CD62" s="708"/>
      <c r="CE62" s="708"/>
      <c r="CF62" s="708"/>
      <c r="CG62" s="708"/>
      <c r="CH62" s="708"/>
      <c r="CI62" s="708"/>
      <c r="CJ62" s="708"/>
      <c r="CK62" s="708"/>
      <c r="CL62" s="708"/>
      <c r="CM62" s="708"/>
      <c r="CN62" s="708"/>
      <c r="CO62" s="708"/>
      <c r="CP62" s="708"/>
      <c r="CQ62" s="708"/>
      <c r="CR62" s="708"/>
      <c r="CS62" s="708"/>
      <c r="CT62" s="710"/>
      <c r="CU62" s="711"/>
      <c r="CV62" s="711"/>
      <c r="CW62" s="711"/>
      <c r="CX62" s="711"/>
      <c r="CY62" s="712"/>
    </row>
    <row r="63" spans="1:103" x14ac:dyDescent="0.2">
      <c r="A63" s="714"/>
      <c r="B63" s="715"/>
      <c r="C63" s="715"/>
      <c r="D63" s="716"/>
      <c r="E63" s="714"/>
      <c r="F63" s="715"/>
      <c r="G63" s="715"/>
      <c r="H63" s="716"/>
      <c r="I63" s="720"/>
      <c r="J63" s="721"/>
      <c r="K63" s="721"/>
      <c r="L63" s="721"/>
      <c r="M63" s="721"/>
      <c r="N63" s="721"/>
      <c r="O63" s="721"/>
      <c r="P63" s="722"/>
      <c r="Q63" s="717"/>
      <c r="R63" s="718"/>
      <c r="S63" s="718"/>
      <c r="T63" s="718"/>
      <c r="U63" s="719"/>
      <c r="V63" s="710"/>
      <c r="W63" s="711"/>
      <c r="X63" s="711"/>
      <c r="Y63" s="713"/>
      <c r="Z63" s="710"/>
      <c r="AA63" s="711"/>
      <c r="AB63" s="711"/>
      <c r="AC63" s="711"/>
      <c r="AD63" s="711"/>
      <c r="AE63" s="713"/>
      <c r="AF63" s="710"/>
      <c r="AG63" s="711"/>
      <c r="AH63" s="711"/>
      <c r="AI63" s="711"/>
      <c r="AJ63" s="713"/>
      <c r="AK63" s="710"/>
      <c r="AL63" s="711"/>
      <c r="AM63" s="711"/>
      <c r="AN63" s="713"/>
      <c r="AO63" s="710"/>
      <c r="AP63" s="711"/>
      <c r="AQ63" s="711"/>
      <c r="AR63" s="711"/>
      <c r="AS63" s="713"/>
      <c r="AT63" s="710"/>
      <c r="AU63" s="711"/>
      <c r="AV63" s="711"/>
      <c r="AW63" s="713"/>
      <c r="AX63" s="710"/>
      <c r="AY63" s="711"/>
      <c r="AZ63" s="711"/>
      <c r="BA63" s="711"/>
      <c r="BB63" s="713"/>
      <c r="BC63" s="710"/>
      <c r="BD63" s="711"/>
      <c r="BE63" s="711"/>
      <c r="BF63" s="713"/>
      <c r="BG63" s="710"/>
      <c r="BH63" s="711"/>
      <c r="BI63" s="711"/>
      <c r="BJ63" s="713"/>
      <c r="BK63" s="710"/>
      <c r="BL63" s="711"/>
      <c r="BM63" s="711"/>
      <c r="BN63" s="713"/>
      <c r="BO63" s="708"/>
      <c r="BP63" s="708"/>
      <c r="BQ63" s="708"/>
      <c r="BR63" s="708"/>
      <c r="BS63" s="708"/>
      <c r="BT63" s="708"/>
      <c r="BU63" s="708"/>
      <c r="BV63" s="708"/>
      <c r="BW63" s="708"/>
      <c r="BX63" s="708"/>
      <c r="BY63" s="708"/>
      <c r="BZ63" s="708"/>
      <c r="CA63" s="708"/>
      <c r="CB63" s="708"/>
      <c r="CC63" s="708"/>
      <c r="CD63" s="708"/>
      <c r="CE63" s="708"/>
      <c r="CF63" s="708"/>
      <c r="CG63" s="708"/>
      <c r="CH63" s="708"/>
      <c r="CI63" s="708"/>
      <c r="CJ63" s="708"/>
      <c r="CK63" s="708"/>
      <c r="CL63" s="708"/>
      <c r="CM63" s="708"/>
      <c r="CN63" s="708"/>
      <c r="CO63" s="708"/>
      <c r="CP63" s="708"/>
      <c r="CQ63" s="708"/>
      <c r="CR63" s="708"/>
      <c r="CS63" s="708"/>
      <c r="CT63" s="710"/>
      <c r="CU63" s="711"/>
      <c r="CV63" s="711"/>
      <c r="CW63" s="711"/>
      <c r="CX63" s="711"/>
      <c r="CY63" s="712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723" t="s">
        <v>137</v>
      </c>
      <c r="W64" s="723"/>
      <c r="X64" s="723"/>
      <c r="Y64" s="723"/>
      <c r="Z64" s="723" t="s">
        <v>137</v>
      </c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4"/>
      <c r="AL64" s="725"/>
      <c r="AM64" s="725"/>
      <c r="AN64" s="726"/>
      <c r="AO64" s="723"/>
      <c r="AP64" s="723"/>
      <c r="AQ64" s="723"/>
      <c r="AR64" s="723"/>
      <c r="AS64" s="723"/>
      <c r="AT64" s="723"/>
      <c r="AU64" s="723"/>
      <c r="AV64" s="723"/>
      <c r="AW64" s="723"/>
      <c r="AX64" s="723"/>
      <c r="AY64" s="723"/>
      <c r="AZ64" s="723"/>
      <c r="BA64" s="723"/>
      <c r="BB64" s="723"/>
      <c r="BC64" s="723"/>
      <c r="BD64" s="723"/>
      <c r="BE64" s="723"/>
      <c r="BF64" s="723"/>
      <c r="BG64" s="723"/>
      <c r="BH64" s="723"/>
      <c r="BI64" s="723"/>
      <c r="BJ64" s="723"/>
      <c r="BK64" s="723"/>
      <c r="BL64" s="723"/>
      <c r="BM64" s="723"/>
      <c r="BN64" s="723"/>
      <c r="BO64" s="723"/>
      <c r="BP64" s="723"/>
      <c r="BQ64" s="723"/>
      <c r="BR64" s="723"/>
      <c r="BS64" s="723"/>
      <c r="BT64" s="723"/>
      <c r="BU64" s="723"/>
      <c r="BV64" s="723"/>
      <c r="BW64" s="723"/>
      <c r="BX64" s="723"/>
      <c r="BY64" s="723"/>
      <c r="BZ64" s="723"/>
      <c r="CA64" s="723"/>
      <c r="CB64" s="723"/>
      <c r="CC64" s="723"/>
      <c r="CD64" s="723"/>
      <c r="CE64" s="723"/>
      <c r="CF64" s="723"/>
      <c r="CG64" s="723"/>
      <c r="CH64" s="723"/>
      <c r="CI64" s="723"/>
      <c r="CJ64" s="723"/>
      <c r="CK64" s="723"/>
      <c r="CL64" s="723"/>
      <c r="CM64" s="723"/>
      <c r="CN64" s="723"/>
      <c r="CO64" s="723"/>
      <c r="CP64" s="723"/>
      <c r="CQ64" s="723"/>
      <c r="CR64" s="723"/>
      <c r="CS64" s="723"/>
      <c r="CT64" s="710"/>
      <c r="CU64" s="711"/>
      <c r="CV64" s="711"/>
      <c r="CW64" s="711"/>
      <c r="CX64" s="711"/>
      <c r="CY64" s="712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4"/>
      <c r="AL65" s="725"/>
      <c r="AM65" s="725"/>
      <c r="AN65" s="726"/>
      <c r="AO65" s="723"/>
      <c r="AP65" s="723"/>
      <c r="AQ65" s="723"/>
      <c r="AR65" s="723"/>
      <c r="AS65" s="723"/>
      <c r="AT65" s="723"/>
      <c r="AU65" s="723"/>
      <c r="AV65" s="723"/>
      <c r="AW65" s="723"/>
      <c r="AX65" s="723"/>
      <c r="AY65" s="723"/>
      <c r="AZ65" s="723"/>
      <c r="BA65" s="723"/>
      <c r="BB65" s="723"/>
      <c r="BC65" s="723"/>
      <c r="BD65" s="723"/>
      <c r="BE65" s="723"/>
      <c r="BF65" s="723"/>
      <c r="BG65" s="723"/>
      <c r="BH65" s="723"/>
      <c r="BI65" s="723"/>
      <c r="BJ65" s="723"/>
      <c r="BK65" s="723"/>
      <c r="BL65" s="723"/>
      <c r="BM65" s="723"/>
      <c r="BN65" s="723"/>
      <c r="BO65" s="723"/>
      <c r="BP65" s="723"/>
      <c r="BQ65" s="723"/>
      <c r="BR65" s="723"/>
      <c r="BS65" s="723"/>
      <c r="BT65" s="723"/>
      <c r="BU65" s="723"/>
      <c r="BV65" s="723"/>
      <c r="BW65" s="723"/>
      <c r="BX65" s="723"/>
      <c r="BY65" s="723"/>
      <c r="BZ65" s="723"/>
      <c r="CA65" s="723"/>
      <c r="CB65" s="723"/>
      <c r="CC65" s="723"/>
      <c r="CD65" s="723"/>
      <c r="CE65" s="723"/>
      <c r="CF65" s="723"/>
      <c r="CG65" s="723"/>
      <c r="CH65" s="723"/>
      <c r="CI65" s="723"/>
      <c r="CJ65" s="723"/>
      <c r="CK65" s="723"/>
      <c r="CL65" s="723"/>
      <c r="CM65" s="723"/>
      <c r="CN65" s="723"/>
      <c r="CO65" s="723"/>
      <c r="CP65" s="723"/>
      <c r="CQ65" s="723"/>
      <c r="CR65" s="723"/>
      <c r="CS65" s="723"/>
      <c r="CT65" s="710"/>
      <c r="CU65" s="711"/>
      <c r="CV65" s="711"/>
      <c r="CW65" s="711"/>
      <c r="CX65" s="711"/>
      <c r="CY65" s="712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723" t="s">
        <v>137</v>
      </c>
      <c r="W66" s="723"/>
      <c r="X66" s="723"/>
      <c r="Y66" s="723"/>
      <c r="Z66" s="723" t="s">
        <v>137</v>
      </c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4"/>
      <c r="AL66" s="725"/>
      <c r="AM66" s="725"/>
      <c r="AN66" s="726"/>
      <c r="AO66" s="723"/>
      <c r="AP66" s="723"/>
      <c r="AQ66" s="723"/>
      <c r="AR66" s="723"/>
      <c r="AS66" s="723"/>
      <c r="AT66" s="723"/>
      <c r="AU66" s="723"/>
      <c r="AV66" s="723"/>
      <c r="AW66" s="723"/>
      <c r="AX66" s="723"/>
      <c r="AY66" s="723"/>
      <c r="AZ66" s="723"/>
      <c r="BA66" s="723"/>
      <c r="BB66" s="723"/>
      <c r="BC66" s="723"/>
      <c r="BD66" s="723"/>
      <c r="BE66" s="723"/>
      <c r="BF66" s="723"/>
      <c r="BG66" s="723"/>
      <c r="BH66" s="723"/>
      <c r="BI66" s="723"/>
      <c r="BJ66" s="723"/>
      <c r="BK66" s="723"/>
      <c r="BL66" s="723"/>
      <c r="BM66" s="723"/>
      <c r="BN66" s="723"/>
      <c r="BO66" s="723"/>
      <c r="BP66" s="723"/>
      <c r="BQ66" s="723"/>
      <c r="BR66" s="723"/>
      <c r="BS66" s="723"/>
      <c r="BT66" s="723"/>
      <c r="BU66" s="723"/>
      <c r="BV66" s="723"/>
      <c r="BW66" s="723"/>
      <c r="BX66" s="723"/>
      <c r="BY66" s="723"/>
      <c r="BZ66" s="723"/>
      <c r="CA66" s="723"/>
      <c r="CB66" s="723"/>
      <c r="CC66" s="723"/>
      <c r="CD66" s="723"/>
      <c r="CE66" s="723"/>
      <c r="CF66" s="723"/>
      <c r="CG66" s="723"/>
      <c r="CH66" s="723"/>
      <c r="CI66" s="723"/>
      <c r="CJ66" s="723"/>
      <c r="CK66" s="723"/>
      <c r="CL66" s="723"/>
      <c r="CM66" s="723"/>
      <c r="CN66" s="723"/>
      <c r="CO66" s="723"/>
      <c r="CP66" s="723"/>
      <c r="CQ66" s="723"/>
      <c r="CR66" s="723"/>
      <c r="CS66" s="723"/>
      <c r="CT66" s="710"/>
      <c r="CU66" s="711"/>
      <c r="CV66" s="711"/>
      <c r="CW66" s="711"/>
      <c r="CX66" s="711"/>
      <c r="CY66" s="712"/>
    </row>
    <row r="71" spans="1:103" x14ac:dyDescent="0.2">
      <c r="A71" s="190" t="str">
        <f>'НАЧИНАТЬ С ЭТОГО'!A10</f>
        <v>Заказчик</v>
      </c>
      <c r="BY71" s="190" t="str">
        <f>'НАЧИНАТЬ С ЭТОГО'!A16</f>
        <v>Подрядчик</v>
      </c>
    </row>
    <row r="72" spans="1:103" x14ac:dyDescent="0.2">
      <c r="A72" s="190" t="str">
        <f>'НАЧИНАТЬ С ЭТОГО'!B9</f>
        <v>Генеральный директор</v>
      </c>
      <c r="BY72" s="190" t="str">
        <f>'НАЧИНАТЬ С ЭТОГО'!B17</f>
        <v>Директор</v>
      </c>
    </row>
    <row r="73" spans="1:103" x14ac:dyDescent="0.2">
      <c r="A73" s="190" t="str">
        <f>'НАЧИНАТЬ С ЭТОГО'!B10</f>
        <v>ООО «Югстрой-Электросеть»</v>
      </c>
      <c r="BY73" s="190" t="str">
        <f>'НАЧИНАТЬ С ЭТОГО'!B18</f>
        <v>_____________________________</v>
      </c>
    </row>
    <row r="75" spans="1:103" x14ac:dyDescent="0.2">
      <c r="A75" s="190" t="str">
        <f>'НАЧИНАТЬ С ЭТОГО'!B12</f>
        <v>__________________ /__________/</v>
      </c>
      <c r="BY75" s="190" t="str">
        <f>'НАЧИНАТЬ С ЭТОГО'!B19</f>
        <v>_____________________</v>
      </c>
    </row>
    <row r="77" spans="1:103" x14ac:dyDescent="0.2">
      <c r="A77" s="190" t="str">
        <f>'Прил 1.1'!A42</f>
        <v>"___" _____________ 202_ г.</v>
      </c>
      <c r="BY77" s="371" t="str">
        <f>'Прил 1.1'!K42</f>
        <v>"___" _____________ 202_ г.</v>
      </c>
    </row>
  </sheetData>
  <mergeCells count="541"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723"/>
  <sheetViews>
    <sheetView topLeftCell="A542" zoomScale="120" zoomScaleNormal="120" workbookViewId="0">
      <selection activeCell="M7" sqref="M7:P7"/>
    </sheetView>
  </sheetViews>
  <sheetFormatPr defaultRowHeight="12.75" x14ac:dyDescent="0.2"/>
  <cols>
    <col min="2" max="2" width="12" customWidth="1"/>
  </cols>
  <sheetData>
    <row r="1" spans="1:16" x14ac:dyDescent="0.2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414" t="s">
        <v>211</v>
      </c>
    </row>
    <row r="2" spans="1:16" x14ac:dyDescent="0.2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415" t="s">
        <v>212</v>
      </c>
      <c r="M2" s="382"/>
      <c r="P2" s="381"/>
    </row>
    <row r="3" spans="1:16" ht="21" customHeight="1" x14ac:dyDescent="0.2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P3" s="381"/>
    </row>
    <row r="4" spans="1:16" x14ac:dyDescent="0.2">
      <c r="A4" s="759" t="s">
        <v>179</v>
      </c>
      <c r="B4" s="759"/>
      <c r="C4" s="759"/>
      <c r="D4" s="759"/>
      <c r="E4" s="759"/>
      <c r="F4" s="382"/>
      <c r="G4" s="382"/>
      <c r="H4" s="382"/>
      <c r="I4" s="382"/>
      <c r="L4" s="382"/>
      <c r="M4" s="759" t="s">
        <v>180</v>
      </c>
      <c r="N4" s="759"/>
      <c r="O4" s="759"/>
      <c r="P4" s="759"/>
    </row>
    <row r="5" spans="1:16" x14ac:dyDescent="0.2">
      <c r="A5" s="727"/>
      <c r="B5" s="727"/>
      <c r="C5" s="727"/>
      <c r="D5" s="727"/>
      <c r="E5" s="727"/>
      <c r="F5" s="382"/>
      <c r="G5" s="382"/>
      <c r="H5" s="382"/>
      <c r="I5" s="382"/>
      <c r="M5" s="760" t="s">
        <v>707</v>
      </c>
      <c r="N5" s="760"/>
      <c r="O5" s="760"/>
      <c r="P5" s="760"/>
    </row>
    <row r="6" spans="1:16" x14ac:dyDescent="0.2">
      <c r="A6" s="727"/>
      <c r="B6" s="727"/>
      <c r="C6" s="727"/>
      <c r="D6" s="727"/>
      <c r="E6" s="727"/>
      <c r="F6" s="382"/>
      <c r="G6" s="382"/>
      <c r="H6" s="382"/>
      <c r="I6" s="382"/>
      <c r="M6" s="760" t="s">
        <v>29</v>
      </c>
      <c r="N6" s="760"/>
      <c r="O6" s="760"/>
      <c r="P6" s="760"/>
    </row>
    <row r="7" spans="1:16" x14ac:dyDescent="0.2">
      <c r="A7" s="758"/>
      <c r="B7" s="758"/>
      <c r="C7" s="758"/>
      <c r="D7" s="758"/>
      <c r="E7" s="758"/>
      <c r="F7" s="382"/>
      <c r="G7" s="382"/>
      <c r="H7" s="382"/>
      <c r="I7" s="382"/>
      <c r="L7" s="382"/>
      <c r="M7" s="758" t="s">
        <v>709</v>
      </c>
      <c r="N7" s="758"/>
      <c r="O7" s="758"/>
      <c r="P7" s="758"/>
    </row>
    <row r="8" spans="1:16" x14ac:dyDescent="0.2">
      <c r="A8" s="756" t="s">
        <v>181</v>
      </c>
      <c r="B8" s="756"/>
      <c r="C8" s="756"/>
      <c r="D8" s="756"/>
      <c r="E8" s="756"/>
      <c r="F8" s="382"/>
      <c r="G8" s="382"/>
      <c r="H8" s="382"/>
      <c r="I8" s="382"/>
      <c r="L8" s="382"/>
      <c r="M8" s="757" t="s">
        <v>181</v>
      </c>
      <c r="N8" s="757"/>
      <c r="O8" s="757"/>
      <c r="P8" s="757"/>
    </row>
    <row r="9" spans="1:16" x14ac:dyDescent="0.2">
      <c r="A9" s="380"/>
      <c r="B9" s="380"/>
      <c r="C9" s="380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1"/>
    </row>
    <row r="10" spans="1:16" x14ac:dyDescent="0.2">
      <c r="A10" s="383"/>
      <c r="B10" s="382"/>
      <c r="C10" s="382"/>
      <c r="D10" s="382"/>
      <c r="E10" s="382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</row>
    <row r="11" spans="1:16" ht="28.5" customHeight="1" x14ac:dyDescent="0.2">
      <c r="A11" s="752" t="s">
        <v>230</v>
      </c>
      <c r="B11" s="752"/>
      <c r="C11" s="752"/>
      <c r="D11" s="752"/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</row>
    <row r="12" spans="1:16" x14ac:dyDescent="0.2">
      <c r="A12" s="753" t="s">
        <v>182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3"/>
    </row>
    <row r="13" spans="1:16" ht="27.75" customHeight="1" x14ac:dyDescent="0.25">
      <c r="A13" s="778" t="s">
        <v>183</v>
      </c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</row>
    <row r="14" spans="1:16" ht="18" x14ac:dyDescent="0.25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</row>
    <row r="15" spans="1:16" x14ac:dyDescent="0.2">
      <c r="A15" s="754" t="s">
        <v>704</v>
      </c>
      <c r="B15" s="755"/>
      <c r="C15" s="755"/>
      <c r="D15" s="755"/>
      <c r="E15" s="755"/>
      <c r="F15" s="755"/>
      <c r="G15" s="755"/>
      <c r="H15" s="755"/>
      <c r="I15" s="755"/>
      <c r="J15" s="755"/>
      <c r="K15" s="755"/>
      <c r="L15" s="755"/>
      <c r="M15" s="755"/>
      <c r="N15" s="755"/>
      <c r="O15" s="755"/>
      <c r="P15" s="755"/>
    </row>
    <row r="16" spans="1:16" x14ac:dyDescent="0.2">
      <c r="A16" s="753" t="s">
        <v>184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</row>
    <row r="17" spans="1:16" x14ac:dyDescent="0.2">
      <c r="A17" s="382" t="s">
        <v>185</v>
      </c>
      <c r="B17" s="386"/>
      <c r="C17" s="380"/>
      <c r="D17" s="380"/>
      <c r="E17" s="380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</row>
    <row r="18" spans="1:16" x14ac:dyDescent="0.2">
      <c r="A18" s="382" t="s">
        <v>186</v>
      </c>
      <c r="B18" s="775"/>
      <c r="C18" s="775"/>
      <c r="D18" s="775"/>
      <c r="E18" s="775"/>
      <c r="F18" s="775"/>
      <c r="G18" s="387"/>
      <c r="H18" s="387"/>
      <c r="I18" s="387"/>
      <c r="J18" s="387"/>
      <c r="K18" s="387"/>
      <c r="L18" s="387"/>
      <c r="M18" s="387"/>
      <c r="N18" s="387"/>
      <c r="O18" s="387"/>
      <c r="P18" s="387"/>
    </row>
    <row r="19" spans="1:16" x14ac:dyDescent="0.2">
      <c r="A19" s="382"/>
      <c r="B19" s="776" t="s">
        <v>187</v>
      </c>
      <c r="C19" s="776"/>
      <c r="D19" s="776"/>
      <c r="E19" s="776"/>
      <c r="F19" s="776"/>
      <c r="G19" s="388"/>
      <c r="H19" s="388"/>
      <c r="I19" s="388"/>
      <c r="J19" s="388"/>
      <c r="K19" s="388"/>
      <c r="L19" s="388"/>
      <c r="M19" s="388"/>
      <c r="N19" s="388"/>
      <c r="O19" s="389"/>
      <c r="P19" s="388"/>
    </row>
    <row r="20" spans="1:16" x14ac:dyDescent="0.2">
      <c r="A20" s="382"/>
      <c r="B20" s="382"/>
      <c r="C20" s="382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88"/>
      <c r="P20" s="388"/>
    </row>
    <row r="21" spans="1:16" x14ac:dyDescent="0.2">
      <c r="A21" s="391" t="s">
        <v>188</v>
      </c>
      <c r="B21" s="392"/>
      <c r="C21" s="777"/>
      <c r="D21" s="777"/>
      <c r="E21" s="777"/>
      <c r="F21" s="777"/>
      <c r="G21" s="393"/>
      <c r="H21" s="393"/>
      <c r="I21" s="393"/>
      <c r="J21" s="393"/>
      <c r="K21" s="393"/>
      <c r="L21" s="393"/>
      <c r="M21" s="393"/>
      <c r="N21" s="393"/>
      <c r="O21" s="393"/>
      <c r="P21" s="393"/>
    </row>
    <row r="22" spans="1:16" x14ac:dyDescent="0.2">
      <c r="A22" s="382"/>
      <c r="B22" s="392"/>
      <c r="C22" s="394"/>
      <c r="D22" s="395"/>
      <c r="E22" s="395"/>
      <c r="F22" s="395"/>
      <c r="G22" s="396"/>
      <c r="H22" s="396"/>
      <c r="I22" s="396"/>
      <c r="J22" s="396"/>
      <c r="K22" s="396"/>
      <c r="L22" s="396"/>
      <c r="M22" s="396"/>
      <c r="N22" s="396"/>
      <c r="O22" s="396"/>
      <c r="P22" s="396"/>
    </row>
    <row r="23" spans="1:16" x14ac:dyDescent="0.2">
      <c r="A23" s="391" t="s">
        <v>189</v>
      </c>
      <c r="B23" s="392"/>
      <c r="C23" s="397"/>
      <c r="D23" s="398"/>
      <c r="E23" s="399" t="s">
        <v>190</v>
      </c>
      <c r="G23" s="392"/>
      <c r="H23" s="392"/>
      <c r="I23" s="392"/>
      <c r="J23" s="392"/>
      <c r="K23" s="392"/>
      <c r="L23" s="392"/>
      <c r="M23" s="392"/>
      <c r="N23" s="400"/>
      <c r="O23" s="400"/>
      <c r="P23" s="392"/>
    </row>
    <row r="24" spans="1:16" x14ac:dyDescent="0.2">
      <c r="A24" s="382"/>
      <c r="B24" s="401" t="s">
        <v>191</v>
      </c>
      <c r="C24" s="402"/>
      <c r="D24" s="403"/>
      <c r="E24" s="399"/>
      <c r="G24" s="392"/>
    </row>
    <row r="25" spans="1:16" x14ac:dyDescent="0.2">
      <c r="A25" s="382"/>
      <c r="B25" s="404" t="s">
        <v>192</v>
      </c>
      <c r="C25" s="397"/>
      <c r="D25" s="398"/>
      <c r="E25" s="399" t="s">
        <v>190</v>
      </c>
      <c r="I25" s="392"/>
      <c r="K25" s="392" t="s">
        <v>193</v>
      </c>
      <c r="L25" s="392"/>
      <c r="M25" s="392"/>
      <c r="N25" s="405"/>
      <c r="O25" s="398"/>
      <c r="P25" s="399" t="s">
        <v>190</v>
      </c>
    </row>
    <row r="26" spans="1:16" x14ac:dyDescent="0.2">
      <c r="A26" s="382"/>
      <c r="B26" s="404" t="s">
        <v>194</v>
      </c>
      <c r="C26" s="406"/>
      <c r="D26" s="407"/>
      <c r="E26" s="399" t="s">
        <v>190</v>
      </c>
      <c r="I26" s="392"/>
      <c r="K26" s="392" t="s">
        <v>195</v>
      </c>
      <c r="L26" s="392"/>
      <c r="M26" s="392"/>
      <c r="N26" s="405"/>
      <c r="O26" s="398"/>
      <c r="P26" s="399" t="s">
        <v>190</v>
      </c>
    </row>
    <row r="27" spans="1:16" x14ac:dyDescent="0.2">
      <c r="A27" s="382"/>
      <c r="B27" s="404" t="s">
        <v>196</v>
      </c>
      <c r="C27" s="406"/>
      <c r="D27" s="407"/>
      <c r="E27" s="399" t="s">
        <v>190</v>
      </c>
      <c r="I27" s="392"/>
      <c r="K27" s="392" t="s">
        <v>197</v>
      </c>
      <c r="L27" s="392"/>
      <c r="M27" s="392"/>
      <c r="N27" s="408"/>
      <c r="O27" s="407"/>
      <c r="P27" s="409" t="s">
        <v>198</v>
      </c>
    </row>
    <row r="28" spans="1:16" x14ac:dyDescent="0.2">
      <c r="A28" s="382"/>
      <c r="B28" s="404" t="s">
        <v>199</v>
      </c>
      <c r="C28" s="406"/>
      <c r="D28" s="398"/>
      <c r="E28" s="399" t="s">
        <v>190</v>
      </c>
      <c r="I28" s="392"/>
      <c r="K28" s="392" t="s">
        <v>200</v>
      </c>
      <c r="L28" s="392"/>
      <c r="M28" s="392"/>
      <c r="N28" s="408"/>
      <c r="O28" s="407"/>
      <c r="P28" s="409" t="s">
        <v>198</v>
      </c>
    </row>
    <row r="29" spans="1:16" x14ac:dyDescent="0.2">
      <c r="A29" s="382"/>
      <c r="B29" s="392"/>
      <c r="D29" s="410"/>
      <c r="E29" s="399"/>
      <c r="H29" s="392"/>
      <c r="I29" s="392"/>
      <c r="J29" s="392"/>
      <c r="K29" s="392"/>
      <c r="L29" s="392"/>
      <c r="M29" s="392"/>
      <c r="N29" s="396"/>
      <c r="O29" s="396"/>
      <c r="P29" s="392"/>
    </row>
    <row r="30" spans="1:16" x14ac:dyDescent="0.2">
      <c r="A30" s="764" t="s">
        <v>2</v>
      </c>
      <c r="B30" s="765" t="s">
        <v>201</v>
      </c>
      <c r="C30" s="766" t="s">
        <v>202</v>
      </c>
      <c r="D30" s="767"/>
      <c r="E30" s="767"/>
      <c r="F30" s="767"/>
      <c r="G30" s="768"/>
      <c r="H30" s="765" t="s">
        <v>143</v>
      </c>
      <c r="I30" s="765" t="s">
        <v>54</v>
      </c>
      <c r="J30" s="765"/>
      <c r="K30" s="765"/>
      <c r="L30" s="766" t="s">
        <v>203</v>
      </c>
      <c r="M30" s="767"/>
      <c r="N30" s="767"/>
      <c r="O30" s="767"/>
      <c r="P30" s="768"/>
    </row>
    <row r="31" spans="1:16" x14ac:dyDescent="0.2">
      <c r="A31" s="764"/>
      <c r="B31" s="765"/>
      <c r="C31" s="769"/>
      <c r="D31" s="770"/>
      <c r="E31" s="770"/>
      <c r="F31" s="770"/>
      <c r="G31" s="771"/>
      <c r="H31" s="765"/>
      <c r="I31" s="765"/>
      <c r="J31" s="765"/>
      <c r="K31" s="765"/>
      <c r="L31" s="772"/>
      <c r="M31" s="773"/>
      <c r="N31" s="773"/>
      <c r="O31" s="773"/>
      <c r="P31" s="774"/>
    </row>
    <row r="32" spans="1:16" ht="67.5" x14ac:dyDescent="0.2">
      <c r="A32" s="764"/>
      <c r="B32" s="765"/>
      <c r="C32" s="772"/>
      <c r="D32" s="773"/>
      <c r="E32" s="773"/>
      <c r="F32" s="773"/>
      <c r="G32" s="774"/>
      <c r="H32" s="765"/>
      <c r="I32" s="411" t="s">
        <v>204</v>
      </c>
      <c r="J32" s="411" t="s">
        <v>205</v>
      </c>
      <c r="K32" s="411" t="s">
        <v>206</v>
      </c>
      <c r="L32" s="411" t="s">
        <v>207</v>
      </c>
      <c r="M32" s="411" t="s">
        <v>208</v>
      </c>
      <c r="N32" s="411" t="s">
        <v>209</v>
      </c>
      <c r="O32" s="411" t="s">
        <v>205</v>
      </c>
      <c r="P32" s="411" t="s">
        <v>210</v>
      </c>
    </row>
    <row r="33" spans="1:16" x14ac:dyDescent="0.2">
      <c r="A33" s="412">
        <v>1</v>
      </c>
      <c r="B33" s="413">
        <v>2</v>
      </c>
      <c r="C33" s="761">
        <v>3</v>
      </c>
      <c r="D33" s="762"/>
      <c r="E33" s="762"/>
      <c r="F33" s="762"/>
      <c r="G33" s="763"/>
      <c r="H33" s="413">
        <v>4</v>
      </c>
      <c r="I33" s="413">
        <v>5</v>
      </c>
      <c r="J33" s="413">
        <v>6</v>
      </c>
      <c r="K33" s="413">
        <v>7</v>
      </c>
      <c r="L33" s="413">
        <v>8</v>
      </c>
      <c r="M33" s="413">
        <v>9</v>
      </c>
      <c r="N33" s="413">
        <v>10</v>
      </c>
      <c r="O33" s="413">
        <v>11</v>
      </c>
      <c r="P33" s="413">
        <v>12</v>
      </c>
    </row>
    <row r="34" spans="1:16" x14ac:dyDescent="0.2">
      <c r="A34" s="733"/>
      <c r="B34" s="734"/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5"/>
    </row>
    <row r="35" spans="1:16" ht="22.5" customHeight="1" x14ac:dyDescent="0.2">
      <c r="A35" s="497" t="s">
        <v>167</v>
      </c>
      <c r="B35" s="498" t="s">
        <v>234</v>
      </c>
      <c r="C35" s="732" t="s">
        <v>235</v>
      </c>
      <c r="D35" s="732"/>
      <c r="E35" s="732"/>
      <c r="F35" s="732"/>
      <c r="G35" s="732"/>
      <c r="H35" s="499" t="s">
        <v>236</v>
      </c>
      <c r="I35" s="500"/>
      <c r="J35" s="500"/>
      <c r="K35" s="501">
        <v>0.46035999999999999</v>
      </c>
      <c r="L35" s="502"/>
      <c r="M35" s="500"/>
      <c r="N35" s="502"/>
      <c r="O35" s="500"/>
      <c r="P35" s="503"/>
    </row>
    <row r="36" spans="1:16" ht="12.75" customHeight="1" x14ac:dyDescent="0.2">
      <c r="A36" s="504"/>
      <c r="B36" s="496"/>
      <c r="C36" s="727" t="s">
        <v>237</v>
      </c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31"/>
    </row>
    <row r="37" spans="1:16" ht="43.5" customHeight="1" x14ac:dyDescent="0.2">
      <c r="A37" s="505"/>
      <c r="B37" s="506" t="s">
        <v>238</v>
      </c>
      <c r="C37" s="729" t="s">
        <v>239</v>
      </c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30"/>
    </row>
    <row r="38" spans="1:16" x14ac:dyDescent="0.2">
      <c r="A38" s="507"/>
      <c r="B38" s="506" t="s">
        <v>240</v>
      </c>
      <c r="C38" s="727" t="s">
        <v>241</v>
      </c>
      <c r="D38" s="727"/>
      <c r="E38" s="727"/>
      <c r="F38" s="727"/>
      <c r="G38" s="727"/>
      <c r="H38" s="508"/>
      <c r="I38" s="509"/>
      <c r="J38" s="509"/>
      <c r="K38" s="509"/>
      <c r="L38" s="510"/>
      <c r="M38" s="509"/>
      <c r="N38" s="510"/>
      <c r="O38" s="509"/>
      <c r="P38" s="511"/>
    </row>
    <row r="39" spans="1:16" x14ac:dyDescent="0.2">
      <c r="A39" s="512"/>
      <c r="B39" s="506"/>
      <c r="C39" s="727" t="s">
        <v>242</v>
      </c>
      <c r="D39" s="727"/>
      <c r="E39" s="727"/>
      <c r="F39" s="727"/>
      <c r="G39" s="727"/>
      <c r="H39" s="508" t="s">
        <v>243</v>
      </c>
      <c r="I39" s="509"/>
      <c r="J39" s="509"/>
      <c r="K39" s="513"/>
      <c r="L39" s="510"/>
      <c r="M39" s="509"/>
      <c r="N39" s="514"/>
      <c r="O39" s="509"/>
      <c r="P39" s="511"/>
    </row>
    <row r="40" spans="1:16" ht="12.75" customHeight="1" x14ac:dyDescent="0.2">
      <c r="A40" s="512"/>
      <c r="B40" s="506" t="s">
        <v>244</v>
      </c>
      <c r="C40" s="727" t="s">
        <v>245</v>
      </c>
      <c r="D40" s="727"/>
      <c r="E40" s="727"/>
      <c r="F40" s="727"/>
      <c r="G40" s="727"/>
      <c r="H40" s="508" t="s">
        <v>246</v>
      </c>
      <c r="I40" s="515"/>
      <c r="J40" s="516"/>
      <c r="K40" s="513"/>
      <c r="L40" s="517"/>
      <c r="M40" s="516"/>
      <c r="N40" s="514"/>
      <c r="O40" s="509"/>
      <c r="P40" s="511"/>
    </row>
    <row r="41" spans="1:16" ht="12.75" customHeight="1" x14ac:dyDescent="0.2">
      <c r="A41" s="512"/>
      <c r="B41" s="506" t="s">
        <v>247</v>
      </c>
      <c r="C41" s="727" t="s">
        <v>248</v>
      </c>
      <c r="D41" s="727"/>
      <c r="E41" s="727"/>
      <c r="F41" s="727"/>
      <c r="G41" s="727"/>
      <c r="H41" s="508" t="s">
        <v>243</v>
      </c>
      <c r="I41" s="515"/>
      <c r="J41" s="516"/>
      <c r="K41" s="513"/>
      <c r="L41" s="510"/>
      <c r="M41" s="509"/>
      <c r="N41" s="514"/>
      <c r="O41" s="509"/>
      <c r="P41" s="511"/>
    </row>
    <row r="42" spans="1:16" ht="12.75" customHeight="1" x14ac:dyDescent="0.2">
      <c r="A42" s="518"/>
      <c r="B42" s="519"/>
      <c r="C42" s="728" t="s">
        <v>249</v>
      </c>
      <c r="D42" s="728"/>
      <c r="E42" s="728"/>
      <c r="F42" s="728"/>
      <c r="G42" s="728"/>
      <c r="H42" s="499"/>
      <c r="I42" s="500"/>
      <c r="J42" s="500"/>
      <c r="K42" s="500"/>
      <c r="L42" s="502"/>
      <c r="M42" s="500"/>
      <c r="N42" s="520"/>
      <c r="O42" s="500"/>
      <c r="P42" s="521"/>
    </row>
    <row r="43" spans="1:16" ht="22.5" customHeight="1" x14ac:dyDescent="0.2">
      <c r="A43" s="497" t="s">
        <v>240</v>
      </c>
      <c r="B43" s="498" t="s">
        <v>250</v>
      </c>
      <c r="C43" s="732" t="s">
        <v>251</v>
      </c>
      <c r="D43" s="732"/>
      <c r="E43" s="732"/>
      <c r="F43" s="732"/>
      <c r="G43" s="732"/>
      <c r="H43" s="499" t="s">
        <v>252</v>
      </c>
      <c r="I43" s="500"/>
      <c r="J43" s="500"/>
      <c r="K43" s="522">
        <v>0.13800000000000001</v>
      </c>
      <c r="L43" s="502"/>
      <c r="M43" s="500"/>
      <c r="N43" s="502"/>
      <c r="O43" s="500"/>
      <c r="P43" s="503"/>
    </row>
    <row r="44" spans="1:16" ht="12.75" customHeight="1" x14ac:dyDescent="0.2">
      <c r="A44" s="504"/>
      <c r="B44" s="496"/>
      <c r="C44" s="727" t="s">
        <v>253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31"/>
    </row>
    <row r="45" spans="1:16" ht="31.5" customHeight="1" x14ac:dyDescent="0.2">
      <c r="A45" s="505"/>
      <c r="B45" s="506" t="s">
        <v>254</v>
      </c>
      <c r="C45" s="729" t="s">
        <v>255</v>
      </c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30"/>
    </row>
    <row r="46" spans="1:16" ht="45" x14ac:dyDescent="0.2">
      <c r="A46" s="505"/>
      <c r="B46" s="506" t="s">
        <v>238</v>
      </c>
      <c r="C46" s="729" t="s">
        <v>239</v>
      </c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30"/>
    </row>
    <row r="47" spans="1:16" x14ac:dyDescent="0.2">
      <c r="A47" s="512"/>
      <c r="B47" s="506" t="s">
        <v>167</v>
      </c>
      <c r="C47" s="727" t="s">
        <v>256</v>
      </c>
      <c r="D47" s="727"/>
      <c r="E47" s="727"/>
      <c r="F47" s="727"/>
      <c r="G47" s="727"/>
      <c r="H47" s="508" t="s">
        <v>243</v>
      </c>
      <c r="I47" s="509"/>
      <c r="J47" s="509"/>
      <c r="K47" s="523"/>
      <c r="L47" s="510"/>
      <c r="M47" s="509"/>
      <c r="N47" s="514"/>
      <c r="O47" s="509"/>
      <c r="P47" s="511"/>
    </row>
    <row r="48" spans="1:16" ht="22.5" customHeight="1" x14ac:dyDescent="0.2">
      <c r="A48" s="512"/>
      <c r="B48" s="506" t="s">
        <v>257</v>
      </c>
      <c r="C48" s="727" t="s">
        <v>258</v>
      </c>
      <c r="D48" s="727"/>
      <c r="E48" s="727"/>
      <c r="F48" s="727"/>
      <c r="G48" s="727"/>
      <c r="H48" s="508" t="s">
        <v>243</v>
      </c>
      <c r="I48" s="515"/>
      <c r="J48" s="516"/>
      <c r="K48" s="523"/>
      <c r="L48" s="510"/>
      <c r="M48" s="509"/>
      <c r="N48" s="514"/>
      <c r="O48" s="509"/>
      <c r="P48" s="511"/>
    </row>
    <row r="49" spans="1:16" ht="12.75" customHeight="1" x14ac:dyDescent="0.2">
      <c r="A49" s="518"/>
      <c r="B49" s="519"/>
      <c r="C49" s="728" t="s">
        <v>249</v>
      </c>
      <c r="D49" s="728"/>
      <c r="E49" s="728"/>
      <c r="F49" s="728"/>
      <c r="G49" s="728"/>
      <c r="H49" s="499"/>
      <c r="I49" s="500"/>
      <c r="J49" s="500"/>
      <c r="K49" s="500"/>
      <c r="L49" s="502"/>
      <c r="M49" s="500"/>
      <c r="N49" s="520"/>
      <c r="O49" s="500"/>
      <c r="P49" s="521"/>
    </row>
    <row r="50" spans="1:16" ht="12.75" customHeight="1" x14ac:dyDescent="0.2">
      <c r="A50" s="497" t="s">
        <v>259</v>
      </c>
      <c r="B50" s="498" t="s">
        <v>260</v>
      </c>
      <c r="C50" s="732" t="s">
        <v>261</v>
      </c>
      <c r="D50" s="732"/>
      <c r="E50" s="732"/>
      <c r="F50" s="732"/>
      <c r="G50" s="732"/>
      <c r="H50" s="499" t="s">
        <v>262</v>
      </c>
      <c r="I50" s="500"/>
      <c r="J50" s="500"/>
      <c r="K50" s="524">
        <v>805.63</v>
      </c>
      <c r="L50" s="502"/>
      <c r="M50" s="500"/>
      <c r="N50" s="525"/>
      <c r="O50" s="500"/>
      <c r="P50" s="521"/>
    </row>
    <row r="51" spans="1:16" ht="22.5" customHeight="1" x14ac:dyDescent="0.2">
      <c r="A51" s="504"/>
      <c r="B51" s="496"/>
      <c r="C51" s="727" t="s">
        <v>263</v>
      </c>
      <c r="D51" s="727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7"/>
      <c r="P51" s="731"/>
    </row>
    <row r="52" spans="1:16" ht="12.75" customHeight="1" x14ac:dyDescent="0.2">
      <c r="A52" s="518"/>
      <c r="B52" s="519"/>
      <c r="C52" s="728" t="s">
        <v>249</v>
      </c>
      <c r="D52" s="728"/>
      <c r="E52" s="728"/>
      <c r="F52" s="728"/>
      <c r="G52" s="728"/>
      <c r="H52" s="499"/>
      <c r="I52" s="500"/>
      <c r="J52" s="500"/>
      <c r="K52" s="500"/>
      <c r="L52" s="502"/>
      <c r="M52" s="500"/>
      <c r="N52" s="526"/>
      <c r="O52" s="500"/>
      <c r="P52" s="521"/>
    </row>
    <row r="53" spans="1:16" ht="45.75" customHeight="1" x14ac:dyDescent="0.2">
      <c r="A53" s="497" t="s">
        <v>264</v>
      </c>
      <c r="B53" s="498" t="s">
        <v>265</v>
      </c>
      <c r="C53" s="732" t="s">
        <v>266</v>
      </c>
      <c r="D53" s="732"/>
      <c r="E53" s="732"/>
      <c r="F53" s="732"/>
      <c r="G53" s="732"/>
      <c r="H53" s="499" t="s">
        <v>236</v>
      </c>
      <c r="I53" s="500"/>
      <c r="J53" s="500"/>
      <c r="K53" s="501">
        <v>0.30693999999999999</v>
      </c>
      <c r="L53" s="502"/>
      <c r="M53" s="500"/>
      <c r="N53" s="502"/>
      <c r="O53" s="500"/>
      <c r="P53" s="503"/>
    </row>
    <row r="54" spans="1:16" x14ac:dyDescent="0.2">
      <c r="A54" s="504"/>
      <c r="B54" s="496"/>
      <c r="C54" s="727" t="s">
        <v>267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31"/>
    </row>
    <row r="55" spans="1:16" ht="12.75" customHeight="1" x14ac:dyDescent="0.2">
      <c r="A55" s="505"/>
      <c r="B55" s="506" t="s">
        <v>238</v>
      </c>
      <c r="C55" s="729" t="s">
        <v>239</v>
      </c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30"/>
    </row>
    <row r="56" spans="1:16" ht="12.75" customHeight="1" x14ac:dyDescent="0.2">
      <c r="A56" s="507"/>
      <c r="B56" s="506" t="s">
        <v>240</v>
      </c>
      <c r="C56" s="727" t="s">
        <v>241</v>
      </c>
      <c r="D56" s="727"/>
      <c r="E56" s="727"/>
      <c r="F56" s="727"/>
      <c r="G56" s="727"/>
      <c r="H56" s="508"/>
      <c r="I56" s="509"/>
      <c r="J56" s="509"/>
      <c r="K56" s="509"/>
      <c r="L56" s="510"/>
      <c r="M56" s="509"/>
      <c r="N56" s="510"/>
      <c r="O56" s="509"/>
      <c r="P56" s="511"/>
    </row>
    <row r="57" spans="1:16" ht="22.5" customHeight="1" x14ac:dyDescent="0.2">
      <c r="A57" s="512"/>
      <c r="B57" s="506"/>
      <c r="C57" s="727" t="s">
        <v>242</v>
      </c>
      <c r="D57" s="727"/>
      <c r="E57" s="727"/>
      <c r="F57" s="727"/>
      <c r="G57" s="727"/>
      <c r="H57" s="508" t="s">
        <v>243</v>
      </c>
      <c r="I57" s="509"/>
      <c r="J57" s="509"/>
      <c r="K57" s="527"/>
      <c r="L57" s="510"/>
      <c r="M57" s="509"/>
      <c r="N57" s="514"/>
      <c r="O57" s="509"/>
      <c r="P57" s="511"/>
    </row>
    <row r="58" spans="1:16" ht="12.75" customHeight="1" x14ac:dyDescent="0.2">
      <c r="A58" s="512"/>
      <c r="B58" s="506" t="s">
        <v>268</v>
      </c>
      <c r="C58" s="727" t="s">
        <v>269</v>
      </c>
      <c r="D58" s="727"/>
      <c r="E58" s="727"/>
      <c r="F58" s="727"/>
      <c r="G58" s="727"/>
      <c r="H58" s="508" t="s">
        <v>246</v>
      </c>
      <c r="I58" s="516"/>
      <c r="J58" s="516"/>
      <c r="K58" s="527"/>
      <c r="L58" s="517"/>
      <c r="M58" s="516"/>
      <c r="N58" s="514"/>
      <c r="O58" s="509"/>
      <c r="P58" s="511"/>
    </row>
    <row r="59" spans="1:16" ht="12.75" customHeight="1" x14ac:dyDescent="0.2">
      <c r="A59" s="512"/>
      <c r="B59" s="506" t="s">
        <v>247</v>
      </c>
      <c r="C59" s="727" t="s">
        <v>248</v>
      </c>
      <c r="D59" s="727"/>
      <c r="E59" s="727"/>
      <c r="F59" s="727"/>
      <c r="G59" s="727"/>
      <c r="H59" s="508" t="s">
        <v>243</v>
      </c>
      <c r="I59" s="516"/>
      <c r="J59" s="516"/>
      <c r="K59" s="527"/>
      <c r="L59" s="510"/>
      <c r="M59" s="509"/>
      <c r="N59" s="514"/>
      <c r="O59" s="509"/>
      <c r="P59" s="511"/>
    </row>
    <row r="60" spans="1:16" ht="22.5" customHeight="1" x14ac:dyDescent="0.2">
      <c r="A60" s="518"/>
      <c r="B60" s="519"/>
      <c r="C60" s="728" t="s">
        <v>249</v>
      </c>
      <c r="D60" s="728"/>
      <c r="E60" s="728"/>
      <c r="F60" s="728"/>
      <c r="G60" s="728"/>
      <c r="H60" s="499"/>
      <c r="I60" s="500"/>
      <c r="J60" s="500"/>
      <c r="K60" s="500"/>
      <c r="L60" s="502"/>
      <c r="M60" s="500"/>
      <c r="N60" s="520"/>
      <c r="O60" s="500"/>
      <c r="P60" s="521"/>
    </row>
    <row r="61" spans="1:16" ht="12.75" customHeight="1" x14ac:dyDescent="0.2">
      <c r="A61" s="497" t="s">
        <v>270</v>
      </c>
      <c r="B61" s="498" t="s">
        <v>271</v>
      </c>
      <c r="C61" s="732" t="s">
        <v>272</v>
      </c>
      <c r="D61" s="732"/>
      <c r="E61" s="732"/>
      <c r="F61" s="732"/>
      <c r="G61" s="732"/>
      <c r="H61" s="499" t="s">
        <v>273</v>
      </c>
      <c r="I61" s="500"/>
      <c r="J61" s="500"/>
      <c r="K61" s="522">
        <v>337.63400000000001</v>
      </c>
      <c r="L61" s="525"/>
      <c r="M61" s="524"/>
      <c r="N61" s="525"/>
      <c r="O61" s="500"/>
      <c r="P61" s="521"/>
    </row>
    <row r="62" spans="1:16" ht="25.5" customHeight="1" x14ac:dyDescent="0.2">
      <c r="A62" s="504"/>
      <c r="B62" s="496"/>
      <c r="C62" s="727" t="s">
        <v>274</v>
      </c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27"/>
      <c r="P62" s="731"/>
    </row>
    <row r="63" spans="1:16" x14ac:dyDescent="0.2">
      <c r="A63" s="518"/>
      <c r="B63" s="519"/>
      <c r="C63" s="728" t="s">
        <v>249</v>
      </c>
      <c r="D63" s="728"/>
      <c r="E63" s="728"/>
      <c r="F63" s="728"/>
      <c r="G63" s="728"/>
      <c r="H63" s="499"/>
      <c r="I63" s="500"/>
      <c r="J63" s="500"/>
      <c r="K63" s="500"/>
      <c r="L63" s="502"/>
      <c r="M63" s="500"/>
      <c r="N63" s="526"/>
      <c r="O63" s="500"/>
      <c r="P63" s="521"/>
    </row>
    <row r="64" spans="1:16" ht="22.5" x14ac:dyDescent="0.2">
      <c r="A64" s="497" t="s">
        <v>275</v>
      </c>
      <c r="B64" s="498" t="s">
        <v>276</v>
      </c>
      <c r="C64" s="732" t="s">
        <v>277</v>
      </c>
      <c r="D64" s="732"/>
      <c r="E64" s="732"/>
      <c r="F64" s="732"/>
      <c r="G64" s="732"/>
      <c r="H64" s="499" t="s">
        <v>252</v>
      </c>
      <c r="I64" s="500"/>
      <c r="J64" s="500"/>
      <c r="K64" s="528">
        <v>3.0693999999999999</v>
      </c>
      <c r="L64" s="502"/>
      <c r="M64" s="500"/>
      <c r="N64" s="502"/>
      <c r="O64" s="500"/>
      <c r="P64" s="503"/>
    </row>
    <row r="65" spans="1:16" ht="12" customHeight="1" x14ac:dyDescent="0.2">
      <c r="A65" s="504"/>
      <c r="B65" s="496"/>
      <c r="C65" s="727" t="s">
        <v>278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31"/>
    </row>
    <row r="66" spans="1:16" ht="12.75" customHeight="1" x14ac:dyDescent="0.2">
      <c r="A66" s="505"/>
      <c r="B66" s="506" t="s">
        <v>238</v>
      </c>
      <c r="C66" s="729" t="s">
        <v>239</v>
      </c>
      <c r="D66" s="729"/>
      <c r="E66" s="729"/>
      <c r="F66" s="729"/>
      <c r="G66" s="729"/>
      <c r="H66" s="729"/>
      <c r="I66" s="729"/>
      <c r="J66" s="729"/>
      <c r="K66" s="729"/>
      <c r="L66" s="729"/>
      <c r="M66" s="729"/>
      <c r="N66" s="729"/>
      <c r="O66" s="729"/>
      <c r="P66" s="730"/>
    </row>
    <row r="67" spans="1:16" ht="12.75" customHeight="1" x14ac:dyDescent="0.2">
      <c r="A67" s="512"/>
      <c r="B67" s="506" t="s">
        <v>167</v>
      </c>
      <c r="C67" s="727" t="s">
        <v>256</v>
      </c>
      <c r="D67" s="727"/>
      <c r="E67" s="727"/>
      <c r="F67" s="727"/>
      <c r="G67" s="727"/>
      <c r="H67" s="508" t="s">
        <v>243</v>
      </c>
      <c r="I67" s="509"/>
      <c r="J67" s="509"/>
      <c r="K67" s="527"/>
      <c r="L67" s="510"/>
      <c r="M67" s="509"/>
      <c r="N67" s="514"/>
      <c r="O67" s="509"/>
      <c r="P67" s="511"/>
    </row>
    <row r="68" spans="1:16" ht="22.5" customHeight="1" x14ac:dyDescent="0.2">
      <c r="A68" s="512"/>
      <c r="B68" s="506" t="s">
        <v>279</v>
      </c>
      <c r="C68" s="727" t="s">
        <v>280</v>
      </c>
      <c r="D68" s="727"/>
      <c r="E68" s="727"/>
      <c r="F68" s="727"/>
      <c r="G68" s="727"/>
      <c r="H68" s="508" t="s">
        <v>243</v>
      </c>
      <c r="I68" s="516"/>
      <c r="J68" s="516"/>
      <c r="K68" s="527"/>
      <c r="L68" s="510"/>
      <c r="M68" s="509"/>
      <c r="N68" s="514"/>
      <c r="O68" s="509"/>
      <c r="P68" s="511"/>
    </row>
    <row r="69" spans="1:16" ht="12.75" customHeight="1" x14ac:dyDescent="0.2">
      <c r="A69" s="507"/>
      <c r="B69" s="506" t="s">
        <v>240</v>
      </c>
      <c r="C69" s="727" t="s">
        <v>241</v>
      </c>
      <c r="D69" s="727"/>
      <c r="E69" s="727"/>
      <c r="F69" s="727"/>
      <c r="G69" s="727"/>
      <c r="H69" s="508"/>
      <c r="I69" s="509"/>
      <c r="J69" s="509"/>
      <c r="K69" s="509"/>
      <c r="L69" s="510"/>
      <c r="M69" s="509"/>
      <c r="N69" s="510"/>
      <c r="O69" s="509"/>
      <c r="P69" s="511"/>
    </row>
    <row r="70" spans="1:16" ht="12.75" customHeight="1" x14ac:dyDescent="0.2">
      <c r="A70" s="512"/>
      <c r="B70" s="506"/>
      <c r="C70" s="727" t="s">
        <v>242</v>
      </c>
      <c r="D70" s="727"/>
      <c r="E70" s="727"/>
      <c r="F70" s="727"/>
      <c r="G70" s="727"/>
      <c r="H70" s="508" t="s">
        <v>243</v>
      </c>
      <c r="I70" s="509"/>
      <c r="J70" s="509"/>
      <c r="K70" s="527"/>
      <c r="L70" s="510"/>
      <c r="M70" s="509"/>
      <c r="N70" s="514"/>
      <c r="O70" s="509"/>
      <c r="P70" s="511"/>
    </row>
    <row r="71" spans="1:16" ht="22.5" customHeight="1" x14ac:dyDescent="0.2">
      <c r="A71" s="512"/>
      <c r="B71" s="506" t="s">
        <v>281</v>
      </c>
      <c r="C71" s="727" t="s">
        <v>282</v>
      </c>
      <c r="D71" s="727"/>
      <c r="E71" s="727"/>
      <c r="F71" s="727"/>
      <c r="G71" s="727"/>
      <c r="H71" s="508" t="s">
        <v>246</v>
      </c>
      <c r="I71" s="529"/>
      <c r="J71" s="516"/>
      <c r="K71" s="513"/>
      <c r="L71" s="517"/>
      <c r="M71" s="516"/>
      <c r="N71" s="514"/>
      <c r="O71" s="509"/>
      <c r="P71" s="511"/>
    </row>
    <row r="72" spans="1:16" ht="12.75" customHeight="1" x14ac:dyDescent="0.2">
      <c r="A72" s="512"/>
      <c r="B72" s="506" t="s">
        <v>283</v>
      </c>
      <c r="C72" s="727" t="s">
        <v>284</v>
      </c>
      <c r="D72" s="727"/>
      <c r="E72" s="727"/>
      <c r="F72" s="727"/>
      <c r="G72" s="727"/>
      <c r="H72" s="508" t="s">
        <v>246</v>
      </c>
      <c r="I72" s="516"/>
      <c r="J72" s="516"/>
      <c r="K72" s="527"/>
      <c r="L72" s="510"/>
      <c r="M72" s="509"/>
      <c r="N72" s="514"/>
      <c r="O72" s="509"/>
      <c r="P72" s="511"/>
    </row>
    <row r="73" spans="1:16" ht="24" customHeight="1" x14ac:dyDescent="0.2">
      <c r="A73" s="512"/>
      <c r="B73" s="506" t="s">
        <v>285</v>
      </c>
      <c r="C73" s="727" t="s">
        <v>286</v>
      </c>
      <c r="D73" s="727"/>
      <c r="E73" s="727"/>
      <c r="F73" s="727"/>
      <c r="G73" s="727"/>
      <c r="H73" s="508" t="s">
        <v>243</v>
      </c>
      <c r="I73" s="516"/>
      <c r="J73" s="516"/>
      <c r="K73" s="527"/>
      <c r="L73" s="510"/>
      <c r="M73" s="509"/>
      <c r="N73" s="514"/>
      <c r="O73" s="509"/>
      <c r="P73" s="511"/>
    </row>
    <row r="74" spans="1:16" x14ac:dyDescent="0.2">
      <c r="A74" s="518"/>
      <c r="B74" s="519"/>
      <c r="C74" s="728" t="s">
        <v>249</v>
      </c>
      <c r="D74" s="728"/>
      <c r="E74" s="728"/>
      <c r="F74" s="728"/>
      <c r="G74" s="728"/>
      <c r="H74" s="499"/>
      <c r="I74" s="500"/>
      <c r="J74" s="500"/>
      <c r="K74" s="500"/>
      <c r="L74" s="502"/>
      <c r="M74" s="500"/>
      <c r="N74" s="520"/>
      <c r="O74" s="500"/>
      <c r="P74" s="521"/>
    </row>
    <row r="75" spans="1:16" x14ac:dyDescent="0.2">
      <c r="A75" s="530"/>
      <c r="B75" s="531"/>
      <c r="C75" s="531"/>
      <c r="D75" s="531"/>
      <c r="E75" s="531"/>
      <c r="F75" s="532"/>
      <c r="G75" s="532"/>
      <c r="H75" s="532"/>
      <c r="I75" s="532"/>
      <c r="J75" s="533"/>
      <c r="K75" s="532"/>
      <c r="L75" s="532"/>
      <c r="M75" s="532"/>
      <c r="N75" s="533"/>
      <c r="O75" s="509"/>
      <c r="P75" s="533"/>
    </row>
    <row r="76" spans="1:16" ht="15" customHeight="1" x14ac:dyDescent="0.2">
      <c r="A76" s="534"/>
      <c r="B76" s="535"/>
      <c r="C76" s="728" t="s">
        <v>287</v>
      </c>
      <c r="D76" s="728"/>
      <c r="E76" s="728"/>
      <c r="F76" s="728"/>
      <c r="G76" s="728"/>
      <c r="H76" s="728"/>
      <c r="I76" s="728"/>
      <c r="J76" s="728"/>
      <c r="K76" s="728"/>
      <c r="L76" s="728"/>
      <c r="M76" s="728"/>
      <c r="N76" s="728"/>
      <c r="O76" s="728"/>
      <c r="P76" s="536"/>
    </row>
    <row r="77" spans="1:16" ht="12.75" customHeight="1" x14ac:dyDescent="0.2">
      <c r="A77" s="733" t="s">
        <v>288</v>
      </c>
      <c r="B77" s="734"/>
      <c r="C77" s="734"/>
      <c r="D77" s="734"/>
      <c r="E77" s="734"/>
      <c r="F77" s="734"/>
      <c r="G77" s="734"/>
      <c r="H77" s="734"/>
      <c r="I77" s="734"/>
      <c r="J77" s="734"/>
      <c r="K77" s="734"/>
      <c r="L77" s="734"/>
      <c r="M77" s="734"/>
      <c r="N77" s="734"/>
      <c r="O77" s="734"/>
      <c r="P77" s="735"/>
    </row>
    <row r="78" spans="1:16" ht="12.75" customHeight="1" x14ac:dyDescent="0.2">
      <c r="A78" s="497" t="s">
        <v>289</v>
      </c>
      <c r="B78" s="498" t="s">
        <v>290</v>
      </c>
      <c r="C78" s="732" t="s">
        <v>291</v>
      </c>
      <c r="D78" s="732"/>
      <c r="E78" s="732"/>
      <c r="F78" s="732"/>
      <c r="G78" s="732"/>
      <c r="H78" s="499" t="s">
        <v>292</v>
      </c>
      <c r="I78" s="500"/>
      <c r="J78" s="500"/>
      <c r="K78" s="524">
        <v>8.5299999999999994</v>
      </c>
      <c r="L78" s="502"/>
      <c r="M78" s="500"/>
      <c r="N78" s="502"/>
      <c r="O78" s="500"/>
      <c r="P78" s="503"/>
    </row>
    <row r="79" spans="1:16" ht="22.5" customHeight="1" x14ac:dyDescent="0.2">
      <c r="A79" s="504"/>
      <c r="B79" s="496"/>
      <c r="C79" s="727" t="s">
        <v>293</v>
      </c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31"/>
    </row>
    <row r="80" spans="1:16" ht="12.75" customHeight="1" x14ac:dyDescent="0.2">
      <c r="A80" s="505"/>
      <c r="B80" s="506" t="s">
        <v>238</v>
      </c>
      <c r="C80" s="729" t="s">
        <v>239</v>
      </c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30"/>
    </row>
    <row r="81" spans="1:16" ht="18.75" customHeight="1" x14ac:dyDescent="0.2">
      <c r="A81" s="512"/>
      <c r="B81" s="506" t="s">
        <v>167</v>
      </c>
      <c r="C81" s="727" t="s">
        <v>256</v>
      </c>
      <c r="D81" s="727"/>
      <c r="E81" s="727"/>
      <c r="F81" s="727"/>
      <c r="G81" s="727"/>
      <c r="H81" s="508" t="s">
        <v>243</v>
      </c>
      <c r="I81" s="509"/>
      <c r="J81" s="509"/>
      <c r="K81" s="523"/>
      <c r="L81" s="510"/>
      <c r="M81" s="509"/>
      <c r="N81" s="514"/>
      <c r="O81" s="509"/>
      <c r="P81" s="511"/>
    </row>
    <row r="82" spans="1:16" x14ac:dyDescent="0.2">
      <c r="A82" s="512"/>
      <c r="B82" s="506" t="s">
        <v>294</v>
      </c>
      <c r="C82" s="727" t="s">
        <v>295</v>
      </c>
      <c r="D82" s="727"/>
      <c r="E82" s="727"/>
      <c r="F82" s="727"/>
      <c r="G82" s="727"/>
      <c r="H82" s="508" t="s">
        <v>243</v>
      </c>
      <c r="I82" s="529"/>
      <c r="J82" s="516"/>
      <c r="K82" s="523"/>
      <c r="L82" s="510"/>
      <c r="M82" s="509"/>
      <c r="N82" s="514"/>
      <c r="O82" s="509"/>
      <c r="P82" s="511"/>
    </row>
    <row r="83" spans="1:16" ht="12.75" customHeight="1" x14ac:dyDescent="0.2">
      <c r="A83" s="507"/>
      <c r="B83" s="506" t="s">
        <v>240</v>
      </c>
      <c r="C83" s="727" t="s">
        <v>241</v>
      </c>
      <c r="D83" s="727"/>
      <c r="E83" s="727"/>
      <c r="F83" s="727"/>
      <c r="G83" s="727"/>
      <c r="H83" s="508"/>
      <c r="I83" s="509"/>
      <c r="J83" s="509"/>
      <c r="K83" s="509"/>
      <c r="L83" s="510"/>
      <c r="M83" s="509"/>
      <c r="N83" s="510"/>
      <c r="O83" s="509"/>
      <c r="P83" s="511"/>
    </row>
    <row r="84" spans="1:16" x14ac:dyDescent="0.2">
      <c r="A84" s="512"/>
      <c r="B84" s="506"/>
      <c r="C84" s="727" t="s">
        <v>242</v>
      </c>
      <c r="D84" s="727"/>
      <c r="E84" s="727"/>
      <c r="F84" s="727"/>
      <c r="G84" s="727"/>
      <c r="H84" s="508" t="s">
        <v>243</v>
      </c>
      <c r="I84" s="509"/>
      <c r="J84" s="509"/>
      <c r="K84" s="523"/>
      <c r="L84" s="510"/>
      <c r="M84" s="509"/>
      <c r="N84" s="514"/>
      <c r="O84" s="509"/>
      <c r="P84" s="511"/>
    </row>
    <row r="85" spans="1:16" x14ac:dyDescent="0.2">
      <c r="A85" s="512"/>
      <c r="B85" s="506" t="s">
        <v>296</v>
      </c>
      <c r="C85" s="727" t="s">
        <v>297</v>
      </c>
      <c r="D85" s="727"/>
      <c r="E85" s="727"/>
      <c r="F85" s="727"/>
      <c r="G85" s="727"/>
      <c r="H85" s="508" t="s">
        <v>246</v>
      </c>
      <c r="I85" s="529"/>
      <c r="J85" s="516"/>
      <c r="K85" s="523"/>
      <c r="L85" s="517"/>
      <c r="M85" s="516"/>
      <c r="N85" s="514"/>
      <c r="O85" s="509"/>
      <c r="P85" s="511"/>
    </row>
    <row r="86" spans="1:16" ht="22.5" customHeight="1" x14ac:dyDescent="0.2">
      <c r="A86" s="512"/>
      <c r="B86" s="506" t="s">
        <v>285</v>
      </c>
      <c r="C86" s="727" t="s">
        <v>286</v>
      </c>
      <c r="D86" s="727"/>
      <c r="E86" s="727"/>
      <c r="F86" s="727"/>
      <c r="G86" s="727"/>
      <c r="H86" s="508" t="s">
        <v>243</v>
      </c>
      <c r="I86" s="529"/>
      <c r="J86" s="516"/>
      <c r="K86" s="523"/>
      <c r="L86" s="510"/>
      <c r="M86" s="509"/>
      <c r="N86" s="514"/>
      <c r="O86" s="509"/>
      <c r="P86" s="511"/>
    </row>
    <row r="87" spans="1:16" ht="22.5" customHeight="1" x14ac:dyDescent="0.2">
      <c r="A87" s="512" t="s">
        <v>298</v>
      </c>
      <c r="B87" s="506" t="s">
        <v>299</v>
      </c>
      <c r="C87" s="727" t="s">
        <v>300</v>
      </c>
      <c r="D87" s="727"/>
      <c r="E87" s="727"/>
      <c r="F87" s="727"/>
      <c r="G87" s="727"/>
      <c r="H87" s="508" t="s">
        <v>301</v>
      </c>
      <c r="I87" s="515"/>
      <c r="J87" s="509"/>
      <c r="K87" s="509"/>
      <c r="L87" s="510"/>
      <c r="M87" s="509"/>
      <c r="N87" s="514"/>
      <c r="O87" s="509"/>
      <c r="P87" s="511"/>
    </row>
    <row r="88" spans="1:16" ht="12.75" customHeight="1" x14ac:dyDescent="0.2">
      <c r="A88" s="518"/>
      <c r="B88" s="519"/>
      <c r="C88" s="728" t="s">
        <v>249</v>
      </c>
      <c r="D88" s="728"/>
      <c r="E88" s="728"/>
      <c r="F88" s="728"/>
      <c r="G88" s="728"/>
      <c r="H88" s="499"/>
      <c r="I88" s="500"/>
      <c r="J88" s="500"/>
      <c r="K88" s="500"/>
      <c r="L88" s="502"/>
      <c r="M88" s="500"/>
      <c r="N88" s="520"/>
      <c r="O88" s="500"/>
      <c r="P88" s="521"/>
    </row>
    <row r="89" spans="1:16" ht="12.75" customHeight="1" x14ac:dyDescent="0.2">
      <c r="A89" s="497" t="s">
        <v>302</v>
      </c>
      <c r="B89" s="498" t="s">
        <v>303</v>
      </c>
      <c r="C89" s="732" t="s">
        <v>304</v>
      </c>
      <c r="D89" s="732"/>
      <c r="E89" s="732"/>
      <c r="F89" s="732"/>
      <c r="G89" s="732"/>
      <c r="H89" s="499" t="s">
        <v>292</v>
      </c>
      <c r="I89" s="500"/>
      <c r="J89" s="500"/>
      <c r="K89" s="524">
        <v>42.65</v>
      </c>
      <c r="L89" s="502"/>
      <c r="M89" s="500"/>
      <c r="N89" s="502"/>
      <c r="O89" s="500"/>
      <c r="P89" s="503"/>
    </row>
    <row r="90" spans="1:16" x14ac:dyDescent="0.2">
      <c r="A90" s="504"/>
      <c r="B90" s="496"/>
      <c r="C90" s="727" t="s">
        <v>305</v>
      </c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31"/>
    </row>
    <row r="91" spans="1:16" ht="12.75" customHeight="1" x14ac:dyDescent="0.2">
      <c r="A91" s="505"/>
      <c r="B91" s="506" t="s">
        <v>238</v>
      </c>
      <c r="C91" s="729" t="s">
        <v>239</v>
      </c>
      <c r="D91" s="729"/>
      <c r="E91" s="729"/>
      <c r="F91" s="729"/>
      <c r="G91" s="729"/>
      <c r="H91" s="729"/>
      <c r="I91" s="729"/>
      <c r="J91" s="729"/>
      <c r="K91" s="729"/>
      <c r="L91" s="729"/>
      <c r="M91" s="729"/>
      <c r="N91" s="729"/>
      <c r="O91" s="729"/>
      <c r="P91" s="730"/>
    </row>
    <row r="92" spans="1:16" ht="12.75" customHeight="1" x14ac:dyDescent="0.2">
      <c r="A92" s="512"/>
      <c r="B92" s="506" t="s">
        <v>167</v>
      </c>
      <c r="C92" s="727" t="s">
        <v>256</v>
      </c>
      <c r="D92" s="727"/>
      <c r="E92" s="727"/>
      <c r="F92" s="727"/>
      <c r="G92" s="727"/>
      <c r="H92" s="508" t="s">
        <v>243</v>
      </c>
      <c r="I92" s="509"/>
      <c r="J92" s="509"/>
      <c r="K92" s="513"/>
      <c r="L92" s="510"/>
      <c r="M92" s="509"/>
      <c r="N92" s="514"/>
      <c r="O92" s="509"/>
      <c r="P92" s="511"/>
    </row>
    <row r="93" spans="1:16" ht="12.75" customHeight="1" x14ac:dyDescent="0.2">
      <c r="A93" s="512"/>
      <c r="B93" s="506" t="s">
        <v>294</v>
      </c>
      <c r="C93" s="727" t="s">
        <v>295</v>
      </c>
      <c r="D93" s="727"/>
      <c r="E93" s="727"/>
      <c r="F93" s="727"/>
      <c r="G93" s="727"/>
      <c r="H93" s="508" t="s">
        <v>243</v>
      </c>
      <c r="I93" s="516"/>
      <c r="J93" s="516"/>
      <c r="K93" s="513"/>
      <c r="L93" s="510"/>
      <c r="M93" s="509"/>
      <c r="N93" s="514"/>
      <c r="O93" s="509"/>
      <c r="P93" s="511"/>
    </row>
    <row r="94" spans="1:16" ht="12.75" customHeight="1" x14ac:dyDescent="0.2">
      <c r="A94" s="507"/>
      <c r="B94" s="506" t="s">
        <v>240</v>
      </c>
      <c r="C94" s="727" t="s">
        <v>241</v>
      </c>
      <c r="D94" s="727"/>
      <c r="E94" s="727"/>
      <c r="F94" s="727"/>
      <c r="G94" s="727"/>
      <c r="H94" s="508"/>
      <c r="I94" s="509"/>
      <c r="J94" s="509"/>
      <c r="K94" s="509"/>
      <c r="L94" s="510"/>
      <c r="M94" s="509"/>
      <c r="N94" s="510"/>
      <c r="O94" s="509"/>
      <c r="P94" s="511"/>
    </row>
    <row r="95" spans="1:16" ht="12.75" customHeight="1" x14ac:dyDescent="0.2">
      <c r="A95" s="512"/>
      <c r="B95" s="506"/>
      <c r="C95" s="727" t="s">
        <v>242</v>
      </c>
      <c r="D95" s="727"/>
      <c r="E95" s="727"/>
      <c r="F95" s="727"/>
      <c r="G95" s="727"/>
      <c r="H95" s="508" t="s">
        <v>243</v>
      </c>
      <c r="I95" s="509"/>
      <c r="J95" s="509"/>
      <c r="K95" s="537"/>
      <c r="L95" s="510"/>
      <c r="M95" s="509"/>
      <c r="N95" s="514"/>
      <c r="O95" s="509"/>
      <c r="P95" s="511"/>
    </row>
    <row r="96" spans="1:16" ht="12.75" customHeight="1" x14ac:dyDescent="0.2">
      <c r="A96" s="512"/>
      <c r="B96" s="506" t="s">
        <v>296</v>
      </c>
      <c r="C96" s="727" t="s">
        <v>297</v>
      </c>
      <c r="D96" s="727"/>
      <c r="E96" s="727"/>
      <c r="F96" s="727"/>
      <c r="G96" s="727"/>
      <c r="H96" s="508" t="s">
        <v>246</v>
      </c>
      <c r="I96" s="516"/>
      <c r="J96" s="516"/>
      <c r="K96" s="537"/>
      <c r="L96" s="517"/>
      <c r="M96" s="516"/>
      <c r="N96" s="514"/>
      <c r="O96" s="509"/>
      <c r="P96" s="511"/>
    </row>
    <row r="97" spans="1:16" ht="12.75" customHeight="1" x14ac:dyDescent="0.2">
      <c r="A97" s="512"/>
      <c r="B97" s="506" t="s">
        <v>285</v>
      </c>
      <c r="C97" s="727" t="s">
        <v>286</v>
      </c>
      <c r="D97" s="727"/>
      <c r="E97" s="727"/>
      <c r="F97" s="727"/>
      <c r="G97" s="727"/>
      <c r="H97" s="508" t="s">
        <v>243</v>
      </c>
      <c r="I97" s="516"/>
      <c r="J97" s="516"/>
      <c r="K97" s="537"/>
      <c r="L97" s="510"/>
      <c r="M97" s="509"/>
      <c r="N97" s="514"/>
      <c r="O97" s="509"/>
      <c r="P97" s="511"/>
    </row>
    <row r="98" spans="1:16" ht="12.75" customHeight="1" x14ac:dyDescent="0.2">
      <c r="A98" s="512" t="s">
        <v>306</v>
      </c>
      <c r="B98" s="506" t="s">
        <v>299</v>
      </c>
      <c r="C98" s="727" t="s">
        <v>300</v>
      </c>
      <c r="D98" s="727"/>
      <c r="E98" s="727"/>
      <c r="F98" s="727"/>
      <c r="G98" s="727"/>
      <c r="H98" s="508" t="s">
        <v>301</v>
      </c>
      <c r="I98" s="515"/>
      <c r="J98" s="509"/>
      <c r="K98" s="509"/>
      <c r="L98" s="510"/>
      <c r="M98" s="509"/>
      <c r="N98" s="514"/>
      <c r="O98" s="509"/>
      <c r="P98" s="511"/>
    </row>
    <row r="99" spans="1:16" ht="12.75" customHeight="1" x14ac:dyDescent="0.2">
      <c r="A99" s="518"/>
      <c r="B99" s="519"/>
      <c r="C99" s="728" t="s">
        <v>249</v>
      </c>
      <c r="D99" s="728"/>
      <c r="E99" s="728"/>
      <c r="F99" s="728"/>
      <c r="G99" s="728"/>
      <c r="H99" s="499"/>
      <c r="I99" s="500"/>
      <c r="J99" s="500"/>
      <c r="K99" s="500"/>
      <c r="L99" s="502"/>
      <c r="M99" s="500"/>
      <c r="N99" s="520"/>
      <c r="O99" s="500"/>
      <c r="P99" s="521"/>
    </row>
    <row r="100" spans="1:16" ht="12.75" customHeight="1" x14ac:dyDescent="0.2">
      <c r="A100" s="497" t="s">
        <v>307</v>
      </c>
      <c r="B100" s="498" t="s">
        <v>271</v>
      </c>
      <c r="C100" s="732" t="s">
        <v>272</v>
      </c>
      <c r="D100" s="732"/>
      <c r="E100" s="732"/>
      <c r="F100" s="732"/>
      <c r="G100" s="732"/>
      <c r="H100" s="499" t="s">
        <v>273</v>
      </c>
      <c r="I100" s="500"/>
      <c r="J100" s="500"/>
      <c r="K100" s="524">
        <v>168.74</v>
      </c>
      <c r="L100" s="525"/>
      <c r="M100" s="524"/>
      <c r="N100" s="525"/>
      <c r="O100" s="500"/>
      <c r="P100" s="521"/>
    </row>
    <row r="101" spans="1:16" ht="12.75" customHeight="1" x14ac:dyDescent="0.2">
      <c r="A101" s="504"/>
      <c r="B101" s="496"/>
      <c r="C101" s="727" t="s">
        <v>308</v>
      </c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31"/>
    </row>
    <row r="102" spans="1:16" ht="12.75" customHeight="1" x14ac:dyDescent="0.2">
      <c r="A102" s="518"/>
      <c r="B102" s="519"/>
      <c r="C102" s="728" t="s">
        <v>249</v>
      </c>
      <c r="D102" s="728"/>
      <c r="E102" s="728"/>
      <c r="F102" s="728"/>
      <c r="G102" s="728"/>
      <c r="H102" s="499"/>
      <c r="I102" s="500"/>
      <c r="J102" s="500"/>
      <c r="K102" s="500"/>
      <c r="L102" s="502"/>
      <c r="M102" s="500"/>
      <c r="N102" s="526"/>
      <c r="O102" s="500"/>
      <c r="P102" s="521"/>
    </row>
    <row r="103" spans="1:16" ht="12.75" customHeight="1" x14ac:dyDescent="0.2">
      <c r="A103" s="497" t="s">
        <v>309</v>
      </c>
      <c r="B103" s="498" t="s">
        <v>310</v>
      </c>
      <c r="C103" s="732" t="s">
        <v>311</v>
      </c>
      <c r="D103" s="732"/>
      <c r="E103" s="732"/>
      <c r="F103" s="732"/>
      <c r="G103" s="732"/>
      <c r="H103" s="499" t="s">
        <v>312</v>
      </c>
      <c r="I103" s="500"/>
      <c r="J103" s="500"/>
      <c r="K103" s="522">
        <v>0.104</v>
      </c>
      <c r="L103" s="502"/>
      <c r="M103" s="500"/>
      <c r="N103" s="502"/>
      <c r="O103" s="500"/>
      <c r="P103" s="503"/>
    </row>
    <row r="104" spans="1:16" ht="12.75" customHeight="1" x14ac:dyDescent="0.2">
      <c r="A104" s="504"/>
      <c r="B104" s="496"/>
      <c r="C104" s="727" t="s">
        <v>313</v>
      </c>
      <c r="D104" s="727"/>
      <c r="E104" s="727"/>
      <c r="F104" s="727"/>
      <c r="G104" s="727"/>
      <c r="H104" s="727"/>
      <c r="I104" s="727"/>
      <c r="J104" s="727"/>
      <c r="K104" s="727"/>
      <c r="L104" s="727"/>
      <c r="M104" s="727"/>
      <c r="N104" s="727"/>
      <c r="O104" s="727"/>
      <c r="P104" s="731"/>
    </row>
    <row r="105" spans="1:16" ht="12.75" customHeight="1" x14ac:dyDescent="0.2">
      <c r="A105" s="505"/>
      <c r="B105" s="506" t="s">
        <v>238</v>
      </c>
      <c r="C105" s="729" t="s">
        <v>239</v>
      </c>
      <c r="D105" s="729"/>
      <c r="E105" s="729"/>
      <c r="F105" s="729"/>
      <c r="G105" s="729"/>
      <c r="H105" s="729"/>
      <c r="I105" s="729"/>
      <c r="J105" s="729"/>
      <c r="K105" s="729"/>
      <c r="L105" s="729"/>
      <c r="M105" s="729"/>
      <c r="N105" s="729"/>
      <c r="O105" s="729"/>
      <c r="P105" s="730"/>
    </row>
    <row r="106" spans="1:16" ht="12.75" customHeight="1" x14ac:dyDescent="0.2">
      <c r="A106" s="512"/>
      <c r="B106" s="506" t="s">
        <v>167</v>
      </c>
      <c r="C106" s="727" t="s">
        <v>256</v>
      </c>
      <c r="D106" s="727"/>
      <c r="E106" s="727"/>
      <c r="F106" s="727"/>
      <c r="G106" s="727"/>
      <c r="H106" s="508" t="s">
        <v>243</v>
      </c>
      <c r="I106" s="509"/>
      <c r="J106" s="509"/>
      <c r="K106" s="537"/>
      <c r="L106" s="510"/>
      <c r="M106" s="509"/>
      <c r="N106" s="514"/>
      <c r="O106" s="509"/>
      <c r="P106" s="511"/>
    </row>
    <row r="107" spans="1:16" ht="12.75" customHeight="1" x14ac:dyDescent="0.2">
      <c r="A107" s="512"/>
      <c r="B107" s="506" t="s">
        <v>314</v>
      </c>
      <c r="C107" s="727" t="s">
        <v>315</v>
      </c>
      <c r="D107" s="727"/>
      <c r="E107" s="727"/>
      <c r="F107" s="727"/>
      <c r="G107" s="727"/>
      <c r="H107" s="508" t="s">
        <v>243</v>
      </c>
      <c r="I107" s="515"/>
      <c r="J107" s="516"/>
      <c r="K107" s="537"/>
      <c r="L107" s="510"/>
      <c r="M107" s="509"/>
      <c r="N107" s="514"/>
      <c r="O107" s="509"/>
      <c r="P107" s="511"/>
    </row>
    <row r="108" spans="1:16" ht="22.5" customHeight="1" x14ac:dyDescent="0.2">
      <c r="A108" s="507"/>
      <c r="B108" s="506" t="s">
        <v>264</v>
      </c>
      <c r="C108" s="727" t="s">
        <v>316</v>
      </c>
      <c r="D108" s="727"/>
      <c r="E108" s="727"/>
      <c r="F108" s="727"/>
      <c r="G108" s="727"/>
      <c r="H108" s="508"/>
      <c r="I108" s="509"/>
      <c r="J108" s="509"/>
      <c r="K108" s="509"/>
      <c r="L108" s="510"/>
      <c r="M108" s="509"/>
      <c r="N108" s="510"/>
      <c r="O108" s="509"/>
      <c r="P108" s="538"/>
    </row>
    <row r="109" spans="1:16" ht="12.75" customHeight="1" x14ac:dyDescent="0.2">
      <c r="A109" s="512"/>
      <c r="B109" s="506" t="s">
        <v>317</v>
      </c>
      <c r="C109" s="727" t="s">
        <v>318</v>
      </c>
      <c r="D109" s="727"/>
      <c r="E109" s="727"/>
      <c r="F109" s="727"/>
      <c r="G109" s="727"/>
      <c r="H109" s="508" t="s">
        <v>262</v>
      </c>
      <c r="I109" s="537"/>
      <c r="J109" s="509"/>
      <c r="K109" s="527"/>
      <c r="L109" s="510"/>
      <c r="M109" s="509"/>
      <c r="N109" s="514"/>
      <c r="O109" s="509"/>
      <c r="P109" s="511"/>
    </row>
    <row r="110" spans="1:16" ht="43.5" customHeight="1" x14ac:dyDescent="0.2">
      <c r="A110" s="512"/>
      <c r="B110" s="506" t="s">
        <v>319</v>
      </c>
      <c r="C110" s="727" t="s">
        <v>320</v>
      </c>
      <c r="D110" s="727"/>
      <c r="E110" s="727"/>
      <c r="F110" s="727"/>
      <c r="G110" s="727"/>
      <c r="H110" s="508" t="s">
        <v>273</v>
      </c>
      <c r="I110" s="516"/>
      <c r="J110" s="509"/>
      <c r="K110" s="523"/>
      <c r="L110" s="514"/>
      <c r="M110" s="516"/>
      <c r="N110" s="514"/>
      <c r="O110" s="509"/>
      <c r="P110" s="511"/>
    </row>
    <row r="111" spans="1:16" x14ac:dyDescent="0.2">
      <c r="A111" s="518"/>
      <c r="B111" s="519"/>
      <c r="C111" s="728" t="s">
        <v>249</v>
      </c>
      <c r="D111" s="728"/>
      <c r="E111" s="728"/>
      <c r="F111" s="728"/>
      <c r="G111" s="728"/>
      <c r="H111" s="499"/>
      <c r="I111" s="500"/>
      <c r="J111" s="500"/>
      <c r="K111" s="500"/>
      <c r="L111" s="502"/>
      <c r="M111" s="500"/>
      <c r="N111" s="520"/>
      <c r="O111" s="500"/>
      <c r="P111" s="521"/>
    </row>
    <row r="112" spans="1:16" ht="12.75" customHeight="1" x14ac:dyDescent="0.2">
      <c r="A112" s="497" t="s">
        <v>321</v>
      </c>
      <c r="B112" s="498" t="s">
        <v>322</v>
      </c>
      <c r="C112" s="732" t="s">
        <v>323</v>
      </c>
      <c r="D112" s="732"/>
      <c r="E112" s="732"/>
      <c r="F112" s="732"/>
      <c r="G112" s="732"/>
      <c r="H112" s="499" t="s">
        <v>324</v>
      </c>
      <c r="I112" s="500"/>
      <c r="J112" s="500"/>
      <c r="K112" s="539">
        <v>104</v>
      </c>
      <c r="L112" s="525"/>
      <c r="M112" s="524"/>
      <c r="N112" s="525"/>
      <c r="O112" s="500"/>
      <c r="P112" s="521"/>
    </row>
    <row r="113" spans="1:16" x14ac:dyDescent="0.2">
      <c r="A113" s="518"/>
      <c r="B113" s="519"/>
      <c r="C113" s="728" t="s">
        <v>249</v>
      </c>
      <c r="D113" s="728"/>
      <c r="E113" s="728"/>
      <c r="F113" s="728"/>
      <c r="G113" s="728"/>
      <c r="H113" s="499"/>
      <c r="I113" s="500"/>
      <c r="J113" s="500"/>
      <c r="K113" s="500"/>
      <c r="L113" s="502"/>
      <c r="M113" s="500"/>
      <c r="N113" s="526"/>
      <c r="O113" s="500"/>
      <c r="P113" s="521"/>
    </row>
    <row r="114" spans="1:16" ht="22.5" x14ac:dyDescent="0.2">
      <c r="A114" s="497" t="s">
        <v>325</v>
      </c>
      <c r="B114" s="498" t="s">
        <v>326</v>
      </c>
      <c r="C114" s="732" t="s">
        <v>327</v>
      </c>
      <c r="D114" s="732"/>
      <c r="E114" s="732"/>
      <c r="F114" s="732"/>
      <c r="G114" s="732"/>
      <c r="H114" s="499" t="s">
        <v>292</v>
      </c>
      <c r="I114" s="500"/>
      <c r="J114" s="500"/>
      <c r="K114" s="522">
        <v>17.446999999999999</v>
      </c>
      <c r="L114" s="502"/>
      <c r="M114" s="500"/>
      <c r="N114" s="502"/>
      <c r="O114" s="500"/>
      <c r="P114" s="503"/>
    </row>
    <row r="115" spans="1:16" ht="12.75" customHeight="1" x14ac:dyDescent="0.2">
      <c r="A115" s="504"/>
      <c r="B115" s="496"/>
      <c r="C115" s="727" t="s">
        <v>328</v>
      </c>
      <c r="D115" s="727"/>
      <c r="E115" s="727"/>
      <c r="F115" s="727"/>
      <c r="G115" s="727"/>
      <c r="H115" s="727"/>
      <c r="I115" s="727"/>
      <c r="J115" s="727"/>
      <c r="K115" s="727"/>
      <c r="L115" s="727"/>
      <c r="M115" s="727"/>
      <c r="N115" s="727"/>
      <c r="O115" s="727"/>
      <c r="P115" s="731"/>
    </row>
    <row r="116" spans="1:16" ht="12.75" customHeight="1" x14ac:dyDescent="0.2">
      <c r="A116" s="505"/>
      <c r="B116" s="506" t="s">
        <v>238</v>
      </c>
      <c r="C116" s="729" t="s">
        <v>239</v>
      </c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30"/>
    </row>
    <row r="117" spans="1:16" ht="23.25" customHeight="1" x14ac:dyDescent="0.2">
      <c r="A117" s="512"/>
      <c r="B117" s="506" t="s">
        <v>167</v>
      </c>
      <c r="C117" s="727" t="s">
        <v>256</v>
      </c>
      <c r="D117" s="727"/>
      <c r="E117" s="727"/>
      <c r="F117" s="727"/>
      <c r="G117" s="727"/>
      <c r="H117" s="508" t="s">
        <v>243</v>
      </c>
      <c r="I117" s="509"/>
      <c r="J117" s="509"/>
      <c r="K117" s="527"/>
      <c r="L117" s="510"/>
      <c r="M117" s="509"/>
      <c r="N117" s="514"/>
      <c r="O117" s="509"/>
      <c r="P117" s="511"/>
    </row>
    <row r="118" spans="1:16" ht="12.75" customHeight="1" x14ac:dyDescent="0.2">
      <c r="A118" s="512"/>
      <c r="B118" s="506" t="s">
        <v>329</v>
      </c>
      <c r="C118" s="727" t="s">
        <v>330</v>
      </c>
      <c r="D118" s="727"/>
      <c r="E118" s="727"/>
      <c r="F118" s="727"/>
      <c r="G118" s="727"/>
      <c r="H118" s="508" t="s">
        <v>243</v>
      </c>
      <c r="I118" s="516"/>
      <c r="J118" s="516"/>
      <c r="K118" s="513"/>
      <c r="L118" s="510"/>
      <c r="M118" s="509"/>
      <c r="N118" s="514"/>
      <c r="O118" s="509"/>
      <c r="P118" s="511"/>
    </row>
    <row r="119" spans="1:16" ht="22.5" customHeight="1" x14ac:dyDescent="0.2">
      <c r="A119" s="512"/>
      <c r="B119" s="506" t="s">
        <v>331</v>
      </c>
      <c r="C119" s="727" t="s">
        <v>332</v>
      </c>
      <c r="D119" s="727"/>
      <c r="E119" s="727"/>
      <c r="F119" s="727"/>
      <c r="G119" s="727"/>
      <c r="H119" s="508" t="s">
        <v>243</v>
      </c>
      <c r="I119" s="516"/>
      <c r="J119" s="516"/>
      <c r="K119" s="527"/>
      <c r="L119" s="510"/>
      <c r="M119" s="509"/>
      <c r="N119" s="514"/>
      <c r="O119" s="509"/>
      <c r="P119" s="511"/>
    </row>
    <row r="120" spans="1:16" ht="12.75" customHeight="1" x14ac:dyDescent="0.2">
      <c r="A120" s="512"/>
      <c r="B120" s="506" t="s">
        <v>333</v>
      </c>
      <c r="C120" s="727" t="s">
        <v>334</v>
      </c>
      <c r="D120" s="727"/>
      <c r="E120" s="727"/>
      <c r="F120" s="727"/>
      <c r="G120" s="727"/>
      <c r="H120" s="508" t="s">
        <v>243</v>
      </c>
      <c r="I120" s="516"/>
      <c r="J120" s="516"/>
      <c r="K120" s="513"/>
      <c r="L120" s="510"/>
      <c r="M120" s="509"/>
      <c r="N120" s="514"/>
      <c r="O120" s="509"/>
      <c r="P120" s="511"/>
    </row>
    <row r="121" spans="1:16" ht="25.5" customHeight="1" x14ac:dyDescent="0.2">
      <c r="A121" s="512"/>
      <c r="B121" s="506" t="s">
        <v>335</v>
      </c>
      <c r="C121" s="727" t="s">
        <v>336</v>
      </c>
      <c r="D121" s="727"/>
      <c r="E121" s="727"/>
      <c r="F121" s="727"/>
      <c r="G121" s="727"/>
      <c r="H121" s="508" t="s">
        <v>243</v>
      </c>
      <c r="I121" s="516"/>
      <c r="J121" s="516"/>
      <c r="K121" s="513"/>
      <c r="L121" s="510"/>
      <c r="M121" s="509"/>
      <c r="N121" s="514"/>
      <c r="O121" s="509"/>
      <c r="P121" s="511"/>
    </row>
    <row r="122" spans="1:16" x14ac:dyDescent="0.2">
      <c r="A122" s="512"/>
      <c r="B122" s="506" t="s">
        <v>337</v>
      </c>
      <c r="C122" s="727" t="s">
        <v>338</v>
      </c>
      <c r="D122" s="727"/>
      <c r="E122" s="727"/>
      <c r="F122" s="727"/>
      <c r="G122" s="727"/>
      <c r="H122" s="508" t="s">
        <v>243</v>
      </c>
      <c r="I122" s="516"/>
      <c r="J122" s="516"/>
      <c r="K122" s="513"/>
      <c r="L122" s="510"/>
      <c r="M122" s="509"/>
      <c r="N122" s="514"/>
      <c r="O122" s="509"/>
      <c r="P122" s="511"/>
    </row>
    <row r="123" spans="1:16" ht="12.75" customHeight="1" x14ac:dyDescent="0.2">
      <c r="A123" s="507"/>
      <c r="B123" s="506" t="s">
        <v>240</v>
      </c>
      <c r="C123" s="727" t="s">
        <v>241</v>
      </c>
      <c r="D123" s="727"/>
      <c r="E123" s="727"/>
      <c r="F123" s="727"/>
      <c r="G123" s="727"/>
      <c r="H123" s="508"/>
      <c r="I123" s="509"/>
      <c r="J123" s="509"/>
      <c r="K123" s="509"/>
      <c r="L123" s="510"/>
      <c r="M123" s="509"/>
      <c r="N123" s="510"/>
      <c r="O123" s="509"/>
      <c r="P123" s="511"/>
    </row>
    <row r="124" spans="1:16" x14ac:dyDescent="0.2">
      <c r="A124" s="512"/>
      <c r="B124" s="506"/>
      <c r="C124" s="727" t="s">
        <v>242</v>
      </c>
      <c r="D124" s="727"/>
      <c r="E124" s="727"/>
      <c r="F124" s="727"/>
      <c r="G124" s="727"/>
      <c r="H124" s="508" t="s">
        <v>243</v>
      </c>
      <c r="I124" s="509"/>
      <c r="J124" s="509"/>
      <c r="K124" s="513"/>
      <c r="L124" s="510"/>
      <c r="M124" s="509"/>
      <c r="N124" s="514"/>
      <c r="O124" s="509"/>
      <c r="P124" s="511"/>
    </row>
    <row r="125" spans="1:16" x14ac:dyDescent="0.2">
      <c r="A125" s="512"/>
      <c r="B125" s="506" t="s">
        <v>339</v>
      </c>
      <c r="C125" s="727" t="s">
        <v>340</v>
      </c>
      <c r="D125" s="727"/>
      <c r="E125" s="727"/>
      <c r="F125" s="727"/>
      <c r="G125" s="727"/>
      <c r="H125" s="508" t="s">
        <v>246</v>
      </c>
      <c r="I125" s="516"/>
      <c r="J125" s="516"/>
      <c r="K125" s="513"/>
      <c r="L125" s="510"/>
      <c r="M125" s="509"/>
      <c r="N125" s="514"/>
      <c r="O125" s="509"/>
      <c r="P125" s="511"/>
    </row>
    <row r="126" spans="1:16" ht="16.5" customHeight="1" x14ac:dyDescent="0.2">
      <c r="A126" s="512"/>
      <c r="B126" s="506" t="s">
        <v>341</v>
      </c>
      <c r="C126" s="727" t="s">
        <v>342</v>
      </c>
      <c r="D126" s="727"/>
      <c r="E126" s="727"/>
      <c r="F126" s="727"/>
      <c r="G126" s="727"/>
      <c r="H126" s="508" t="s">
        <v>243</v>
      </c>
      <c r="I126" s="516"/>
      <c r="J126" s="516"/>
      <c r="K126" s="513"/>
      <c r="L126" s="510"/>
      <c r="M126" s="509"/>
      <c r="N126" s="514"/>
      <c r="O126" s="509"/>
      <c r="P126" s="511"/>
    </row>
    <row r="127" spans="1:16" ht="12.75" customHeight="1" x14ac:dyDescent="0.2">
      <c r="A127" s="512"/>
      <c r="B127" s="506" t="s">
        <v>343</v>
      </c>
      <c r="C127" s="727" t="s">
        <v>344</v>
      </c>
      <c r="D127" s="727"/>
      <c r="E127" s="727"/>
      <c r="F127" s="727"/>
      <c r="G127" s="727"/>
      <c r="H127" s="508" t="s">
        <v>246</v>
      </c>
      <c r="I127" s="529"/>
      <c r="J127" s="516"/>
      <c r="K127" s="523"/>
      <c r="L127" s="510"/>
      <c r="M127" s="509"/>
      <c r="N127" s="514"/>
      <c r="O127" s="509"/>
      <c r="P127" s="511"/>
    </row>
    <row r="128" spans="1:16" ht="24" customHeight="1" x14ac:dyDescent="0.2">
      <c r="A128" s="512"/>
      <c r="B128" s="506" t="s">
        <v>345</v>
      </c>
      <c r="C128" s="727" t="s">
        <v>346</v>
      </c>
      <c r="D128" s="727"/>
      <c r="E128" s="727"/>
      <c r="F128" s="727"/>
      <c r="G128" s="727"/>
      <c r="H128" s="508" t="s">
        <v>246</v>
      </c>
      <c r="I128" s="516"/>
      <c r="J128" s="516"/>
      <c r="K128" s="527"/>
      <c r="L128" s="517"/>
      <c r="M128" s="516"/>
      <c r="N128" s="514"/>
      <c r="O128" s="509"/>
      <c r="P128" s="511"/>
    </row>
    <row r="129" spans="1:16" ht="12.75" customHeight="1" x14ac:dyDescent="0.2">
      <c r="A129" s="512"/>
      <c r="B129" s="506" t="s">
        <v>347</v>
      </c>
      <c r="C129" s="727" t="s">
        <v>348</v>
      </c>
      <c r="D129" s="727"/>
      <c r="E129" s="727"/>
      <c r="F129" s="727"/>
      <c r="G129" s="727"/>
      <c r="H129" s="508" t="s">
        <v>246</v>
      </c>
      <c r="I129" s="516"/>
      <c r="J129" s="516"/>
      <c r="K129" s="527"/>
      <c r="L129" s="517"/>
      <c r="M129" s="516"/>
      <c r="N129" s="514"/>
      <c r="O129" s="509"/>
      <c r="P129" s="511"/>
    </row>
    <row r="130" spans="1:16" ht="24" customHeight="1" x14ac:dyDescent="0.2">
      <c r="A130" s="512"/>
      <c r="B130" s="506" t="s">
        <v>247</v>
      </c>
      <c r="C130" s="727" t="s">
        <v>248</v>
      </c>
      <c r="D130" s="727"/>
      <c r="E130" s="727"/>
      <c r="F130" s="727"/>
      <c r="G130" s="727"/>
      <c r="H130" s="508" t="s">
        <v>243</v>
      </c>
      <c r="I130" s="516"/>
      <c r="J130" s="516"/>
      <c r="K130" s="527"/>
      <c r="L130" s="510"/>
      <c r="M130" s="509"/>
      <c r="N130" s="514"/>
      <c r="O130" s="509"/>
      <c r="P130" s="511"/>
    </row>
    <row r="131" spans="1:16" ht="12.75" customHeight="1" x14ac:dyDescent="0.2">
      <c r="A131" s="512"/>
      <c r="B131" s="506" t="s">
        <v>296</v>
      </c>
      <c r="C131" s="727" t="s">
        <v>297</v>
      </c>
      <c r="D131" s="727"/>
      <c r="E131" s="727"/>
      <c r="F131" s="727"/>
      <c r="G131" s="727"/>
      <c r="H131" s="508" t="s">
        <v>246</v>
      </c>
      <c r="I131" s="516"/>
      <c r="J131" s="516"/>
      <c r="K131" s="527"/>
      <c r="L131" s="517"/>
      <c r="M131" s="516"/>
      <c r="N131" s="514"/>
      <c r="O131" s="509"/>
      <c r="P131" s="511"/>
    </row>
    <row r="132" spans="1:16" ht="12.75" customHeight="1" x14ac:dyDescent="0.2">
      <c r="A132" s="512"/>
      <c r="B132" s="506" t="s">
        <v>285</v>
      </c>
      <c r="C132" s="727" t="s">
        <v>286</v>
      </c>
      <c r="D132" s="727"/>
      <c r="E132" s="727"/>
      <c r="F132" s="727"/>
      <c r="G132" s="727"/>
      <c r="H132" s="508" t="s">
        <v>243</v>
      </c>
      <c r="I132" s="516"/>
      <c r="J132" s="516"/>
      <c r="K132" s="527"/>
      <c r="L132" s="510"/>
      <c r="M132" s="509"/>
      <c r="N132" s="514"/>
      <c r="O132" s="509"/>
      <c r="P132" s="511"/>
    </row>
    <row r="133" spans="1:16" ht="22.5" customHeight="1" x14ac:dyDescent="0.2">
      <c r="A133" s="507"/>
      <c r="B133" s="506" t="s">
        <v>264</v>
      </c>
      <c r="C133" s="727" t="s">
        <v>316</v>
      </c>
      <c r="D133" s="727"/>
      <c r="E133" s="727"/>
      <c r="F133" s="727"/>
      <c r="G133" s="727"/>
      <c r="H133" s="508"/>
      <c r="I133" s="509"/>
      <c r="J133" s="509"/>
      <c r="K133" s="509"/>
      <c r="L133" s="510"/>
      <c r="M133" s="509"/>
      <c r="N133" s="510"/>
      <c r="O133" s="509"/>
      <c r="P133" s="511"/>
    </row>
    <row r="134" spans="1:16" ht="12.75" customHeight="1" x14ac:dyDescent="0.2">
      <c r="A134" s="512"/>
      <c r="B134" s="506" t="s">
        <v>349</v>
      </c>
      <c r="C134" s="727" t="s">
        <v>350</v>
      </c>
      <c r="D134" s="727"/>
      <c r="E134" s="727"/>
      <c r="F134" s="727"/>
      <c r="G134" s="727"/>
      <c r="H134" s="508" t="s">
        <v>262</v>
      </c>
      <c r="I134" s="537"/>
      <c r="J134" s="509"/>
      <c r="K134" s="527"/>
      <c r="L134" s="514"/>
      <c r="M134" s="529"/>
      <c r="N134" s="514"/>
      <c r="O134" s="509"/>
      <c r="P134" s="511"/>
    </row>
    <row r="135" spans="1:16" ht="27" customHeight="1" x14ac:dyDescent="0.2">
      <c r="A135" s="512"/>
      <c r="B135" s="506" t="s">
        <v>351</v>
      </c>
      <c r="C135" s="727" t="s">
        <v>352</v>
      </c>
      <c r="D135" s="727"/>
      <c r="E135" s="727"/>
      <c r="F135" s="727"/>
      <c r="G135" s="727"/>
      <c r="H135" s="508" t="s">
        <v>353</v>
      </c>
      <c r="I135" s="540"/>
      <c r="J135" s="509"/>
      <c r="K135" s="513"/>
      <c r="L135" s="517"/>
      <c r="M135" s="516"/>
      <c r="N135" s="514"/>
      <c r="O135" s="509"/>
      <c r="P135" s="511"/>
    </row>
    <row r="136" spans="1:16" ht="22.5" x14ac:dyDescent="0.2">
      <c r="A136" s="512"/>
      <c r="B136" s="506" t="s">
        <v>354</v>
      </c>
      <c r="C136" s="727" t="s">
        <v>355</v>
      </c>
      <c r="D136" s="727"/>
      <c r="E136" s="727"/>
      <c r="F136" s="727"/>
      <c r="G136" s="727"/>
      <c r="H136" s="508" t="s">
        <v>273</v>
      </c>
      <c r="I136" s="516"/>
      <c r="J136" s="509"/>
      <c r="K136" s="523"/>
      <c r="L136" s="514"/>
      <c r="M136" s="516"/>
      <c r="N136" s="514"/>
      <c r="O136" s="509"/>
      <c r="P136" s="511"/>
    </row>
    <row r="137" spans="1:16" ht="12.75" customHeight="1" x14ac:dyDescent="0.2">
      <c r="A137" s="512" t="s">
        <v>356</v>
      </c>
      <c r="B137" s="506" t="s">
        <v>299</v>
      </c>
      <c r="C137" s="727" t="s">
        <v>300</v>
      </c>
      <c r="D137" s="727"/>
      <c r="E137" s="727"/>
      <c r="F137" s="727"/>
      <c r="G137" s="727"/>
      <c r="H137" s="508" t="s">
        <v>301</v>
      </c>
      <c r="I137" s="515"/>
      <c r="J137" s="509"/>
      <c r="K137" s="509"/>
      <c r="L137" s="510"/>
      <c r="M137" s="509"/>
      <c r="N137" s="514"/>
      <c r="O137" s="509"/>
      <c r="P137" s="511"/>
    </row>
    <row r="138" spans="1:16" x14ac:dyDescent="0.2">
      <c r="A138" s="518"/>
      <c r="B138" s="519"/>
      <c r="C138" s="728" t="s">
        <v>249</v>
      </c>
      <c r="D138" s="728"/>
      <c r="E138" s="728"/>
      <c r="F138" s="728"/>
      <c r="G138" s="728"/>
      <c r="H138" s="499"/>
      <c r="I138" s="500"/>
      <c r="J138" s="500"/>
      <c r="K138" s="500"/>
      <c r="L138" s="502"/>
      <c r="M138" s="500"/>
      <c r="N138" s="520"/>
      <c r="O138" s="500"/>
      <c r="P138" s="521"/>
    </row>
    <row r="139" spans="1:16" ht="12" customHeight="1" x14ac:dyDescent="0.2">
      <c r="A139" s="497" t="s">
        <v>357</v>
      </c>
      <c r="B139" s="498" t="s">
        <v>358</v>
      </c>
      <c r="C139" s="732" t="s">
        <v>359</v>
      </c>
      <c r="D139" s="732"/>
      <c r="E139" s="732"/>
      <c r="F139" s="732"/>
      <c r="G139" s="732"/>
      <c r="H139" s="499" t="s">
        <v>292</v>
      </c>
      <c r="I139" s="500"/>
      <c r="J139" s="500"/>
      <c r="K139" s="541">
        <v>23.1</v>
      </c>
      <c r="L139" s="502"/>
      <c r="M139" s="500"/>
      <c r="N139" s="502"/>
      <c r="O139" s="500"/>
      <c r="P139" s="503"/>
    </row>
    <row r="140" spans="1:16" ht="22.5" customHeight="1" x14ac:dyDescent="0.2">
      <c r="A140" s="504"/>
      <c r="B140" s="496"/>
      <c r="C140" s="727" t="s">
        <v>360</v>
      </c>
      <c r="D140" s="727"/>
      <c r="E140" s="727"/>
      <c r="F140" s="727"/>
      <c r="G140" s="727"/>
      <c r="H140" s="727"/>
      <c r="I140" s="727"/>
      <c r="J140" s="727"/>
      <c r="K140" s="727"/>
      <c r="L140" s="727"/>
      <c r="M140" s="727"/>
      <c r="N140" s="727"/>
      <c r="O140" s="727"/>
      <c r="P140" s="731"/>
    </row>
    <row r="141" spans="1:16" ht="12.75" customHeight="1" x14ac:dyDescent="0.2">
      <c r="A141" s="505"/>
      <c r="B141" s="506" t="s">
        <v>238</v>
      </c>
      <c r="C141" s="729" t="s">
        <v>239</v>
      </c>
      <c r="D141" s="729"/>
      <c r="E141" s="729"/>
      <c r="F141" s="729"/>
      <c r="G141" s="729"/>
      <c r="H141" s="729"/>
      <c r="I141" s="729"/>
      <c r="J141" s="729"/>
      <c r="K141" s="729"/>
      <c r="L141" s="729"/>
      <c r="M141" s="729"/>
      <c r="N141" s="729"/>
      <c r="O141" s="729"/>
      <c r="P141" s="730"/>
    </row>
    <row r="142" spans="1:16" ht="21" customHeight="1" x14ac:dyDescent="0.2">
      <c r="A142" s="512"/>
      <c r="B142" s="506" t="s">
        <v>167</v>
      </c>
      <c r="C142" s="727" t="s">
        <v>256</v>
      </c>
      <c r="D142" s="727"/>
      <c r="E142" s="727"/>
      <c r="F142" s="727"/>
      <c r="G142" s="727"/>
      <c r="H142" s="508" t="s">
        <v>243</v>
      </c>
      <c r="I142" s="509"/>
      <c r="J142" s="509"/>
      <c r="K142" s="537"/>
      <c r="L142" s="510"/>
      <c r="M142" s="509"/>
      <c r="N142" s="514"/>
      <c r="O142" s="509"/>
      <c r="P142" s="511"/>
    </row>
    <row r="143" spans="1:16" ht="12.75" customHeight="1" x14ac:dyDescent="0.2">
      <c r="A143" s="512"/>
      <c r="B143" s="506" t="s">
        <v>294</v>
      </c>
      <c r="C143" s="727" t="s">
        <v>295</v>
      </c>
      <c r="D143" s="727"/>
      <c r="E143" s="727"/>
      <c r="F143" s="727"/>
      <c r="G143" s="727"/>
      <c r="H143" s="508" t="s">
        <v>243</v>
      </c>
      <c r="I143" s="516"/>
      <c r="J143" s="516"/>
      <c r="K143" s="537"/>
      <c r="L143" s="510"/>
      <c r="M143" s="509"/>
      <c r="N143" s="514"/>
      <c r="O143" s="509"/>
      <c r="P143" s="511"/>
    </row>
    <row r="144" spans="1:16" ht="22.5" customHeight="1" x14ac:dyDescent="0.2">
      <c r="A144" s="507"/>
      <c r="B144" s="506" t="s">
        <v>240</v>
      </c>
      <c r="C144" s="727" t="s">
        <v>241</v>
      </c>
      <c r="D144" s="727"/>
      <c r="E144" s="727"/>
      <c r="F144" s="727"/>
      <c r="G144" s="727"/>
      <c r="H144" s="508"/>
      <c r="I144" s="509"/>
      <c r="J144" s="509"/>
      <c r="K144" s="509"/>
      <c r="L144" s="510"/>
      <c r="M144" s="509"/>
      <c r="N144" s="510"/>
      <c r="O144" s="509"/>
      <c r="P144" s="511"/>
    </row>
    <row r="145" spans="1:16" ht="12.75" customHeight="1" x14ac:dyDescent="0.2">
      <c r="A145" s="512"/>
      <c r="B145" s="506"/>
      <c r="C145" s="727" t="s">
        <v>242</v>
      </c>
      <c r="D145" s="727"/>
      <c r="E145" s="727"/>
      <c r="F145" s="727"/>
      <c r="G145" s="727"/>
      <c r="H145" s="508" t="s">
        <v>243</v>
      </c>
      <c r="I145" s="509"/>
      <c r="J145" s="509"/>
      <c r="K145" s="540"/>
      <c r="L145" s="510"/>
      <c r="M145" s="509"/>
      <c r="N145" s="514"/>
      <c r="O145" s="509"/>
      <c r="P145" s="511"/>
    </row>
    <row r="146" spans="1:16" ht="20.25" customHeight="1" x14ac:dyDescent="0.2">
      <c r="A146" s="512"/>
      <c r="B146" s="506" t="s">
        <v>339</v>
      </c>
      <c r="C146" s="727" t="s">
        <v>340</v>
      </c>
      <c r="D146" s="727"/>
      <c r="E146" s="727"/>
      <c r="F146" s="727"/>
      <c r="G146" s="727"/>
      <c r="H146" s="508" t="s">
        <v>246</v>
      </c>
      <c r="I146" s="529"/>
      <c r="J146" s="516"/>
      <c r="K146" s="540"/>
      <c r="L146" s="510"/>
      <c r="M146" s="509"/>
      <c r="N146" s="514"/>
      <c r="O146" s="509"/>
      <c r="P146" s="511"/>
    </row>
    <row r="147" spans="1:16" x14ac:dyDescent="0.2">
      <c r="A147" s="512"/>
      <c r="B147" s="506" t="s">
        <v>341</v>
      </c>
      <c r="C147" s="727" t="s">
        <v>342</v>
      </c>
      <c r="D147" s="727"/>
      <c r="E147" s="727"/>
      <c r="F147" s="727"/>
      <c r="G147" s="727"/>
      <c r="H147" s="508" t="s">
        <v>243</v>
      </c>
      <c r="I147" s="529"/>
      <c r="J147" s="516"/>
      <c r="K147" s="540"/>
      <c r="L147" s="510"/>
      <c r="M147" s="509"/>
      <c r="N147" s="514"/>
      <c r="O147" s="509"/>
      <c r="P147" s="511"/>
    </row>
    <row r="148" spans="1:16" ht="12.75" customHeight="1" x14ac:dyDescent="0.2">
      <c r="A148" s="512"/>
      <c r="B148" s="506" t="s">
        <v>343</v>
      </c>
      <c r="C148" s="727" t="s">
        <v>344</v>
      </c>
      <c r="D148" s="727"/>
      <c r="E148" s="727"/>
      <c r="F148" s="727"/>
      <c r="G148" s="727"/>
      <c r="H148" s="508" t="s">
        <v>246</v>
      </c>
      <c r="I148" s="516"/>
      <c r="J148" s="516"/>
      <c r="K148" s="523"/>
      <c r="L148" s="510"/>
      <c r="M148" s="509"/>
      <c r="N148" s="514"/>
      <c r="O148" s="509"/>
      <c r="P148" s="511"/>
    </row>
    <row r="149" spans="1:16" x14ac:dyDescent="0.2">
      <c r="A149" s="512"/>
      <c r="B149" s="506" t="s">
        <v>361</v>
      </c>
      <c r="C149" s="727" t="s">
        <v>362</v>
      </c>
      <c r="D149" s="727"/>
      <c r="E149" s="727"/>
      <c r="F149" s="727"/>
      <c r="G149" s="727"/>
      <c r="H149" s="508" t="s">
        <v>246</v>
      </c>
      <c r="I149" s="516"/>
      <c r="J149" s="516"/>
      <c r="K149" s="523"/>
      <c r="L149" s="517"/>
      <c r="M149" s="516"/>
      <c r="N149" s="514"/>
      <c r="O149" s="509"/>
      <c r="P149" s="511"/>
    </row>
    <row r="150" spans="1:16" x14ac:dyDescent="0.2">
      <c r="A150" s="512"/>
      <c r="B150" s="506" t="s">
        <v>296</v>
      </c>
      <c r="C150" s="727" t="s">
        <v>297</v>
      </c>
      <c r="D150" s="727"/>
      <c r="E150" s="727"/>
      <c r="F150" s="727"/>
      <c r="G150" s="727"/>
      <c r="H150" s="508" t="s">
        <v>246</v>
      </c>
      <c r="I150" s="529"/>
      <c r="J150" s="516"/>
      <c r="K150" s="540"/>
      <c r="L150" s="517"/>
      <c r="M150" s="516"/>
      <c r="N150" s="514"/>
      <c r="O150" s="509"/>
      <c r="P150" s="511"/>
    </row>
    <row r="151" spans="1:16" ht="15.75" customHeight="1" x14ac:dyDescent="0.2">
      <c r="A151" s="512"/>
      <c r="B151" s="506" t="s">
        <v>285</v>
      </c>
      <c r="C151" s="727" t="s">
        <v>286</v>
      </c>
      <c r="D151" s="727"/>
      <c r="E151" s="727"/>
      <c r="F151" s="727"/>
      <c r="G151" s="727"/>
      <c r="H151" s="508" t="s">
        <v>243</v>
      </c>
      <c r="I151" s="529"/>
      <c r="J151" s="516"/>
      <c r="K151" s="540"/>
      <c r="L151" s="510"/>
      <c r="M151" s="509"/>
      <c r="N151" s="514"/>
      <c r="O151" s="509"/>
      <c r="P151" s="511"/>
    </row>
    <row r="152" spans="1:16" ht="12.75" customHeight="1" x14ac:dyDescent="0.2">
      <c r="A152" s="507"/>
      <c r="B152" s="506" t="s">
        <v>264</v>
      </c>
      <c r="C152" s="727" t="s">
        <v>316</v>
      </c>
      <c r="D152" s="727"/>
      <c r="E152" s="727"/>
      <c r="F152" s="727"/>
      <c r="G152" s="727"/>
      <c r="H152" s="508"/>
      <c r="I152" s="509"/>
      <c r="J152" s="509"/>
      <c r="K152" s="509"/>
      <c r="L152" s="510"/>
      <c r="M152" s="509"/>
      <c r="N152" s="510"/>
      <c r="O152" s="509"/>
      <c r="P152" s="511"/>
    </row>
    <row r="153" spans="1:16" ht="13.5" customHeight="1" x14ac:dyDescent="0.2">
      <c r="A153" s="512"/>
      <c r="B153" s="506" t="s">
        <v>363</v>
      </c>
      <c r="C153" s="727" t="s">
        <v>364</v>
      </c>
      <c r="D153" s="727"/>
      <c r="E153" s="727"/>
      <c r="F153" s="727"/>
      <c r="G153" s="727"/>
      <c r="H153" s="508" t="s">
        <v>365</v>
      </c>
      <c r="I153" s="540"/>
      <c r="J153" s="509"/>
      <c r="K153" s="537"/>
      <c r="L153" s="517"/>
      <c r="M153" s="516"/>
      <c r="N153" s="514"/>
      <c r="O153" s="509"/>
      <c r="P153" s="511"/>
    </row>
    <row r="154" spans="1:16" ht="12.75" customHeight="1" x14ac:dyDescent="0.2">
      <c r="A154" s="512"/>
      <c r="B154" s="506" t="s">
        <v>366</v>
      </c>
      <c r="C154" s="727" t="s">
        <v>367</v>
      </c>
      <c r="D154" s="727"/>
      <c r="E154" s="727"/>
      <c r="F154" s="727"/>
      <c r="G154" s="727"/>
      <c r="H154" s="508" t="s">
        <v>353</v>
      </c>
      <c r="I154" s="529"/>
      <c r="J154" s="509"/>
      <c r="K154" s="516"/>
      <c r="L154" s="517"/>
      <c r="M154" s="516"/>
      <c r="N154" s="514"/>
      <c r="O154" s="509"/>
      <c r="P154" s="511"/>
    </row>
    <row r="155" spans="1:16" ht="22.5" customHeight="1" x14ac:dyDescent="0.2">
      <c r="A155" s="512"/>
      <c r="B155" s="506" t="s">
        <v>368</v>
      </c>
      <c r="C155" s="727" t="s">
        <v>369</v>
      </c>
      <c r="D155" s="727"/>
      <c r="E155" s="727"/>
      <c r="F155" s="727"/>
      <c r="G155" s="727"/>
      <c r="H155" s="508" t="s">
        <v>262</v>
      </c>
      <c r="I155" s="523"/>
      <c r="J155" s="509"/>
      <c r="K155" s="513"/>
      <c r="L155" s="514"/>
      <c r="M155" s="516"/>
      <c r="N155" s="514"/>
      <c r="O155" s="509"/>
      <c r="P155" s="511"/>
    </row>
    <row r="156" spans="1:16" ht="12.75" customHeight="1" x14ac:dyDescent="0.2">
      <c r="A156" s="512" t="s">
        <v>370</v>
      </c>
      <c r="B156" s="506" t="s">
        <v>299</v>
      </c>
      <c r="C156" s="727" t="s">
        <v>300</v>
      </c>
      <c r="D156" s="727"/>
      <c r="E156" s="727"/>
      <c r="F156" s="727"/>
      <c r="G156" s="727"/>
      <c r="H156" s="508" t="s">
        <v>301</v>
      </c>
      <c r="I156" s="515"/>
      <c r="J156" s="509"/>
      <c r="K156" s="509"/>
      <c r="L156" s="510"/>
      <c r="M156" s="509"/>
      <c r="N156" s="514"/>
      <c r="O156" s="509"/>
      <c r="P156" s="511"/>
    </row>
    <row r="157" spans="1:16" ht="22.5" customHeight="1" x14ac:dyDescent="0.2">
      <c r="A157" s="518"/>
      <c r="B157" s="519"/>
      <c r="C157" s="728" t="s">
        <v>249</v>
      </c>
      <c r="D157" s="728"/>
      <c r="E157" s="728"/>
      <c r="F157" s="728"/>
      <c r="G157" s="728"/>
      <c r="H157" s="499"/>
      <c r="I157" s="500"/>
      <c r="J157" s="500"/>
      <c r="K157" s="500"/>
      <c r="L157" s="502"/>
      <c r="M157" s="500"/>
      <c r="N157" s="520"/>
      <c r="O157" s="500"/>
      <c r="P157" s="521"/>
    </row>
    <row r="158" spans="1:16" ht="12.75" customHeight="1" x14ac:dyDescent="0.2">
      <c r="A158" s="497" t="s">
        <v>371</v>
      </c>
      <c r="B158" s="498" t="s">
        <v>372</v>
      </c>
      <c r="C158" s="732" t="s">
        <v>373</v>
      </c>
      <c r="D158" s="732"/>
      <c r="E158" s="732"/>
      <c r="F158" s="732"/>
      <c r="G158" s="732"/>
      <c r="H158" s="499" t="s">
        <v>292</v>
      </c>
      <c r="I158" s="500"/>
      <c r="J158" s="500"/>
      <c r="K158" s="542">
        <v>2.5882353</v>
      </c>
      <c r="L158" s="502"/>
      <c r="M158" s="500"/>
      <c r="N158" s="502"/>
      <c r="O158" s="500"/>
      <c r="P158" s="503"/>
    </row>
    <row r="159" spans="1:16" ht="21.75" customHeight="1" x14ac:dyDescent="0.2">
      <c r="A159" s="504"/>
      <c r="B159" s="496"/>
      <c r="C159" s="727" t="s">
        <v>374</v>
      </c>
      <c r="D159" s="727"/>
      <c r="E159" s="727"/>
      <c r="F159" s="727"/>
      <c r="G159" s="727"/>
      <c r="H159" s="727"/>
      <c r="I159" s="727"/>
      <c r="J159" s="727"/>
      <c r="K159" s="727"/>
      <c r="L159" s="727"/>
      <c r="M159" s="727"/>
      <c r="N159" s="727"/>
      <c r="O159" s="727"/>
      <c r="P159" s="731"/>
    </row>
    <row r="160" spans="1:16" ht="45" x14ac:dyDescent="0.2">
      <c r="A160" s="505"/>
      <c r="B160" s="506" t="s">
        <v>238</v>
      </c>
      <c r="C160" s="729" t="s">
        <v>239</v>
      </c>
      <c r="D160" s="729"/>
      <c r="E160" s="729"/>
      <c r="F160" s="729"/>
      <c r="G160" s="729"/>
      <c r="H160" s="729"/>
      <c r="I160" s="729"/>
      <c r="J160" s="729"/>
      <c r="K160" s="729"/>
      <c r="L160" s="729"/>
      <c r="M160" s="729"/>
      <c r="N160" s="729"/>
      <c r="O160" s="729"/>
      <c r="P160" s="730"/>
    </row>
    <row r="161" spans="1:16" ht="12.75" customHeight="1" x14ac:dyDescent="0.2">
      <c r="A161" s="512"/>
      <c r="B161" s="506" t="s">
        <v>167</v>
      </c>
      <c r="C161" s="727" t="s">
        <v>256</v>
      </c>
      <c r="D161" s="727"/>
      <c r="E161" s="727"/>
      <c r="F161" s="727"/>
      <c r="G161" s="727"/>
      <c r="H161" s="508" t="s">
        <v>243</v>
      </c>
      <c r="I161" s="509"/>
      <c r="J161" s="509"/>
      <c r="K161" s="527"/>
      <c r="L161" s="510"/>
      <c r="M161" s="509"/>
      <c r="N161" s="514"/>
      <c r="O161" s="509"/>
      <c r="P161" s="511"/>
    </row>
    <row r="162" spans="1:16" x14ac:dyDescent="0.2">
      <c r="A162" s="512"/>
      <c r="B162" s="506" t="s">
        <v>294</v>
      </c>
      <c r="C162" s="727" t="s">
        <v>295</v>
      </c>
      <c r="D162" s="727"/>
      <c r="E162" s="727"/>
      <c r="F162" s="727"/>
      <c r="G162" s="727"/>
      <c r="H162" s="508" t="s">
        <v>243</v>
      </c>
      <c r="I162" s="516"/>
      <c r="J162" s="516"/>
      <c r="K162" s="527"/>
      <c r="L162" s="510"/>
      <c r="M162" s="509"/>
      <c r="N162" s="514"/>
      <c r="O162" s="509"/>
      <c r="P162" s="511"/>
    </row>
    <row r="163" spans="1:16" x14ac:dyDescent="0.2">
      <c r="A163" s="507"/>
      <c r="B163" s="506" t="s">
        <v>240</v>
      </c>
      <c r="C163" s="727" t="s">
        <v>241</v>
      </c>
      <c r="D163" s="727"/>
      <c r="E163" s="727"/>
      <c r="F163" s="727"/>
      <c r="G163" s="727"/>
      <c r="H163" s="508"/>
      <c r="I163" s="509"/>
      <c r="J163" s="509"/>
      <c r="K163" s="509"/>
      <c r="L163" s="510"/>
      <c r="M163" s="509"/>
      <c r="N163" s="510"/>
      <c r="O163" s="509"/>
      <c r="P163" s="511"/>
    </row>
    <row r="164" spans="1:16" ht="14.25" customHeight="1" x14ac:dyDescent="0.2">
      <c r="A164" s="512"/>
      <c r="B164" s="506"/>
      <c r="C164" s="727" t="s">
        <v>242</v>
      </c>
      <c r="D164" s="727"/>
      <c r="E164" s="727"/>
      <c r="F164" s="727"/>
      <c r="G164" s="727"/>
      <c r="H164" s="508" t="s">
        <v>243</v>
      </c>
      <c r="I164" s="509"/>
      <c r="J164" s="509"/>
      <c r="K164" s="527"/>
      <c r="L164" s="510"/>
      <c r="M164" s="509"/>
      <c r="N164" s="514"/>
      <c r="O164" s="509"/>
      <c r="P164" s="511"/>
    </row>
    <row r="165" spans="1:16" ht="12.75" customHeight="1" x14ac:dyDescent="0.2">
      <c r="A165" s="512"/>
      <c r="B165" s="506" t="s">
        <v>339</v>
      </c>
      <c r="C165" s="727" t="s">
        <v>340</v>
      </c>
      <c r="D165" s="727"/>
      <c r="E165" s="727"/>
      <c r="F165" s="727"/>
      <c r="G165" s="727"/>
      <c r="H165" s="508" t="s">
        <v>246</v>
      </c>
      <c r="I165" s="529"/>
      <c r="J165" s="516"/>
      <c r="K165" s="527"/>
      <c r="L165" s="510"/>
      <c r="M165" s="509"/>
      <c r="N165" s="514"/>
      <c r="O165" s="509"/>
      <c r="P165" s="511"/>
    </row>
    <row r="166" spans="1:16" ht="15.75" customHeight="1" x14ac:dyDescent="0.2">
      <c r="A166" s="512"/>
      <c r="B166" s="506" t="s">
        <v>341</v>
      </c>
      <c r="C166" s="727" t="s">
        <v>342</v>
      </c>
      <c r="D166" s="727"/>
      <c r="E166" s="727"/>
      <c r="F166" s="727"/>
      <c r="G166" s="727"/>
      <c r="H166" s="508" t="s">
        <v>243</v>
      </c>
      <c r="I166" s="529"/>
      <c r="J166" s="516"/>
      <c r="K166" s="527"/>
      <c r="L166" s="510"/>
      <c r="M166" s="509"/>
      <c r="N166" s="514"/>
      <c r="O166" s="509"/>
      <c r="P166" s="511"/>
    </row>
    <row r="167" spans="1:16" ht="12.75" customHeight="1" x14ac:dyDescent="0.2">
      <c r="A167" s="512"/>
      <c r="B167" s="506" t="s">
        <v>343</v>
      </c>
      <c r="C167" s="727" t="s">
        <v>344</v>
      </c>
      <c r="D167" s="727"/>
      <c r="E167" s="727"/>
      <c r="F167" s="727"/>
      <c r="G167" s="727"/>
      <c r="H167" s="508" t="s">
        <v>246</v>
      </c>
      <c r="I167" s="529"/>
      <c r="J167" s="516"/>
      <c r="K167" s="527"/>
      <c r="L167" s="510"/>
      <c r="M167" s="509"/>
      <c r="N167" s="514"/>
      <c r="O167" s="509"/>
      <c r="P167" s="511"/>
    </row>
    <row r="168" spans="1:16" ht="24" customHeight="1" x14ac:dyDescent="0.2">
      <c r="A168" s="512"/>
      <c r="B168" s="506" t="s">
        <v>361</v>
      </c>
      <c r="C168" s="727" t="s">
        <v>362</v>
      </c>
      <c r="D168" s="727"/>
      <c r="E168" s="727"/>
      <c r="F168" s="727"/>
      <c r="G168" s="727"/>
      <c r="H168" s="508" t="s">
        <v>246</v>
      </c>
      <c r="I168" s="529"/>
      <c r="J168" s="516"/>
      <c r="K168" s="527"/>
      <c r="L168" s="517"/>
      <c r="M168" s="516"/>
      <c r="N168" s="514"/>
      <c r="O168" s="509"/>
      <c r="P168" s="511"/>
    </row>
    <row r="169" spans="1:16" ht="12.75" customHeight="1" x14ac:dyDescent="0.2">
      <c r="A169" s="512"/>
      <c r="B169" s="506" t="s">
        <v>296</v>
      </c>
      <c r="C169" s="727" t="s">
        <v>297</v>
      </c>
      <c r="D169" s="727"/>
      <c r="E169" s="727"/>
      <c r="F169" s="727"/>
      <c r="G169" s="727"/>
      <c r="H169" s="508" t="s">
        <v>246</v>
      </c>
      <c r="I169" s="529"/>
      <c r="J169" s="516"/>
      <c r="K169" s="527"/>
      <c r="L169" s="517"/>
      <c r="M169" s="516"/>
      <c r="N169" s="514"/>
      <c r="O169" s="509"/>
      <c r="P169" s="511"/>
    </row>
    <row r="170" spans="1:16" ht="22.5" customHeight="1" x14ac:dyDescent="0.2">
      <c r="A170" s="512"/>
      <c r="B170" s="506" t="s">
        <v>285</v>
      </c>
      <c r="C170" s="727" t="s">
        <v>286</v>
      </c>
      <c r="D170" s="727"/>
      <c r="E170" s="727"/>
      <c r="F170" s="727"/>
      <c r="G170" s="727"/>
      <c r="H170" s="508" t="s">
        <v>243</v>
      </c>
      <c r="I170" s="529"/>
      <c r="J170" s="516"/>
      <c r="K170" s="527"/>
      <c r="L170" s="510"/>
      <c r="M170" s="509"/>
      <c r="N170" s="514"/>
      <c r="O170" s="509"/>
      <c r="P170" s="511"/>
    </row>
    <row r="171" spans="1:16" ht="12.75" customHeight="1" x14ac:dyDescent="0.2">
      <c r="A171" s="507"/>
      <c r="B171" s="506" t="s">
        <v>264</v>
      </c>
      <c r="C171" s="727" t="s">
        <v>316</v>
      </c>
      <c r="D171" s="727"/>
      <c r="E171" s="727"/>
      <c r="F171" s="727"/>
      <c r="G171" s="727"/>
      <c r="H171" s="508"/>
      <c r="I171" s="509"/>
      <c r="J171" s="509"/>
      <c r="K171" s="509"/>
      <c r="L171" s="510"/>
      <c r="M171" s="509"/>
      <c r="N171" s="510"/>
      <c r="O171" s="509"/>
      <c r="P171" s="511"/>
    </row>
    <row r="172" spans="1:16" ht="46.5" customHeight="1" x14ac:dyDescent="0.2">
      <c r="A172" s="512"/>
      <c r="B172" s="506" t="s">
        <v>363</v>
      </c>
      <c r="C172" s="727" t="s">
        <v>364</v>
      </c>
      <c r="D172" s="727"/>
      <c r="E172" s="727"/>
      <c r="F172" s="727"/>
      <c r="G172" s="727"/>
      <c r="H172" s="508" t="s">
        <v>365</v>
      </c>
      <c r="I172" s="540"/>
      <c r="J172" s="509"/>
      <c r="K172" s="527"/>
      <c r="L172" s="517"/>
      <c r="M172" s="516"/>
      <c r="N172" s="514"/>
      <c r="O172" s="509"/>
      <c r="P172" s="511"/>
    </row>
    <row r="173" spans="1:16" ht="22.5" x14ac:dyDescent="0.2">
      <c r="A173" s="512"/>
      <c r="B173" s="506" t="s">
        <v>375</v>
      </c>
      <c r="C173" s="727" t="s">
        <v>376</v>
      </c>
      <c r="D173" s="727"/>
      <c r="E173" s="727"/>
      <c r="F173" s="727"/>
      <c r="G173" s="727"/>
      <c r="H173" s="508" t="s">
        <v>262</v>
      </c>
      <c r="I173" s="523"/>
      <c r="J173" s="509"/>
      <c r="K173" s="527"/>
      <c r="L173" s="514"/>
      <c r="M173" s="529"/>
      <c r="N173" s="514"/>
      <c r="O173" s="509"/>
      <c r="P173" s="511"/>
    </row>
    <row r="174" spans="1:16" ht="12.75" customHeight="1" x14ac:dyDescent="0.2">
      <c r="A174" s="512"/>
      <c r="B174" s="506" t="s">
        <v>366</v>
      </c>
      <c r="C174" s="727" t="s">
        <v>367</v>
      </c>
      <c r="D174" s="727"/>
      <c r="E174" s="727"/>
      <c r="F174" s="727"/>
      <c r="G174" s="727"/>
      <c r="H174" s="508" t="s">
        <v>353</v>
      </c>
      <c r="I174" s="516"/>
      <c r="J174" s="509"/>
      <c r="K174" s="527"/>
      <c r="L174" s="517"/>
      <c r="M174" s="516"/>
      <c r="N174" s="514"/>
      <c r="O174" s="509"/>
      <c r="P174" s="511"/>
    </row>
    <row r="175" spans="1:16" ht="22.5" x14ac:dyDescent="0.2">
      <c r="A175" s="512"/>
      <c r="B175" s="506" t="s">
        <v>368</v>
      </c>
      <c r="C175" s="727" t="s">
        <v>369</v>
      </c>
      <c r="D175" s="727"/>
      <c r="E175" s="727"/>
      <c r="F175" s="727"/>
      <c r="G175" s="727"/>
      <c r="H175" s="508" t="s">
        <v>262</v>
      </c>
      <c r="I175" s="523"/>
      <c r="J175" s="509"/>
      <c r="K175" s="527"/>
      <c r="L175" s="514"/>
      <c r="M175" s="516"/>
      <c r="N175" s="514"/>
      <c r="O175" s="509"/>
      <c r="P175" s="511"/>
    </row>
    <row r="176" spans="1:16" ht="22.5" x14ac:dyDescent="0.2">
      <c r="A176" s="512" t="s">
        <v>377</v>
      </c>
      <c r="B176" s="506" t="s">
        <v>299</v>
      </c>
      <c r="C176" s="727" t="s">
        <v>300</v>
      </c>
      <c r="D176" s="727"/>
      <c r="E176" s="727"/>
      <c r="F176" s="727"/>
      <c r="G176" s="727"/>
      <c r="H176" s="508" t="s">
        <v>301</v>
      </c>
      <c r="I176" s="515"/>
      <c r="J176" s="509"/>
      <c r="K176" s="509"/>
      <c r="L176" s="510"/>
      <c r="M176" s="509"/>
      <c r="N176" s="514"/>
      <c r="O176" s="509"/>
      <c r="P176" s="511"/>
    </row>
    <row r="177" spans="1:16" ht="12.75" customHeight="1" x14ac:dyDescent="0.2">
      <c r="A177" s="518"/>
      <c r="B177" s="519"/>
      <c r="C177" s="728" t="s">
        <v>249</v>
      </c>
      <c r="D177" s="728"/>
      <c r="E177" s="728"/>
      <c r="F177" s="728"/>
      <c r="G177" s="728"/>
      <c r="H177" s="499"/>
      <c r="I177" s="500"/>
      <c r="J177" s="500"/>
      <c r="K177" s="500"/>
      <c r="L177" s="502"/>
      <c r="M177" s="500"/>
      <c r="N177" s="520"/>
      <c r="O177" s="500"/>
      <c r="P177" s="521"/>
    </row>
    <row r="178" spans="1:16" ht="12.75" customHeight="1" x14ac:dyDescent="0.2">
      <c r="A178" s="497" t="s">
        <v>378</v>
      </c>
      <c r="B178" s="498" t="s">
        <v>379</v>
      </c>
      <c r="C178" s="732" t="s">
        <v>380</v>
      </c>
      <c r="D178" s="732"/>
      <c r="E178" s="732"/>
      <c r="F178" s="732"/>
      <c r="G178" s="732"/>
      <c r="H178" s="499" t="s">
        <v>324</v>
      </c>
      <c r="I178" s="500"/>
      <c r="J178" s="500"/>
      <c r="K178" s="541">
        <v>7959.6</v>
      </c>
      <c r="L178" s="502"/>
      <c r="M178" s="500"/>
      <c r="N178" s="543"/>
      <c r="O178" s="500"/>
      <c r="P178" s="521"/>
    </row>
    <row r="179" spans="1:16" ht="12.75" customHeight="1" x14ac:dyDescent="0.2">
      <c r="A179" s="504"/>
      <c r="B179" s="496"/>
      <c r="C179" s="727" t="s">
        <v>381</v>
      </c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31"/>
    </row>
    <row r="180" spans="1:16" ht="12.75" customHeight="1" x14ac:dyDescent="0.2">
      <c r="A180" s="518"/>
      <c r="B180" s="519"/>
      <c r="C180" s="728" t="s">
        <v>249</v>
      </c>
      <c r="D180" s="728"/>
      <c r="E180" s="728"/>
      <c r="F180" s="728"/>
      <c r="G180" s="728"/>
      <c r="H180" s="499"/>
      <c r="I180" s="500"/>
      <c r="J180" s="500"/>
      <c r="K180" s="500"/>
      <c r="L180" s="502"/>
      <c r="M180" s="500"/>
      <c r="N180" s="520"/>
      <c r="O180" s="500"/>
      <c r="P180" s="521"/>
    </row>
    <row r="181" spans="1:16" ht="24.75" customHeight="1" x14ac:dyDescent="0.2">
      <c r="A181" s="497" t="s">
        <v>382</v>
      </c>
      <c r="B181" s="498" t="s">
        <v>383</v>
      </c>
      <c r="C181" s="732" t="s">
        <v>384</v>
      </c>
      <c r="D181" s="732"/>
      <c r="E181" s="732"/>
      <c r="F181" s="732"/>
      <c r="G181" s="732"/>
      <c r="H181" s="499" t="s">
        <v>385</v>
      </c>
      <c r="I181" s="500"/>
      <c r="J181" s="500"/>
      <c r="K181" s="524">
        <v>22.11</v>
      </c>
      <c r="L181" s="525"/>
      <c r="M181" s="524"/>
      <c r="N181" s="525"/>
      <c r="O181" s="500"/>
      <c r="P181" s="521"/>
    </row>
    <row r="182" spans="1:16" ht="12.75" customHeight="1" x14ac:dyDescent="0.2">
      <c r="A182" s="504"/>
      <c r="B182" s="496"/>
      <c r="C182" s="727" t="s">
        <v>386</v>
      </c>
      <c r="D182" s="727"/>
      <c r="E182" s="727"/>
      <c r="F182" s="727"/>
      <c r="G182" s="727"/>
      <c r="H182" s="727"/>
      <c r="I182" s="727"/>
      <c r="J182" s="727"/>
      <c r="K182" s="727"/>
      <c r="L182" s="727"/>
      <c r="M182" s="727"/>
      <c r="N182" s="727"/>
      <c r="O182" s="727"/>
      <c r="P182" s="731"/>
    </row>
    <row r="183" spans="1:16" ht="27.75" customHeight="1" x14ac:dyDescent="0.2">
      <c r="A183" s="518"/>
      <c r="B183" s="519"/>
      <c r="C183" s="728" t="s">
        <v>249</v>
      </c>
      <c r="D183" s="728"/>
      <c r="E183" s="728"/>
      <c r="F183" s="728"/>
      <c r="G183" s="728"/>
      <c r="H183" s="499"/>
      <c r="I183" s="500"/>
      <c r="J183" s="500"/>
      <c r="K183" s="500"/>
      <c r="L183" s="502"/>
      <c r="M183" s="500"/>
      <c r="N183" s="526"/>
      <c r="O183" s="500"/>
      <c r="P183" s="521"/>
    </row>
    <row r="184" spans="1:16" ht="12.75" customHeight="1" x14ac:dyDescent="0.2">
      <c r="A184" s="497" t="s">
        <v>387</v>
      </c>
      <c r="B184" s="498" t="s">
        <v>388</v>
      </c>
      <c r="C184" s="732" t="s">
        <v>389</v>
      </c>
      <c r="D184" s="732"/>
      <c r="E184" s="732"/>
      <c r="F184" s="732"/>
      <c r="G184" s="732"/>
      <c r="H184" s="499" t="s">
        <v>292</v>
      </c>
      <c r="I184" s="500"/>
      <c r="J184" s="500"/>
      <c r="K184" s="524">
        <v>7.97</v>
      </c>
      <c r="L184" s="502"/>
      <c r="M184" s="500"/>
      <c r="N184" s="502"/>
      <c r="O184" s="500"/>
      <c r="P184" s="503"/>
    </row>
    <row r="185" spans="1:16" ht="12.75" customHeight="1" x14ac:dyDescent="0.2">
      <c r="A185" s="504"/>
      <c r="B185" s="496"/>
      <c r="C185" s="727" t="s">
        <v>390</v>
      </c>
      <c r="D185" s="727"/>
      <c r="E185" s="727"/>
      <c r="F185" s="727"/>
      <c r="G185" s="727"/>
      <c r="H185" s="727"/>
      <c r="I185" s="727"/>
      <c r="J185" s="727"/>
      <c r="K185" s="727"/>
      <c r="L185" s="727"/>
      <c r="M185" s="727"/>
      <c r="N185" s="727"/>
      <c r="O185" s="727"/>
      <c r="P185" s="731"/>
    </row>
    <row r="186" spans="1:16" ht="22.5" customHeight="1" x14ac:dyDescent="0.2">
      <c r="A186" s="505"/>
      <c r="B186" s="506" t="s">
        <v>238</v>
      </c>
      <c r="C186" s="729" t="s">
        <v>239</v>
      </c>
      <c r="D186" s="729"/>
      <c r="E186" s="729"/>
      <c r="F186" s="729"/>
      <c r="G186" s="729"/>
      <c r="H186" s="729"/>
      <c r="I186" s="729"/>
      <c r="J186" s="729"/>
      <c r="K186" s="729"/>
      <c r="L186" s="729"/>
      <c r="M186" s="729"/>
      <c r="N186" s="729"/>
      <c r="O186" s="729"/>
      <c r="P186" s="730"/>
    </row>
    <row r="187" spans="1:16" ht="12.75" customHeight="1" x14ac:dyDescent="0.2">
      <c r="A187" s="512"/>
      <c r="B187" s="506" t="s">
        <v>167</v>
      </c>
      <c r="C187" s="727" t="s">
        <v>256</v>
      </c>
      <c r="D187" s="727"/>
      <c r="E187" s="727"/>
      <c r="F187" s="727"/>
      <c r="G187" s="727"/>
      <c r="H187" s="508" t="s">
        <v>243</v>
      </c>
      <c r="I187" s="509"/>
      <c r="J187" s="509"/>
      <c r="K187" s="513"/>
      <c r="L187" s="510"/>
      <c r="M187" s="509"/>
      <c r="N187" s="514"/>
      <c r="O187" s="509"/>
      <c r="P187" s="511"/>
    </row>
    <row r="188" spans="1:16" ht="26.25" customHeight="1" x14ac:dyDescent="0.2">
      <c r="A188" s="512"/>
      <c r="B188" s="506" t="s">
        <v>294</v>
      </c>
      <c r="C188" s="727" t="s">
        <v>295</v>
      </c>
      <c r="D188" s="727"/>
      <c r="E188" s="727"/>
      <c r="F188" s="727"/>
      <c r="G188" s="727"/>
      <c r="H188" s="508" t="s">
        <v>243</v>
      </c>
      <c r="I188" s="516"/>
      <c r="J188" s="516"/>
      <c r="K188" s="513"/>
      <c r="L188" s="510"/>
      <c r="M188" s="509"/>
      <c r="N188" s="514"/>
      <c r="O188" s="509"/>
      <c r="P188" s="511"/>
    </row>
    <row r="189" spans="1:16" x14ac:dyDescent="0.2">
      <c r="A189" s="507"/>
      <c r="B189" s="506" t="s">
        <v>240</v>
      </c>
      <c r="C189" s="727" t="s">
        <v>241</v>
      </c>
      <c r="D189" s="727"/>
      <c r="E189" s="727"/>
      <c r="F189" s="727"/>
      <c r="G189" s="727"/>
      <c r="H189" s="508"/>
      <c r="I189" s="509"/>
      <c r="J189" s="509"/>
      <c r="K189" s="509"/>
      <c r="L189" s="510"/>
      <c r="M189" s="509"/>
      <c r="N189" s="510"/>
      <c r="O189" s="509"/>
      <c r="P189" s="511"/>
    </row>
    <row r="190" spans="1:16" ht="12.75" customHeight="1" x14ac:dyDescent="0.2">
      <c r="A190" s="512"/>
      <c r="B190" s="506"/>
      <c r="C190" s="727" t="s">
        <v>242</v>
      </c>
      <c r="D190" s="727"/>
      <c r="E190" s="727"/>
      <c r="F190" s="727"/>
      <c r="G190" s="727"/>
      <c r="H190" s="508" t="s">
        <v>243</v>
      </c>
      <c r="I190" s="509"/>
      <c r="J190" s="509"/>
      <c r="K190" s="523"/>
      <c r="L190" s="510"/>
      <c r="M190" s="509"/>
      <c r="N190" s="514"/>
      <c r="O190" s="509"/>
      <c r="P190" s="511"/>
    </row>
    <row r="191" spans="1:16" x14ac:dyDescent="0.2">
      <c r="A191" s="512"/>
      <c r="B191" s="506" t="s">
        <v>339</v>
      </c>
      <c r="C191" s="727" t="s">
        <v>340</v>
      </c>
      <c r="D191" s="727"/>
      <c r="E191" s="727"/>
      <c r="F191" s="727"/>
      <c r="G191" s="727"/>
      <c r="H191" s="508" t="s">
        <v>246</v>
      </c>
      <c r="I191" s="516"/>
      <c r="J191" s="516"/>
      <c r="K191" s="513"/>
      <c r="L191" s="510"/>
      <c r="M191" s="509"/>
      <c r="N191" s="514"/>
      <c r="O191" s="509"/>
      <c r="P191" s="511"/>
    </row>
    <row r="192" spans="1:16" x14ac:dyDescent="0.2">
      <c r="A192" s="512"/>
      <c r="B192" s="506" t="s">
        <v>341</v>
      </c>
      <c r="C192" s="727" t="s">
        <v>342</v>
      </c>
      <c r="D192" s="727"/>
      <c r="E192" s="727"/>
      <c r="F192" s="727"/>
      <c r="G192" s="727"/>
      <c r="H192" s="508" t="s">
        <v>243</v>
      </c>
      <c r="I192" s="516"/>
      <c r="J192" s="516"/>
      <c r="K192" s="513"/>
      <c r="L192" s="510"/>
      <c r="M192" s="509"/>
      <c r="N192" s="514"/>
      <c r="O192" s="509"/>
      <c r="P192" s="511"/>
    </row>
    <row r="193" spans="1:16" ht="12.75" customHeight="1" x14ac:dyDescent="0.2">
      <c r="A193" s="512"/>
      <c r="B193" s="506" t="s">
        <v>296</v>
      </c>
      <c r="C193" s="727" t="s">
        <v>297</v>
      </c>
      <c r="D193" s="727"/>
      <c r="E193" s="727"/>
      <c r="F193" s="727"/>
      <c r="G193" s="727"/>
      <c r="H193" s="508" t="s">
        <v>246</v>
      </c>
      <c r="I193" s="516"/>
      <c r="J193" s="516"/>
      <c r="K193" s="513"/>
      <c r="L193" s="517"/>
      <c r="M193" s="516"/>
      <c r="N193" s="514"/>
      <c r="O193" s="509"/>
      <c r="P193" s="511"/>
    </row>
    <row r="194" spans="1:16" ht="12.75" customHeight="1" x14ac:dyDescent="0.2">
      <c r="A194" s="512"/>
      <c r="B194" s="506" t="s">
        <v>285</v>
      </c>
      <c r="C194" s="727" t="s">
        <v>286</v>
      </c>
      <c r="D194" s="727"/>
      <c r="E194" s="727"/>
      <c r="F194" s="727"/>
      <c r="G194" s="727"/>
      <c r="H194" s="508" t="s">
        <v>243</v>
      </c>
      <c r="I194" s="516"/>
      <c r="J194" s="516"/>
      <c r="K194" s="513"/>
      <c r="L194" s="510"/>
      <c r="M194" s="509"/>
      <c r="N194" s="514"/>
      <c r="O194" s="509"/>
      <c r="P194" s="511"/>
    </row>
    <row r="195" spans="1:16" ht="27" customHeight="1" x14ac:dyDescent="0.2">
      <c r="A195" s="512" t="s">
        <v>391</v>
      </c>
      <c r="B195" s="506" t="s">
        <v>299</v>
      </c>
      <c r="C195" s="727" t="s">
        <v>300</v>
      </c>
      <c r="D195" s="727"/>
      <c r="E195" s="727"/>
      <c r="F195" s="727"/>
      <c r="G195" s="727"/>
      <c r="H195" s="508" t="s">
        <v>301</v>
      </c>
      <c r="I195" s="515"/>
      <c r="J195" s="509"/>
      <c r="K195" s="509"/>
      <c r="L195" s="510"/>
      <c r="M195" s="509"/>
      <c r="N195" s="514"/>
      <c r="O195" s="509"/>
      <c r="P195" s="511"/>
    </row>
    <row r="196" spans="1:16" ht="12.75" customHeight="1" x14ac:dyDescent="0.2">
      <c r="A196" s="518"/>
      <c r="B196" s="519"/>
      <c r="C196" s="728" t="s">
        <v>249</v>
      </c>
      <c r="D196" s="728"/>
      <c r="E196" s="728"/>
      <c r="F196" s="728"/>
      <c r="G196" s="728"/>
      <c r="H196" s="499"/>
      <c r="I196" s="500"/>
      <c r="J196" s="500"/>
      <c r="K196" s="500"/>
      <c r="L196" s="502"/>
      <c r="M196" s="500"/>
      <c r="N196" s="520"/>
      <c r="O196" s="500"/>
      <c r="P196" s="521"/>
    </row>
    <row r="197" spans="1:16" ht="26.25" customHeight="1" x14ac:dyDescent="0.2">
      <c r="A197" s="497" t="s">
        <v>392</v>
      </c>
      <c r="B197" s="498" t="s">
        <v>393</v>
      </c>
      <c r="C197" s="732" t="s">
        <v>394</v>
      </c>
      <c r="D197" s="732"/>
      <c r="E197" s="732"/>
      <c r="F197" s="732"/>
      <c r="G197" s="732"/>
      <c r="H197" s="499" t="s">
        <v>395</v>
      </c>
      <c r="I197" s="500"/>
      <c r="J197" s="500"/>
      <c r="K197" s="522">
        <v>3.2040000000000002</v>
      </c>
      <c r="L197" s="502"/>
      <c r="M197" s="500"/>
      <c r="N197" s="543"/>
      <c r="O197" s="500"/>
      <c r="P197" s="521"/>
    </row>
    <row r="198" spans="1:16" ht="12.75" customHeight="1" x14ac:dyDescent="0.2">
      <c r="A198" s="504"/>
      <c r="B198" s="496"/>
      <c r="C198" s="727" t="s">
        <v>396</v>
      </c>
      <c r="D198" s="727"/>
      <c r="E198" s="727"/>
      <c r="F198" s="727"/>
      <c r="G198" s="727"/>
      <c r="H198" s="727"/>
      <c r="I198" s="727"/>
      <c r="J198" s="727"/>
      <c r="K198" s="727"/>
      <c r="L198" s="727"/>
      <c r="M198" s="727"/>
      <c r="N198" s="727"/>
      <c r="O198" s="727"/>
      <c r="P198" s="731"/>
    </row>
    <row r="199" spans="1:16" ht="12.75" customHeight="1" x14ac:dyDescent="0.2">
      <c r="A199" s="518"/>
      <c r="B199" s="519"/>
      <c r="C199" s="728" t="s">
        <v>249</v>
      </c>
      <c r="D199" s="728"/>
      <c r="E199" s="728"/>
      <c r="F199" s="728"/>
      <c r="G199" s="728"/>
      <c r="H199" s="499"/>
      <c r="I199" s="500"/>
      <c r="J199" s="500"/>
      <c r="K199" s="500"/>
      <c r="L199" s="502"/>
      <c r="M199" s="500"/>
      <c r="N199" s="520"/>
      <c r="O199" s="500"/>
      <c r="P199" s="521"/>
    </row>
    <row r="200" spans="1:16" ht="22.5" customHeight="1" x14ac:dyDescent="0.2">
      <c r="A200" s="497" t="s">
        <v>397</v>
      </c>
      <c r="B200" s="498" t="s">
        <v>398</v>
      </c>
      <c r="C200" s="732" t="s">
        <v>399</v>
      </c>
      <c r="D200" s="732"/>
      <c r="E200" s="732"/>
      <c r="F200" s="732"/>
      <c r="G200" s="732"/>
      <c r="H200" s="499" t="s">
        <v>292</v>
      </c>
      <c r="I200" s="500"/>
      <c r="J200" s="500"/>
      <c r="K200" s="524">
        <v>7.97</v>
      </c>
      <c r="L200" s="502"/>
      <c r="M200" s="500"/>
      <c r="N200" s="502"/>
      <c r="O200" s="500"/>
      <c r="P200" s="503"/>
    </row>
    <row r="201" spans="1:16" ht="12.75" customHeight="1" x14ac:dyDescent="0.2">
      <c r="A201" s="504"/>
      <c r="B201" s="496"/>
      <c r="C201" s="727" t="s">
        <v>390</v>
      </c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31"/>
    </row>
    <row r="202" spans="1:16" ht="46.5" customHeight="1" x14ac:dyDescent="0.2">
      <c r="A202" s="505"/>
      <c r="B202" s="506" t="s">
        <v>238</v>
      </c>
      <c r="C202" s="729" t="s">
        <v>239</v>
      </c>
      <c r="D202" s="729"/>
      <c r="E202" s="729"/>
      <c r="F202" s="729"/>
      <c r="G202" s="729"/>
      <c r="H202" s="729"/>
      <c r="I202" s="729"/>
      <c r="J202" s="729"/>
      <c r="K202" s="729"/>
      <c r="L202" s="729"/>
      <c r="M202" s="729"/>
      <c r="N202" s="729"/>
      <c r="O202" s="729"/>
      <c r="P202" s="730"/>
    </row>
    <row r="203" spans="1:16" x14ac:dyDescent="0.2">
      <c r="A203" s="512"/>
      <c r="B203" s="506" t="s">
        <v>167</v>
      </c>
      <c r="C203" s="727" t="s">
        <v>256</v>
      </c>
      <c r="D203" s="727"/>
      <c r="E203" s="727"/>
      <c r="F203" s="727"/>
      <c r="G203" s="727"/>
      <c r="H203" s="508" t="s">
        <v>243</v>
      </c>
      <c r="I203" s="509"/>
      <c r="J203" s="509"/>
      <c r="K203" s="523"/>
      <c r="L203" s="510"/>
      <c r="M203" s="509"/>
      <c r="N203" s="514"/>
      <c r="O203" s="509"/>
      <c r="P203" s="511"/>
    </row>
    <row r="204" spans="1:16" ht="12.75" customHeight="1" x14ac:dyDescent="0.2">
      <c r="A204" s="512"/>
      <c r="B204" s="506" t="s">
        <v>400</v>
      </c>
      <c r="C204" s="727" t="s">
        <v>401</v>
      </c>
      <c r="D204" s="727"/>
      <c r="E204" s="727"/>
      <c r="F204" s="727"/>
      <c r="G204" s="727"/>
      <c r="H204" s="508" t="s">
        <v>243</v>
      </c>
      <c r="I204" s="516"/>
      <c r="J204" s="516"/>
      <c r="K204" s="523"/>
      <c r="L204" s="510"/>
      <c r="M204" s="509"/>
      <c r="N204" s="514"/>
      <c r="O204" s="509"/>
      <c r="P204" s="511"/>
    </row>
    <row r="205" spans="1:16" x14ac:dyDescent="0.2">
      <c r="A205" s="507"/>
      <c r="B205" s="506" t="s">
        <v>240</v>
      </c>
      <c r="C205" s="727" t="s">
        <v>241</v>
      </c>
      <c r="D205" s="727"/>
      <c r="E205" s="727"/>
      <c r="F205" s="727"/>
      <c r="G205" s="727"/>
      <c r="H205" s="508"/>
      <c r="I205" s="509"/>
      <c r="J205" s="509"/>
      <c r="K205" s="509"/>
      <c r="L205" s="510"/>
      <c r="M205" s="509"/>
      <c r="N205" s="510"/>
      <c r="O205" s="509"/>
      <c r="P205" s="511"/>
    </row>
    <row r="206" spans="1:16" x14ac:dyDescent="0.2">
      <c r="A206" s="512"/>
      <c r="B206" s="506"/>
      <c r="C206" s="727" t="s">
        <v>242</v>
      </c>
      <c r="D206" s="727"/>
      <c r="E206" s="727"/>
      <c r="F206" s="727"/>
      <c r="G206" s="727"/>
      <c r="H206" s="508" t="s">
        <v>243</v>
      </c>
      <c r="I206" s="509"/>
      <c r="J206" s="509"/>
      <c r="K206" s="513"/>
      <c r="L206" s="510"/>
      <c r="M206" s="509"/>
      <c r="N206" s="514"/>
      <c r="O206" s="509"/>
      <c r="P206" s="511"/>
    </row>
    <row r="207" spans="1:16" ht="15.75" customHeight="1" x14ac:dyDescent="0.2">
      <c r="A207" s="512"/>
      <c r="B207" s="506" t="s">
        <v>296</v>
      </c>
      <c r="C207" s="727" t="s">
        <v>297</v>
      </c>
      <c r="D207" s="727"/>
      <c r="E207" s="727"/>
      <c r="F207" s="727"/>
      <c r="G207" s="727"/>
      <c r="H207" s="508" t="s">
        <v>246</v>
      </c>
      <c r="I207" s="516"/>
      <c r="J207" s="516"/>
      <c r="K207" s="513"/>
      <c r="L207" s="517"/>
      <c r="M207" s="516"/>
      <c r="N207" s="514"/>
      <c r="O207" s="509"/>
      <c r="P207" s="511"/>
    </row>
    <row r="208" spans="1:16" ht="12.75" customHeight="1" x14ac:dyDescent="0.2">
      <c r="A208" s="512"/>
      <c r="B208" s="506" t="s">
        <v>285</v>
      </c>
      <c r="C208" s="727" t="s">
        <v>286</v>
      </c>
      <c r="D208" s="727"/>
      <c r="E208" s="727"/>
      <c r="F208" s="727"/>
      <c r="G208" s="727"/>
      <c r="H208" s="508" t="s">
        <v>243</v>
      </c>
      <c r="I208" s="516"/>
      <c r="J208" s="516"/>
      <c r="K208" s="513"/>
      <c r="L208" s="510"/>
      <c r="M208" s="509"/>
      <c r="N208" s="514"/>
      <c r="O208" s="509"/>
      <c r="P208" s="511"/>
    </row>
    <row r="209" spans="1:16" ht="16.5" customHeight="1" x14ac:dyDescent="0.2">
      <c r="A209" s="512" t="s">
        <v>402</v>
      </c>
      <c r="B209" s="506" t="s">
        <v>299</v>
      </c>
      <c r="C209" s="727" t="s">
        <v>300</v>
      </c>
      <c r="D209" s="727"/>
      <c r="E209" s="727"/>
      <c r="F209" s="727"/>
      <c r="G209" s="727"/>
      <c r="H209" s="508" t="s">
        <v>301</v>
      </c>
      <c r="I209" s="515"/>
      <c r="J209" s="509"/>
      <c r="K209" s="509"/>
      <c r="L209" s="510"/>
      <c r="M209" s="509"/>
      <c r="N209" s="514"/>
      <c r="O209" s="509"/>
      <c r="P209" s="511"/>
    </row>
    <row r="210" spans="1:16" ht="17.25" customHeight="1" x14ac:dyDescent="0.2">
      <c r="A210" s="518"/>
      <c r="B210" s="519"/>
      <c r="C210" s="728" t="s">
        <v>249</v>
      </c>
      <c r="D210" s="728"/>
      <c r="E210" s="728"/>
      <c r="F210" s="728"/>
      <c r="G210" s="728"/>
      <c r="H210" s="499"/>
      <c r="I210" s="500"/>
      <c r="J210" s="500"/>
      <c r="K210" s="500"/>
      <c r="L210" s="502"/>
      <c r="M210" s="500"/>
      <c r="N210" s="520"/>
      <c r="O210" s="500"/>
      <c r="P210" s="521"/>
    </row>
    <row r="211" spans="1:16" ht="15" customHeight="1" x14ac:dyDescent="0.2">
      <c r="A211" s="497" t="s">
        <v>403</v>
      </c>
      <c r="B211" s="498" t="s">
        <v>404</v>
      </c>
      <c r="C211" s="732" t="s">
        <v>405</v>
      </c>
      <c r="D211" s="732"/>
      <c r="E211" s="732"/>
      <c r="F211" s="732"/>
      <c r="G211" s="732"/>
      <c r="H211" s="499" t="s">
        <v>406</v>
      </c>
      <c r="I211" s="500"/>
      <c r="J211" s="500"/>
      <c r="K211" s="539">
        <v>1669</v>
      </c>
      <c r="L211" s="525"/>
      <c r="M211" s="524"/>
      <c r="N211" s="525"/>
      <c r="O211" s="500"/>
      <c r="P211" s="521"/>
    </row>
    <row r="212" spans="1:16" ht="12.75" customHeight="1" x14ac:dyDescent="0.2">
      <c r="A212" s="518"/>
      <c r="B212" s="519"/>
      <c r="C212" s="728" t="s">
        <v>249</v>
      </c>
      <c r="D212" s="728"/>
      <c r="E212" s="728"/>
      <c r="F212" s="728"/>
      <c r="G212" s="728"/>
      <c r="H212" s="499"/>
      <c r="I212" s="500"/>
      <c r="J212" s="500"/>
      <c r="K212" s="500"/>
      <c r="L212" s="502"/>
      <c r="M212" s="500"/>
      <c r="N212" s="526"/>
      <c r="O212" s="500"/>
      <c r="P212" s="521"/>
    </row>
    <row r="213" spans="1:16" ht="22.5" x14ac:dyDescent="0.2">
      <c r="A213" s="497" t="s">
        <v>407</v>
      </c>
      <c r="B213" s="498" t="s">
        <v>408</v>
      </c>
      <c r="C213" s="732" t="s">
        <v>409</v>
      </c>
      <c r="D213" s="732"/>
      <c r="E213" s="732"/>
      <c r="F213" s="732"/>
      <c r="G213" s="732"/>
      <c r="H213" s="499" t="s">
        <v>292</v>
      </c>
      <c r="I213" s="500"/>
      <c r="J213" s="500"/>
      <c r="K213" s="524">
        <v>8.5299999999999994</v>
      </c>
      <c r="L213" s="502"/>
      <c r="M213" s="500"/>
      <c r="N213" s="502"/>
      <c r="O213" s="500"/>
      <c r="P213" s="503"/>
    </row>
    <row r="214" spans="1:16" ht="22.5" customHeight="1" x14ac:dyDescent="0.2">
      <c r="A214" s="504"/>
      <c r="B214" s="496"/>
      <c r="C214" s="727" t="s">
        <v>293</v>
      </c>
      <c r="D214" s="727"/>
      <c r="E214" s="727"/>
      <c r="F214" s="727"/>
      <c r="G214" s="727"/>
      <c r="H214" s="727"/>
      <c r="I214" s="727"/>
      <c r="J214" s="727"/>
      <c r="K214" s="727"/>
      <c r="L214" s="727"/>
      <c r="M214" s="727"/>
      <c r="N214" s="727"/>
      <c r="O214" s="727"/>
      <c r="P214" s="731"/>
    </row>
    <row r="215" spans="1:16" ht="22.5" customHeight="1" x14ac:dyDescent="0.2">
      <c r="A215" s="505"/>
      <c r="B215" s="506" t="s">
        <v>238</v>
      </c>
      <c r="C215" s="729" t="s">
        <v>239</v>
      </c>
      <c r="D215" s="729"/>
      <c r="E215" s="729"/>
      <c r="F215" s="729"/>
      <c r="G215" s="729"/>
      <c r="H215" s="729"/>
      <c r="I215" s="729"/>
      <c r="J215" s="729"/>
      <c r="K215" s="729"/>
      <c r="L215" s="729"/>
      <c r="M215" s="729"/>
      <c r="N215" s="729"/>
      <c r="O215" s="729"/>
      <c r="P215" s="730"/>
    </row>
    <row r="216" spans="1:16" ht="16.5" customHeight="1" x14ac:dyDescent="0.2">
      <c r="A216" s="512"/>
      <c r="B216" s="506" t="s">
        <v>167</v>
      </c>
      <c r="C216" s="727" t="s">
        <v>256</v>
      </c>
      <c r="D216" s="727"/>
      <c r="E216" s="727"/>
      <c r="F216" s="727"/>
      <c r="G216" s="727"/>
      <c r="H216" s="508" t="s">
        <v>243</v>
      </c>
      <c r="I216" s="509"/>
      <c r="J216" s="509"/>
      <c r="K216" s="523"/>
      <c r="L216" s="510"/>
      <c r="M216" s="509"/>
      <c r="N216" s="514"/>
      <c r="O216" s="509"/>
      <c r="P216" s="511"/>
    </row>
    <row r="217" spans="1:16" ht="15" customHeight="1" x14ac:dyDescent="0.2">
      <c r="A217" s="512"/>
      <c r="B217" s="506" t="s">
        <v>400</v>
      </c>
      <c r="C217" s="727" t="s">
        <v>401</v>
      </c>
      <c r="D217" s="727"/>
      <c r="E217" s="727"/>
      <c r="F217" s="727"/>
      <c r="G217" s="727"/>
      <c r="H217" s="508" t="s">
        <v>243</v>
      </c>
      <c r="I217" s="516"/>
      <c r="J217" s="516"/>
      <c r="K217" s="523"/>
      <c r="L217" s="510"/>
      <c r="M217" s="509"/>
      <c r="N217" s="514"/>
      <c r="O217" s="509"/>
      <c r="P217" s="511"/>
    </row>
    <row r="218" spans="1:16" ht="13.5" customHeight="1" x14ac:dyDescent="0.2">
      <c r="A218" s="507"/>
      <c r="B218" s="506" t="s">
        <v>240</v>
      </c>
      <c r="C218" s="727" t="s">
        <v>241</v>
      </c>
      <c r="D218" s="727"/>
      <c r="E218" s="727"/>
      <c r="F218" s="727"/>
      <c r="G218" s="727"/>
      <c r="H218" s="508"/>
      <c r="I218" s="509"/>
      <c r="J218" s="509"/>
      <c r="K218" s="509"/>
      <c r="L218" s="510"/>
      <c r="M218" s="509"/>
      <c r="N218" s="510"/>
      <c r="O218" s="509"/>
      <c r="P218" s="538"/>
    </row>
    <row r="219" spans="1:16" ht="18.75" customHeight="1" x14ac:dyDescent="0.2">
      <c r="A219" s="512"/>
      <c r="B219" s="506"/>
      <c r="C219" s="727" t="s">
        <v>242</v>
      </c>
      <c r="D219" s="727"/>
      <c r="E219" s="727"/>
      <c r="F219" s="727"/>
      <c r="G219" s="727"/>
      <c r="H219" s="508" t="s">
        <v>243</v>
      </c>
      <c r="I219" s="509"/>
      <c r="J219" s="509"/>
      <c r="K219" s="523"/>
      <c r="L219" s="510"/>
      <c r="M219" s="509"/>
      <c r="N219" s="514"/>
      <c r="O219" s="509"/>
      <c r="P219" s="511"/>
    </row>
    <row r="220" spans="1:16" ht="12.75" customHeight="1" x14ac:dyDescent="0.2">
      <c r="A220" s="512"/>
      <c r="B220" s="506" t="s">
        <v>296</v>
      </c>
      <c r="C220" s="727" t="s">
        <v>297</v>
      </c>
      <c r="D220" s="727"/>
      <c r="E220" s="727"/>
      <c r="F220" s="727"/>
      <c r="G220" s="727"/>
      <c r="H220" s="508" t="s">
        <v>246</v>
      </c>
      <c r="I220" s="516"/>
      <c r="J220" s="516"/>
      <c r="K220" s="523"/>
      <c r="L220" s="517"/>
      <c r="M220" s="516"/>
      <c r="N220" s="514"/>
      <c r="O220" s="509"/>
      <c r="P220" s="511"/>
    </row>
    <row r="221" spans="1:16" ht="22.5" customHeight="1" x14ac:dyDescent="0.2">
      <c r="A221" s="512"/>
      <c r="B221" s="506" t="s">
        <v>285</v>
      </c>
      <c r="C221" s="727" t="s">
        <v>286</v>
      </c>
      <c r="D221" s="727"/>
      <c r="E221" s="727"/>
      <c r="F221" s="727"/>
      <c r="G221" s="727"/>
      <c r="H221" s="508" t="s">
        <v>243</v>
      </c>
      <c r="I221" s="516"/>
      <c r="J221" s="516"/>
      <c r="K221" s="523"/>
      <c r="L221" s="510"/>
      <c r="M221" s="509"/>
      <c r="N221" s="514"/>
      <c r="O221" s="509"/>
      <c r="P221" s="511"/>
    </row>
    <row r="222" spans="1:16" ht="12.75" customHeight="1" x14ac:dyDescent="0.2">
      <c r="A222" s="512" t="s">
        <v>410</v>
      </c>
      <c r="B222" s="506" t="s">
        <v>299</v>
      </c>
      <c r="C222" s="727" t="s">
        <v>300</v>
      </c>
      <c r="D222" s="727"/>
      <c r="E222" s="727"/>
      <c r="F222" s="727"/>
      <c r="G222" s="727"/>
      <c r="H222" s="508" t="s">
        <v>301</v>
      </c>
      <c r="I222" s="515"/>
      <c r="J222" s="509"/>
      <c r="K222" s="509"/>
      <c r="L222" s="510"/>
      <c r="M222" s="509"/>
      <c r="N222" s="514"/>
      <c r="O222" s="509"/>
      <c r="P222" s="511"/>
    </row>
    <row r="223" spans="1:16" ht="29.25" customHeight="1" x14ac:dyDescent="0.2">
      <c r="A223" s="518"/>
      <c r="B223" s="519"/>
      <c r="C223" s="728" t="s">
        <v>249</v>
      </c>
      <c r="D223" s="728"/>
      <c r="E223" s="728"/>
      <c r="F223" s="728"/>
      <c r="G223" s="728"/>
      <c r="H223" s="499"/>
      <c r="I223" s="500"/>
      <c r="J223" s="500"/>
      <c r="K223" s="500"/>
      <c r="L223" s="502"/>
      <c r="M223" s="500"/>
      <c r="N223" s="526"/>
      <c r="O223" s="500"/>
      <c r="P223" s="521"/>
    </row>
    <row r="224" spans="1:16" ht="33.75" x14ac:dyDescent="0.2">
      <c r="A224" s="497" t="s">
        <v>411</v>
      </c>
      <c r="B224" s="498" t="s">
        <v>412</v>
      </c>
      <c r="C224" s="732" t="s">
        <v>413</v>
      </c>
      <c r="D224" s="732"/>
      <c r="E224" s="732"/>
      <c r="F224" s="732"/>
      <c r="G224" s="732"/>
      <c r="H224" s="499" t="s">
        <v>406</v>
      </c>
      <c r="I224" s="500"/>
      <c r="J224" s="500"/>
      <c r="K224" s="524">
        <v>8.5299999999999994</v>
      </c>
      <c r="L224" s="525"/>
      <c r="M224" s="524"/>
      <c r="N224" s="543"/>
      <c r="O224" s="500"/>
      <c r="P224" s="521"/>
    </row>
    <row r="225" spans="1:16" ht="12.75" customHeight="1" x14ac:dyDescent="0.2">
      <c r="A225" s="504"/>
      <c r="B225" s="496"/>
      <c r="C225" s="727" t="s">
        <v>414</v>
      </c>
      <c r="D225" s="727"/>
      <c r="E225" s="727"/>
      <c r="F225" s="727"/>
      <c r="G225" s="727"/>
      <c r="H225" s="727"/>
      <c r="I225" s="727"/>
      <c r="J225" s="727"/>
      <c r="K225" s="727"/>
      <c r="L225" s="727"/>
      <c r="M225" s="727"/>
      <c r="N225" s="727"/>
      <c r="O225" s="727"/>
      <c r="P225" s="731"/>
    </row>
    <row r="226" spans="1:16" x14ac:dyDescent="0.2">
      <c r="A226" s="518"/>
      <c r="B226" s="519"/>
      <c r="C226" s="728" t="s">
        <v>249</v>
      </c>
      <c r="D226" s="728"/>
      <c r="E226" s="728"/>
      <c r="F226" s="728"/>
      <c r="G226" s="728"/>
      <c r="H226" s="499"/>
      <c r="I226" s="500"/>
      <c r="J226" s="500"/>
      <c r="K226" s="500"/>
      <c r="L226" s="502"/>
      <c r="M226" s="500"/>
      <c r="N226" s="520"/>
      <c r="O226" s="500"/>
      <c r="P226" s="521"/>
    </row>
    <row r="227" spans="1:16" ht="22.5" x14ac:dyDescent="0.2">
      <c r="A227" s="497" t="s">
        <v>415</v>
      </c>
      <c r="B227" s="498" t="s">
        <v>416</v>
      </c>
      <c r="C227" s="732" t="s">
        <v>417</v>
      </c>
      <c r="D227" s="732"/>
      <c r="E227" s="732"/>
      <c r="F227" s="732"/>
      <c r="G227" s="732"/>
      <c r="H227" s="499" t="s">
        <v>406</v>
      </c>
      <c r="I227" s="500"/>
      <c r="J227" s="500"/>
      <c r="K227" s="539">
        <v>8</v>
      </c>
      <c r="L227" s="502"/>
      <c r="M227" s="500"/>
      <c r="N227" s="502"/>
      <c r="O227" s="500"/>
      <c r="P227" s="503"/>
    </row>
    <row r="228" spans="1:16" ht="15.75" customHeight="1" x14ac:dyDescent="0.2">
      <c r="A228" s="504"/>
      <c r="B228" s="496"/>
      <c r="C228" s="727" t="s">
        <v>418</v>
      </c>
      <c r="D228" s="727"/>
      <c r="E228" s="727"/>
      <c r="F228" s="727"/>
      <c r="G228" s="727"/>
      <c r="H228" s="727"/>
      <c r="I228" s="727"/>
      <c r="J228" s="727"/>
      <c r="K228" s="727"/>
      <c r="L228" s="727"/>
      <c r="M228" s="727"/>
      <c r="N228" s="727"/>
      <c r="O228" s="727"/>
      <c r="P228" s="731"/>
    </row>
    <row r="229" spans="1:16" ht="12.75" customHeight="1" x14ac:dyDescent="0.2">
      <c r="A229" s="505"/>
      <c r="B229" s="506" t="s">
        <v>238</v>
      </c>
      <c r="C229" s="729" t="s">
        <v>239</v>
      </c>
      <c r="D229" s="729"/>
      <c r="E229" s="729"/>
      <c r="F229" s="729"/>
      <c r="G229" s="729"/>
      <c r="H229" s="729"/>
      <c r="I229" s="729"/>
      <c r="J229" s="729"/>
      <c r="K229" s="729"/>
      <c r="L229" s="729"/>
      <c r="M229" s="729"/>
      <c r="N229" s="729"/>
      <c r="O229" s="729"/>
      <c r="P229" s="730"/>
    </row>
    <row r="230" spans="1:16" ht="16.5" customHeight="1" x14ac:dyDescent="0.2">
      <c r="A230" s="512"/>
      <c r="B230" s="506" t="s">
        <v>167</v>
      </c>
      <c r="C230" s="727" t="s">
        <v>256</v>
      </c>
      <c r="D230" s="727"/>
      <c r="E230" s="727"/>
      <c r="F230" s="727"/>
      <c r="G230" s="727"/>
      <c r="H230" s="508" t="s">
        <v>243</v>
      </c>
      <c r="I230" s="509"/>
      <c r="J230" s="509"/>
      <c r="K230" s="516"/>
      <c r="L230" s="510"/>
      <c r="M230" s="509"/>
      <c r="N230" s="514"/>
      <c r="O230" s="509"/>
      <c r="P230" s="511"/>
    </row>
    <row r="231" spans="1:16" ht="15.75" customHeight="1" x14ac:dyDescent="0.2">
      <c r="A231" s="512"/>
      <c r="B231" s="506" t="s">
        <v>294</v>
      </c>
      <c r="C231" s="727" t="s">
        <v>295</v>
      </c>
      <c r="D231" s="727"/>
      <c r="E231" s="727"/>
      <c r="F231" s="727"/>
      <c r="G231" s="727"/>
      <c r="H231" s="508" t="s">
        <v>243</v>
      </c>
      <c r="I231" s="529"/>
      <c r="J231" s="516"/>
      <c r="K231" s="516"/>
      <c r="L231" s="510"/>
      <c r="M231" s="509"/>
      <c r="N231" s="514"/>
      <c r="O231" s="509"/>
      <c r="P231" s="511"/>
    </row>
    <row r="232" spans="1:16" ht="15" customHeight="1" x14ac:dyDescent="0.2">
      <c r="A232" s="507"/>
      <c r="B232" s="506" t="s">
        <v>240</v>
      </c>
      <c r="C232" s="727" t="s">
        <v>241</v>
      </c>
      <c r="D232" s="727"/>
      <c r="E232" s="727"/>
      <c r="F232" s="727"/>
      <c r="G232" s="727"/>
      <c r="H232" s="508"/>
      <c r="I232" s="509"/>
      <c r="J232" s="509"/>
      <c r="K232" s="509"/>
      <c r="L232" s="510"/>
      <c r="M232" s="509"/>
      <c r="N232" s="510"/>
      <c r="O232" s="509"/>
      <c r="P232" s="538"/>
    </row>
    <row r="233" spans="1:16" ht="12.75" customHeight="1" x14ac:dyDescent="0.2">
      <c r="A233" s="512"/>
      <c r="B233" s="506"/>
      <c r="C233" s="727" t="s">
        <v>242</v>
      </c>
      <c r="D233" s="727"/>
      <c r="E233" s="727"/>
      <c r="F233" s="727"/>
      <c r="G233" s="727"/>
      <c r="H233" s="508" t="s">
        <v>243</v>
      </c>
      <c r="I233" s="509"/>
      <c r="J233" s="509"/>
      <c r="K233" s="540"/>
      <c r="L233" s="510"/>
      <c r="M233" s="509"/>
      <c r="N233" s="514"/>
      <c r="O233" s="509"/>
      <c r="P233" s="511"/>
    </row>
    <row r="234" spans="1:16" x14ac:dyDescent="0.2">
      <c r="A234" s="512"/>
      <c r="B234" s="506" t="s">
        <v>339</v>
      </c>
      <c r="C234" s="727" t="s">
        <v>340</v>
      </c>
      <c r="D234" s="727"/>
      <c r="E234" s="727"/>
      <c r="F234" s="727"/>
      <c r="G234" s="727"/>
      <c r="H234" s="508" t="s">
        <v>246</v>
      </c>
      <c r="I234" s="516"/>
      <c r="J234" s="516"/>
      <c r="K234" s="540"/>
      <c r="L234" s="510"/>
      <c r="M234" s="509"/>
      <c r="N234" s="514"/>
      <c r="O234" s="509"/>
      <c r="P234" s="511"/>
    </row>
    <row r="235" spans="1:16" ht="22.5" customHeight="1" x14ac:dyDescent="0.2">
      <c r="A235" s="512"/>
      <c r="B235" s="506" t="s">
        <v>341</v>
      </c>
      <c r="C235" s="727" t="s">
        <v>342</v>
      </c>
      <c r="D235" s="727"/>
      <c r="E235" s="727"/>
      <c r="F235" s="727"/>
      <c r="G235" s="727"/>
      <c r="H235" s="508" t="s">
        <v>243</v>
      </c>
      <c r="I235" s="516"/>
      <c r="J235" s="516"/>
      <c r="K235" s="540"/>
      <c r="L235" s="510"/>
      <c r="M235" s="509"/>
      <c r="N235" s="514"/>
      <c r="O235" s="509"/>
      <c r="P235" s="511"/>
    </row>
    <row r="236" spans="1:16" ht="14.25" customHeight="1" x14ac:dyDescent="0.2">
      <c r="A236" s="512"/>
      <c r="B236" s="506" t="s">
        <v>296</v>
      </c>
      <c r="C236" s="727" t="s">
        <v>297</v>
      </c>
      <c r="D236" s="727"/>
      <c r="E236" s="727"/>
      <c r="F236" s="727"/>
      <c r="G236" s="727"/>
      <c r="H236" s="508" t="s">
        <v>246</v>
      </c>
      <c r="I236" s="516"/>
      <c r="J236" s="516"/>
      <c r="K236" s="540"/>
      <c r="L236" s="517"/>
      <c r="M236" s="516"/>
      <c r="N236" s="514"/>
      <c r="O236" s="509"/>
      <c r="P236" s="511"/>
    </row>
    <row r="237" spans="1:16" ht="14.25" customHeight="1" x14ac:dyDescent="0.2">
      <c r="A237" s="512"/>
      <c r="B237" s="506" t="s">
        <v>285</v>
      </c>
      <c r="C237" s="727" t="s">
        <v>286</v>
      </c>
      <c r="D237" s="727"/>
      <c r="E237" s="727"/>
      <c r="F237" s="727"/>
      <c r="G237" s="727"/>
      <c r="H237" s="508" t="s">
        <v>243</v>
      </c>
      <c r="I237" s="516"/>
      <c r="J237" s="516"/>
      <c r="K237" s="540"/>
      <c r="L237" s="510"/>
      <c r="M237" s="509"/>
      <c r="N237" s="514"/>
      <c r="O237" s="509"/>
      <c r="P237" s="511"/>
    </row>
    <row r="238" spans="1:16" ht="24" customHeight="1" x14ac:dyDescent="0.2">
      <c r="A238" s="507"/>
      <c r="B238" s="506" t="s">
        <v>264</v>
      </c>
      <c r="C238" s="727" t="s">
        <v>316</v>
      </c>
      <c r="D238" s="727"/>
      <c r="E238" s="727"/>
      <c r="F238" s="727"/>
      <c r="G238" s="727"/>
      <c r="H238" s="508"/>
      <c r="I238" s="509"/>
      <c r="J238" s="509"/>
      <c r="K238" s="509"/>
      <c r="L238" s="510"/>
      <c r="M238" s="509"/>
      <c r="N238" s="510"/>
      <c r="O238" s="509"/>
      <c r="P238" s="511"/>
    </row>
    <row r="239" spans="1:16" ht="12.75" customHeight="1" x14ac:dyDescent="0.2">
      <c r="A239" s="512"/>
      <c r="B239" s="506" t="s">
        <v>419</v>
      </c>
      <c r="C239" s="727" t="s">
        <v>420</v>
      </c>
      <c r="D239" s="727"/>
      <c r="E239" s="727"/>
      <c r="F239" s="727"/>
      <c r="G239" s="727"/>
      <c r="H239" s="508" t="s">
        <v>262</v>
      </c>
      <c r="I239" s="537"/>
      <c r="J239" s="509"/>
      <c r="K239" s="537"/>
      <c r="L239" s="514"/>
      <c r="M239" s="516"/>
      <c r="N239" s="514"/>
      <c r="O239" s="509"/>
      <c r="P239" s="511"/>
    </row>
    <row r="240" spans="1:16" ht="22.5" customHeight="1" x14ac:dyDescent="0.2">
      <c r="A240" s="512"/>
      <c r="B240" s="506" t="s">
        <v>421</v>
      </c>
      <c r="C240" s="727" t="s">
        <v>422</v>
      </c>
      <c r="D240" s="727"/>
      <c r="E240" s="727"/>
      <c r="F240" s="727"/>
      <c r="G240" s="727"/>
      <c r="H240" s="508" t="s">
        <v>262</v>
      </c>
      <c r="I240" s="523"/>
      <c r="J240" s="509"/>
      <c r="K240" s="523"/>
      <c r="L240" s="514"/>
      <c r="M240" s="516"/>
      <c r="N240" s="514"/>
      <c r="O240" s="509"/>
      <c r="P240" s="511"/>
    </row>
    <row r="241" spans="1:16" ht="12.75" customHeight="1" x14ac:dyDescent="0.2">
      <c r="A241" s="512"/>
      <c r="B241" s="506" t="s">
        <v>363</v>
      </c>
      <c r="C241" s="727" t="s">
        <v>364</v>
      </c>
      <c r="D241" s="727"/>
      <c r="E241" s="727"/>
      <c r="F241" s="727"/>
      <c r="G241" s="727"/>
      <c r="H241" s="508" t="s">
        <v>365</v>
      </c>
      <c r="I241" s="540"/>
      <c r="J241" s="509"/>
      <c r="K241" s="540"/>
      <c r="L241" s="517"/>
      <c r="M241" s="516"/>
      <c r="N241" s="514"/>
      <c r="O241" s="509"/>
      <c r="P241" s="511"/>
    </row>
    <row r="242" spans="1:16" ht="24" customHeight="1" x14ac:dyDescent="0.2">
      <c r="A242" s="512"/>
      <c r="B242" s="506" t="s">
        <v>423</v>
      </c>
      <c r="C242" s="727" t="s">
        <v>424</v>
      </c>
      <c r="D242" s="727"/>
      <c r="E242" s="727"/>
      <c r="F242" s="727"/>
      <c r="G242" s="727"/>
      <c r="H242" s="508" t="s">
        <v>385</v>
      </c>
      <c r="I242" s="540"/>
      <c r="J242" s="509"/>
      <c r="K242" s="540"/>
      <c r="L242" s="514"/>
      <c r="M242" s="516"/>
      <c r="N242" s="514"/>
      <c r="O242" s="509"/>
      <c r="P242" s="511"/>
    </row>
    <row r="243" spans="1:16" ht="22.5" x14ac:dyDescent="0.2">
      <c r="A243" s="512" t="s">
        <v>425</v>
      </c>
      <c r="B243" s="506" t="s">
        <v>299</v>
      </c>
      <c r="C243" s="727" t="s">
        <v>300</v>
      </c>
      <c r="D243" s="727"/>
      <c r="E243" s="727"/>
      <c r="F243" s="727"/>
      <c r="G243" s="727"/>
      <c r="H243" s="508" t="s">
        <v>301</v>
      </c>
      <c r="I243" s="515"/>
      <c r="J243" s="509"/>
      <c r="K243" s="509"/>
      <c r="L243" s="510"/>
      <c r="M243" s="509"/>
      <c r="N243" s="514"/>
      <c r="O243" s="509"/>
      <c r="P243" s="511"/>
    </row>
    <row r="244" spans="1:16" ht="12.75" customHeight="1" x14ac:dyDescent="0.2">
      <c r="A244" s="518"/>
      <c r="B244" s="519"/>
      <c r="C244" s="728" t="s">
        <v>249</v>
      </c>
      <c r="D244" s="728"/>
      <c r="E244" s="728"/>
      <c r="F244" s="728"/>
      <c r="G244" s="728"/>
      <c r="H244" s="499"/>
      <c r="I244" s="500"/>
      <c r="J244" s="500"/>
      <c r="K244" s="500"/>
      <c r="L244" s="502"/>
      <c r="M244" s="500"/>
      <c r="N244" s="520"/>
      <c r="O244" s="500"/>
      <c r="P244" s="521"/>
    </row>
    <row r="245" spans="1:16" ht="56.25" x14ac:dyDescent="0.2">
      <c r="A245" s="497" t="s">
        <v>426</v>
      </c>
      <c r="B245" s="498" t="s">
        <v>427</v>
      </c>
      <c r="C245" s="732" t="s">
        <v>428</v>
      </c>
      <c r="D245" s="732"/>
      <c r="E245" s="732"/>
      <c r="F245" s="732"/>
      <c r="G245" s="732"/>
      <c r="H245" s="499" t="s">
        <v>406</v>
      </c>
      <c r="I245" s="500"/>
      <c r="J245" s="500"/>
      <c r="K245" s="539">
        <v>24</v>
      </c>
      <c r="L245" s="502"/>
      <c r="M245" s="500"/>
      <c r="N245" s="543"/>
      <c r="O245" s="500"/>
      <c r="P245" s="521"/>
    </row>
    <row r="246" spans="1:16" x14ac:dyDescent="0.2">
      <c r="A246" s="504"/>
      <c r="B246" s="496"/>
      <c r="C246" s="727" t="s">
        <v>429</v>
      </c>
      <c r="D246" s="727"/>
      <c r="E246" s="727"/>
      <c r="F246" s="727"/>
      <c r="G246" s="727"/>
      <c r="H246" s="727"/>
      <c r="I246" s="727"/>
      <c r="J246" s="727"/>
      <c r="K246" s="727"/>
      <c r="L246" s="727"/>
      <c r="M246" s="727"/>
      <c r="N246" s="727"/>
      <c r="O246" s="727"/>
      <c r="P246" s="731"/>
    </row>
    <row r="247" spans="1:16" ht="15" customHeight="1" x14ac:dyDescent="0.2">
      <c r="A247" s="518"/>
      <c r="B247" s="519"/>
      <c r="C247" s="728" t="s">
        <v>249</v>
      </c>
      <c r="D247" s="728"/>
      <c r="E247" s="728"/>
      <c r="F247" s="728"/>
      <c r="G247" s="728"/>
      <c r="H247" s="499"/>
      <c r="I247" s="500"/>
      <c r="J247" s="500"/>
      <c r="K247" s="500"/>
      <c r="L247" s="502"/>
      <c r="M247" s="500"/>
      <c r="N247" s="520"/>
      <c r="O247" s="500"/>
      <c r="P247" s="521"/>
    </row>
    <row r="248" spans="1:16" ht="12.75" customHeight="1" x14ac:dyDescent="0.2">
      <c r="A248" s="497" t="s">
        <v>430</v>
      </c>
      <c r="B248" s="498" t="s">
        <v>431</v>
      </c>
      <c r="C248" s="732" t="s">
        <v>432</v>
      </c>
      <c r="D248" s="732"/>
      <c r="E248" s="732"/>
      <c r="F248" s="732"/>
      <c r="G248" s="732"/>
      <c r="H248" s="499" t="s">
        <v>406</v>
      </c>
      <c r="I248" s="500"/>
      <c r="J248" s="500"/>
      <c r="K248" s="539">
        <v>12</v>
      </c>
      <c r="L248" s="502"/>
      <c r="M248" s="500"/>
      <c r="N248" s="502"/>
      <c r="O248" s="500"/>
      <c r="P248" s="503"/>
    </row>
    <row r="249" spans="1:16" ht="15" customHeight="1" x14ac:dyDescent="0.2">
      <c r="A249" s="505"/>
      <c r="B249" s="506"/>
      <c r="C249" s="729" t="s">
        <v>433</v>
      </c>
      <c r="D249" s="729"/>
      <c r="E249" s="729"/>
      <c r="F249" s="729"/>
      <c r="G249" s="729"/>
      <c r="H249" s="729"/>
      <c r="I249" s="729"/>
      <c r="J249" s="729"/>
      <c r="K249" s="729"/>
      <c r="L249" s="729"/>
      <c r="M249" s="729"/>
      <c r="N249" s="729"/>
      <c r="O249" s="729"/>
      <c r="P249" s="730"/>
    </row>
    <row r="250" spans="1:16" ht="12.75" customHeight="1" x14ac:dyDescent="0.2">
      <c r="A250" s="505"/>
      <c r="B250" s="506" t="s">
        <v>238</v>
      </c>
      <c r="C250" s="729" t="s">
        <v>239</v>
      </c>
      <c r="D250" s="729"/>
      <c r="E250" s="729"/>
      <c r="F250" s="729"/>
      <c r="G250" s="729"/>
      <c r="H250" s="729"/>
      <c r="I250" s="729"/>
      <c r="J250" s="729"/>
      <c r="K250" s="729"/>
      <c r="L250" s="729"/>
      <c r="M250" s="729"/>
      <c r="N250" s="729"/>
      <c r="O250" s="729"/>
      <c r="P250" s="730"/>
    </row>
    <row r="251" spans="1:16" ht="14.25" customHeight="1" x14ac:dyDescent="0.2">
      <c r="A251" s="512"/>
      <c r="B251" s="506" t="s">
        <v>167</v>
      </c>
      <c r="C251" s="727" t="s">
        <v>256</v>
      </c>
      <c r="D251" s="727"/>
      <c r="E251" s="727"/>
      <c r="F251" s="727"/>
      <c r="G251" s="727"/>
      <c r="H251" s="508" t="s">
        <v>243</v>
      </c>
      <c r="I251" s="509"/>
      <c r="J251" s="509"/>
      <c r="K251" s="537"/>
      <c r="L251" s="510"/>
      <c r="M251" s="509"/>
      <c r="N251" s="514"/>
      <c r="O251" s="509"/>
      <c r="P251" s="511"/>
    </row>
    <row r="252" spans="1:16" ht="12.75" customHeight="1" x14ac:dyDescent="0.2">
      <c r="A252" s="512"/>
      <c r="B252" s="506" t="s">
        <v>294</v>
      </c>
      <c r="C252" s="727" t="s">
        <v>295</v>
      </c>
      <c r="D252" s="727"/>
      <c r="E252" s="727"/>
      <c r="F252" s="727"/>
      <c r="G252" s="727"/>
      <c r="H252" s="508" t="s">
        <v>243</v>
      </c>
      <c r="I252" s="516"/>
      <c r="J252" s="516"/>
      <c r="K252" s="537"/>
      <c r="L252" s="510"/>
      <c r="M252" s="509"/>
      <c r="N252" s="514"/>
      <c r="O252" s="509"/>
      <c r="P252" s="511"/>
    </row>
    <row r="253" spans="1:16" x14ac:dyDescent="0.2">
      <c r="A253" s="507"/>
      <c r="B253" s="506" t="s">
        <v>240</v>
      </c>
      <c r="C253" s="727" t="s">
        <v>241</v>
      </c>
      <c r="D253" s="727"/>
      <c r="E253" s="727"/>
      <c r="F253" s="727"/>
      <c r="G253" s="727"/>
      <c r="H253" s="508"/>
      <c r="I253" s="509"/>
      <c r="J253" s="509"/>
      <c r="K253" s="509"/>
      <c r="L253" s="510"/>
      <c r="M253" s="509"/>
      <c r="N253" s="510"/>
      <c r="O253" s="509"/>
      <c r="P253" s="538"/>
    </row>
    <row r="254" spans="1:16" ht="18.75" customHeight="1" x14ac:dyDescent="0.2">
      <c r="A254" s="512"/>
      <c r="B254" s="506"/>
      <c r="C254" s="727" t="s">
        <v>242</v>
      </c>
      <c r="D254" s="727"/>
      <c r="E254" s="727"/>
      <c r="F254" s="727"/>
      <c r="G254" s="727"/>
      <c r="H254" s="508" t="s">
        <v>243</v>
      </c>
      <c r="I254" s="509"/>
      <c r="J254" s="509"/>
      <c r="K254" s="537"/>
      <c r="L254" s="510"/>
      <c r="M254" s="509"/>
      <c r="N254" s="514"/>
      <c r="O254" s="509"/>
      <c r="P254" s="511"/>
    </row>
    <row r="255" spans="1:16" ht="22.5" customHeight="1" x14ac:dyDescent="0.2">
      <c r="A255" s="512"/>
      <c r="B255" s="506" t="s">
        <v>339</v>
      </c>
      <c r="C255" s="727" t="s">
        <v>340</v>
      </c>
      <c r="D255" s="727"/>
      <c r="E255" s="727"/>
      <c r="F255" s="727"/>
      <c r="G255" s="727"/>
      <c r="H255" s="508" t="s">
        <v>246</v>
      </c>
      <c r="I255" s="516"/>
      <c r="J255" s="516"/>
      <c r="K255" s="537"/>
      <c r="L255" s="510"/>
      <c r="M255" s="509"/>
      <c r="N255" s="514"/>
      <c r="O255" s="509"/>
      <c r="P255" s="511"/>
    </row>
    <row r="256" spans="1:16" ht="15" customHeight="1" x14ac:dyDescent="0.2">
      <c r="A256" s="512"/>
      <c r="B256" s="506" t="s">
        <v>341</v>
      </c>
      <c r="C256" s="727" t="s">
        <v>342</v>
      </c>
      <c r="D256" s="727"/>
      <c r="E256" s="727"/>
      <c r="F256" s="727"/>
      <c r="G256" s="727"/>
      <c r="H256" s="508" t="s">
        <v>243</v>
      </c>
      <c r="I256" s="516"/>
      <c r="J256" s="516"/>
      <c r="K256" s="537"/>
      <c r="L256" s="510"/>
      <c r="M256" s="509"/>
      <c r="N256" s="514"/>
      <c r="O256" s="509"/>
      <c r="P256" s="511"/>
    </row>
    <row r="257" spans="1:16" ht="12.75" customHeight="1" x14ac:dyDescent="0.2">
      <c r="A257" s="512"/>
      <c r="B257" s="506" t="s">
        <v>296</v>
      </c>
      <c r="C257" s="727" t="s">
        <v>297</v>
      </c>
      <c r="D257" s="727"/>
      <c r="E257" s="727"/>
      <c r="F257" s="727"/>
      <c r="G257" s="727"/>
      <c r="H257" s="508" t="s">
        <v>246</v>
      </c>
      <c r="I257" s="516"/>
      <c r="J257" s="516"/>
      <c r="K257" s="537"/>
      <c r="L257" s="517"/>
      <c r="M257" s="516"/>
      <c r="N257" s="514"/>
      <c r="O257" s="509"/>
      <c r="P257" s="511"/>
    </row>
    <row r="258" spans="1:16" ht="15.75" customHeight="1" x14ac:dyDescent="0.2">
      <c r="A258" s="512"/>
      <c r="B258" s="506" t="s">
        <v>285</v>
      </c>
      <c r="C258" s="727" t="s">
        <v>286</v>
      </c>
      <c r="D258" s="727"/>
      <c r="E258" s="727"/>
      <c r="F258" s="727"/>
      <c r="G258" s="727"/>
      <c r="H258" s="508" t="s">
        <v>243</v>
      </c>
      <c r="I258" s="516"/>
      <c r="J258" s="516"/>
      <c r="K258" s="537"/>
      <c r="L258" s="510"/>
      <c r="M258" s="509"/>
      <c r="N258" s="514"/>
      <c r="O258" s="509"/>
      <c r="P258" s="511"/>
    </row>
    <row r="259" spans="1:16" ht="12.75" customHeight="1" x14ac:dyDescent="0.2">
      <c r="A259" s="507"/>
      <c r="B259" s="506" t="s">
        <v>264</v>
      </c>
      <c r="C259" s="727" t="s">
        <v>316</v>
      </c>
      <c r="D259" s="727"/>
      <c r="E259" s="727"/>
      <c r="F259" s="727"/>
      <c r="G259" s="727"/>
      <c r="H259" s="508"/>
      <c r="I259" s="509"/>
      <c r="J259" s="509"/>
      <c r="K259" s="509"/>
      <c r="L259" s="510"/>
      <c r="M259" s="509"/>
      <c r="N259" s="510"/>
      <c r="O259" s="509"/>
      <c r="P259" s="538"/>
    </row>
    <row r="260" spans="1:16" ht="27.75" customHeight="1" x14ac:dyDescent="0.2">
      <c r="A260" s="512"/>
      <c r="B260" s="506" t="s">
        <v>419</v>
      </c>
      <c r="C260" s="727" t="s">
        <v>420</v>
      </c>
      <c r="D260" s="727"/>
      <c r="E260" s="727"/>
      <c r="F260" s="727"/>
      <c r="G260" s="727"/>
      <c r="H260" s="508" t="s">
        <v>262</v>
      </c>
      <c r="I260" s="537"/>
      <c r="J260" s="529"/>
      <c r="K260" s="523"/>
      <c r="L260" s="514"/>
      <c r="M260" s="516"/>
      <c r="N260" s="514"/>
      <c r="O260" s="509"/>
      <c r="P260" s="511"/>
    </row>
    <row r="261" spans="1:16" ht="12.75" customHeight="1" x14ac:dyDescent="0.2">
      <c r="A261" s="512"/>
      <c r="B261" s="506" t="s">
        <v>421</v>
      </c>
      <c r="C261" s="727" t="s">
        <v>422</v>
      </c>
      <c r="D261" s="727"/>
      <c r="E261" s="727"/>
      <c r="F261" s="727"/>
      <c r="G261" s="727"/>
      <c r="H261" s="508" t="s">
        <v>262</v>
      </c>
      <c r="I261" s="523"/>
      <c r="J261" s="529"/>
      <c r="K261" s="513"/>
      <c r="L261" s="514"/>
      <c r="M261" s="516"/>
      <c r="N261" s="514"/>
      <c r="O261" s="509"/>
      <c r="P261" s="511"/>
    </row>
    <row r="262" spans="1:16" ht="12.75" customHeight="1" x14ac:dyDescent="0.2">
      <c r="A262" s="512"/>
      <c r="B262" s="506" t="s">
        <v>363</v>
      </c>
      <c r="C262" s="727" t="s">
        <v>364</v>
      </c>
      <c r="D262" s="727"/>
      <c r="E262" s="727"/>
      <c r="F262" s="727"/>
      <c r="G262" s="727"/>
      <c r="H262" s="508" t="s">
        <v>365</v>
      </c>
      <c r="I262" s="540"/>
      <c r="J262" s="529"/>
      <c r="K262" s="537"/>
      <c r="L262" s="517"/>
      <c r="M262" s="516"/>
      <c r="N262" s="514"/>
      <c r="O262" s="509"/>
      <c r="P262" s="511"/>
    </row>
    <row r="263" spans="1:16" ht="22.5" customHeight="1" x14ac:dyDescent="0.2">
      <c r="A263" s="512" t="s">
        <v>434</v>
      </c>
      <c r="B263" s="506" t="s">
        <v>299</v>
      </c>
      <c r="C263" s="727" t="s">
        <v>300</v>
      </c>
      <c r="D263" s="727"/>
      <c r="E263" s="727"/>
      <c r="F263" s="727"/>
      <c r="G263" s="727"/>
      <c r="H263" s="508" t="s">
        <v>301</v>
      </c>
      <c r="I263" s="515"/>
      <c r="J263" s="509"/>
      <c r="K263" s="509"/>
      <c r="L263" s="510"/>
      <c r="M263" s="509"/>
      <c r="N263" s="514"/>
      <c r="O263" s="529"/>
      <c r="P263" s="511"/>
    </row>
    <row r="264" spans="1:16" ht="17.25" customHeight="1" x14ac:dyDescent="0.2">
      <c r="A264" s="518"/>
      <c r="B264" s="519"/>
      <c r="C264" s="728" t="s">
        <v>249</v>
      </c>
      <c r="D264" s="728"/>
      <c r="E264" s="728"/>
      <c r="F264" s="728"/>
      <c r="G264" s="728"/>
      <c r="H264" s="499"/>
      <c r="I264" s="500"/>
      <c r="J264" s="500"/>
      <c r="K264" s="500"/>
      <c r="L264" s="502"/>
      <c r="M264" s="500"/>
      <c r="N264" s="520"/>
      <c r="O264" s="500"/>
      <c r="P264" s="521"/>
    </row>
    <row r="265" spans="1:16" ht="56.25" x14ac:dyDescent="0.2">
      <c r="A265" s="497" t="s">
        <v>435</v>
      </c>
      <c r="B265" s="498" t="s">
        <v>436</v>
      </c>
      <c r="C265" s="732" t="s">
        <v>437</v>
      </c>
      <c r="D265" s="732"/>
      <c r="E265" s="732"/>
      <c r="F265" s="732"/>
      <c r="G265" s="732"/>
      <c r="H265" s="499" t="s">
        <v>406</v>
      </c>
      <c r="I265" s="500"/>
      <c r="J265" s="500"/>
      <c r="K265" s="539">
        <v>12</v>
      </c>
      <c r="L265" s="502"/>
      <c r="M265" s="500"/>
      <c r="N265" s="543"/>
      <c r="O265" s="500"/>
      <c r="P265" s="521"/>
    </row>
    <row r="266" spans="1:16" ht="12.75" customHeight="1" x14ac:dyDescent="0.2">
      <c r="A266" s="504"/>
      <c r="B266" s="496"/>
      <c r="C266" s="727" t="s">
        <v>438</v>
      </c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31"/>
    </row>
    <row r="267" spans="1:16" x14ac:dyDescent="0.2">
      <c r="A267" s="518"/>
      <c r="B267" s="519"/>
      <c r="C267" s="728" t="s">
        <v>249</v>
      </c>
      <c r="D267" s="728"/>
      <c r="E267" s="728"/>
      <c r="F267" s="728"/>
      <c r="G267" s="728"/>
      <c r="H267" s="499"/>
      <c r="I267" s="500"/>
      <c r="J267" s="500"/>
      <c r="K267" s="500"/>
      <c r="L267" s="502"/>
      <c r="M267" s="500"/>
      <c r="N267" s="520"/>
      <c r="O267" s="500"/>
      <c r="P267" s="521"/>
    </row>
    <row r="268" spans="1:16" ht="22.5" x14ac:dyDescent="0.2">
      <c r="A268" s="497" t="s">
        <v>439</v>
      </c>
      <c r="B268" s="498" t="s">
        <v>440</v>
      </c>
      <c r="C268" s="732" t="s">
        <v>441</v>
      </c>
      <c r="D268" s="732"/>
      <c r="E268" s="732"/>
      <c r="F268" s="732"/>
      <c r="G268" s="732"/>
      <c r="H268" s="499" t="s">
        <v>385</v>
      </c>
      <c r="I268" s="500"/>
      <c r="J268" s="500"/>
      <c r="K268" s="524">
        <v>0.12</v>
      </c>
      <c r="L268" s="502"/>
      <c r="M268" s="500"/>
      <c r="N268" s="502"/>
      <c r="O268" s="500"/>
      <c r="P268" s="503"/>
    </row>
    <row r="269" spans="1:16" ht="15" customHeight="1" x14ac:dyDescent="0.2">
      <c r="A269" s="504"/>
      <c r="B269" s="496"/>
      <c r="C269" s="727" t="s">
        <v>442</v>
      </c>
      <c r="D269" s="727"/>
      <c r="E269" s="727"/>
      <c r="F269" s="727"/>
      <c r="G269" s="727"/>
      <c r="H269" s="727"/>
      <c r="I269" s="727"/>
      <c r="J269" s="727"/>
      <c r="K269" s="727"/>
      <c r="L269" s="727"/>
      <c r="M269" s="727"/>
      <c r="N269" s="727"/>
      <c r="O269" s="727"/>
      <c r="P269" s="731"/>
    </row>
    <row r="270" spans="1:16" ht="12.75" customHeight="1" x14ac:dyDescent="0.2">
      <c r="A270" s="505"/>
      <c r="B270" s="506" t="s">
        <v>238</v>
      </c>
      <c r="C270" s="729" t="s">
        <v>239</v>
      </c>
      <c r="D270" s="729"/>
      <c r="E270" s="729"/>
      <c r="F270" s="729"/>
      <c r="G270" s="729"/>
      <c r="H270" s="729"/>
      <c r="I270" s="729"/>
      <c r="J270" s="729"/>
      <c r="K270" s="729"/>
      <c r="L270" s="729"/>
      <c r="M270" s="729"/>
      <c r="N270" s="729"/>
      <c r="O270" s="729"/>
      <c r="P270" s="730"/>
    </row>
    <row r="271" spans="1:16" ht="16.5" customHeight="1" x14ac:dyDescent="0.2">
      <c r="A271" s="512"/>
      <c r="B271" s="506" t="s">
        <v>167</v>
      </c>
      <c r="C271" s="727" t="s">
        <v>256</v>
      </c>
      <c r="D271" s="727"/>
      <c r="E271" s="727"/>
      <c r="F271" s="727"/>
      <c r="G271" s="727"/>
      <c r="H271" s="508" t="s">
        <v>243</v>
      </c>
      <c r="I271" s="509"/>
      <c r="J271" s="509"/>
      <c r="K271" s="537"/>
      <c r="L271" s="510"/>
      <c r="M271" s="509"/>
      <c r="N271" s="514"/>
      <c r="O271" s="509"/>
      <c r="P271" s="511"/>
    </row>
    <row r="272" spans="1:16" ht="12.75" customHeight="1" x14ac:dyDescent="0.2">
      <c r="A272" s="512"/>
      <c r="B272" s="506" t="s">
        <v>294</v>
      </c>
      <c r="C272" s="727" t="s">
        <v>295</v>
      </c>
      <c r="D272" s="727"/>
      <c r="E272" s="727"/>
      <c r="F272" s="727"/>
      <c r="G272" s="727"/>
      <c r="H272" s="508" t="s">
        <v>243</v>
      </c>
      <c r="I272" s="529"/>
      <c r="J272" s="516"/>
      <c r="K272" s="537"/>
      <c r="L272" s="510"/>
      <c r="M272" s="509"/>
      <c r="N272" s="514"/>
      <c r="O272" s="509"/>
      <c r="P272" s="511"/>
    </row>
    <row r="273" spans="1:16" ht="22.5" x14ac:dyDescent="0.2">
      <c r="A273" s="512" t="s">
        <v>443</v>
      </c>
      <c r="B273" s="506" t="s">
        <v>299</v>
      </c>
      <c r="C273" s="727" t="s">
        <v>300</v>
      </c>
      <c r="D273" s="727"/>
      <c r="E273" s="727"/>
      <c r="F273" s="727"/>
      <c r="G273" s="727"/>
      <c r="H273" s="508" t="s">
        <v>301</v>
      </c>
      <c r="I273" s="515"/>
      <c r="J273" s="509"/>
      <c r="K273" s="509"/>
      <c r="L273" s="510"/>
      <c r="M273" s="509"/>
      <c r="N273" s="514"/>
      <c r="O273" s="509"/>
      <c r="P273" s="511"/>
    </row>
    <row r="274" spans="1:16" ht="14.25" customHeight="1" x14ac:dyDescent="0.2">
      <c r="A274" s="518"/>
      <c r="B274" s="519"/>
      <c r="C274" s="728" t="s">
        <v>249</v>
      </c>
      <c r="D274" s="728"/>
      <c r="E274" s="728"/>
      <c r="F274" s="728"/>
      <c r="G274" s="728"/>
      <c r="H274" s="499"/>
      <c r="I274" s="500"/>
      <c r="J274" s="500"/>
      <c r="K274" s="500"/>
      <c r="L274" s="502"/>
      <c r="M274" s="500"/>
      <c r="N274" s="520"/>
      <c r="O274" s="500"/>
      <c r="P274" s="521"/>
    </row>
    <row r="275" spans="1:16" ht="24.75" customHeight="1" x14ac:dyDescent="0.2">
      <c r="A275" s="497" t="s">
        <v>444</v>
      </c>
      <c r="B275" s="498" t="s">
        <v>445</v>
      </c>
      <c r="C275" s="732" t="s">
        <v>446</v>
      </c>
      <c r="D275" s="732"/>
      <c r="E275" s="732"/>
      <c r="F275" s="732"/>
      <c r="G275" s="732"/>
      <c r="H275" s="499" t="s">
        <v>406</v>
      </c>
      <c r="I275" s="500"/>
      <c r="J275" s="500"/>
      <c r="K275" s="539">
        <v>60</v>
      </c>
      <c r="L275" s="502"/>
      <c r="M275" s="500"/>
      <c r="N275" s="502"/>
      <c r="O275" s="500"/>
      <c r="P275" s="503"/>
    </row>
    <row r="276" spans="1:16" ht="22.5" customHeight="1" x14ac:dyDescent="0.2">
      <c r="A276" s="505"/>
      <c r="B276" s="506" t="s">
        <v>238</v>
      </c>
      <c r="C276" s="729" t="s">
        <v>239</v>
      </c>
      <c r="D276" s="729"/>
      <c r="E276" s="729"/>
      <c r="F276" s="729"/>
      <c r="G276" s="729"/>
      <c r="H276" s="729"/>
      <c r="I276" s="729"/>
      <c r="J276" s="729"/>
      <c r="K276" s="729"/>
      <c r="L276" s="729"/>
      <c r="M276" s="729"/>
      <c r="N276" s="729"/>
      <c r="O276" s="729"/>
      <c r="P276" s="730"/>
    </row>
    <row r="277" spans="1:16" ht="14.25" customHeight="1" x14ac:dyDescent="0.2">
      <c r="A277" s="512"/>
      <c r="B277" s="506" t="s">
        <v>167</v>
      </c>
      <c r="C277" s="727" t="s">
        <v>256</v>
      </c>
      <c r="D277" s="727"/>
      <c r="E277" s="727"/>
      <c r="F277" s="727"/>
      <c r="G277" s="727"/>
      <c r="H277" s="508" t="s">
        <v>243</v>
      </c>
      <c r="I277" s="509"/>
      <c r="J277" s="509"/>
      <c r="K277" s="516"/>
      <c r="L277" s="510"/>
      <c r="M277" s="509"/>
      <c r="N277" s="514"/>
      <c r="O277" s="509"/>
      <c r="P277" s="511"/>
    </row>
    <row r="278" spans="1:16" ht="23.25" customHeight="1" x14ac:dyDescent="0.2">
      <c r="A278" s="512"/>
      <c r="B278" s="506" t="s">
        <v>447</v>
      </c>
      <c r="C278" s="727" t="s">
        <v>448</v>
      </c>
      <c r="D278" s="727"/>
      <c r="E278" s="727"/>
      <c r="F278" s="727"/>
      <c r="G278" s="727"/>
      <c r="H278" s="508" t="s">
        <v>243</v>
      </c>
      <c r="I278" s="516"/>
      <c r="J278" s="516"/>
      <c r="K278" s="516"/>
      <c r="L278" s="510"/>
      <c r="M278" s="509"/>
      <c r="N278" s="514"/>
      <c r="O278" s="509"/>
      <c r="P278" s="511"/>
    </row>
    <row r="279" spans="1:16" ht="12.75" customHeight="1" x14ac:dyDescent="0.2">
      <c r="A279" s="507"/>
      <c r="B279" s="506" t="s">
        <v>264</v>
      </c>
      <c r="C279" s="727" t="s">
        <v>316</v>
      </c>
      <c r="D279" s="727"/>
      <c r="E279" s="727"/>
      <c r="F279" s="727"/>
      <c r="G279" s="727"/>
      <c r="H279" s="508"/>
      <c r="I279" s="509"/>
      <c r="J279" s="509"/>
      <c r="K279" s="509"/>
      <c r="L279" s="510"/>
      <c r="M279" s="509"/>
      <c r="N279" s="510"/>
      <c r="O279" s="509"/>
      <c r="P279" s="538"/>
    </row>
    <row r="280" spans="1:16" ht="23.25" customHeight="1" x14ac:dyDescent="0.2">
      <c r="A280" s="512"/>
      <c r="B280" s="506" t="s">
        <v>449</v>
      </c>
      <c r="C280" s="727" t="s">
        <v>450</v>
      </c>
      <c r="D280" s="727"/>
      <c r="E280" s="727"/>
      <c r="F280" s="727"/>
      <c r="G280" s="727"/>
      <c r="H280" s="508" t="s">
        <v>353</v>
      </c>
      <c r="I280" s="516"/>
      <c r="J280" s="509"/>
      <c r="K280" s="529"/>
      <c r="L280" s="517"/>
      <c r="M280" s="516"/>
      <c r="N280" s="514"/>
      <c r="O280" s="509"/>
      <c r="P280" s="511"/>
    </row>
    <row r="281" spans="1:16" ht="12.75" customHeight="1" x14ac:dyDescent="0.2">
      <c r="A281" s="512"/>
      <c r="B281" s="506" t="s">
        <v>451</v>
      </c>
      <c r="C281" s="727" t="s">
        <v>452</v>
      </c>
      <c r="D281" s="727"/>
      <c r="E281" s="727"/>
      <c r="F281" s="727"/>
      <c r="G281" s="727"/>
      <c r="H281" s="508" t="s">
        <v>453</v>
      </c>
      <c r="I281" s="540"/>
      <c r="J281" s="509"/>
      <c r="K281" s="516"/>
      <c r="L281" s="510"/>
      <c r="M281" s="509"/>
      <c r="N281" s="514"/>
      <c r="O281" s="509"/>
      <c r="P281" s="511"/>
    </row>
    <row r="282" spans="1:16" ht="12.75" customHeight="1" x14ac:dyDescent="0.2">
      <c r="A282" s="512"/>
      <c r="B282" s="506" t="s">
        <v>454</v>
      </c>
      <c r="C282" s="727" t="s">
        <v>455</v>
      </c>
      <c r="D282" s="727"/>
      <c r="E282" s="727"/>
      <c r="F282" s="727"/>
      <c r="G282" s="727"/>
      <c r="H282" s="508" t="s">
        <v>292</v>
      </c>
      <c r="I282" s="540"/>
      <c r="J282" s="509"/>
      <c r="K282" s="516"/>
      <c r="L282" s="514"/>
      <c r="M282" s="516"/>
      <c r="N282" s="514"/>
      <c r="O282" s="509"/>
      <c r="P282" s="511"/>
    </row>
    <row r="283" spans="1:16" ht="22.5" customHeight="1" x14ac:dyDescent="0.2">
      <c r="A283" s="512"/>
      <c r="B283" s="506" t="s">
        <v>456</v>
      </c>
      <c r="C283" s="727" t="s">
        <v>457</v>
      </c>
      <c r="D283" s="727"/>
      <c r="E283" s="727"/>
      <c r="F283" s="727"/>
      <c r="G283" s="727"/>
      <c r="H283" s="508" t="s">
        <v>292</v>
      </c>
      <c r="I283" s="540"/>
      <c r="J283" s="509"/>
      <c r="K283" s="516"/>
      <c r="L283" s="517"/>
      <c r="M283" s="516"/>
      <c r="N283" s="514"/>
      <c r="O283" s="509"/>
      <c r="P283" s="511"/>
    </row>
    <row r="284" spans="1:16" ht="12.75" customHeight="1" x14ac:dyDescent="0.2">
      <c r="A284" s="512" t="s">
        <v>458</v>
      </c>
      <c r="B284" s="506" t="s">
        <v>299</v>
      </c>
      <c r="C284" s="727" t="s">
        <v>300</v>
      </c>
      <c r="D284" s="727"/>
      <c r="E284" s="727"/>
      <c r="F284" s="727"/>
      <c r="G284" s="727"/>
      <c r="H284" s="508" t="s">
        <v>301</v>
      </c>
      <c r="I284" s="515"/>
      <c r="J284" s="509"/>
      <c r="K284" s="509"/>
      <c r="L284" s="510"/>
      <c r="M284" s="509"/>
      <c r="N284" s="514"/>
      <c r="O284" s="509"/>
      <c r="P284" s="511"/>
    </row>
    <row r="285" spans="1:16" ht="21.75" customHeight="1" x14ac:dyDescent="0.2">
      <c r="A285" s="518"/>
      <c r="B285" s="519"/>
      <c r="C285" s="728" t="s">
        <v>249</v>
      </c>
      <c r="D285" s="728"/>
      <c r="E285" s="728"/>
      <c r="F285" s="728"/>
      <c r="G285" s="728"/>
      <c r="H285" s="499"/>
      <c r="I285" s="500"/>
      <c r="J285" s="500"/>
      <c r="K285" s="500"/>
      <c r="L285" s="502"/>
      <c r="M285" s="500"/>
      <c r="N285" s="526"/>
      <c r="O285" s="500"/>
      <c r="P285" s="521"/>
    </row>
    <row r="286" spans="1:16" ht="56.25" x14ac:dyDescent="0.2">
      <c r="A286" s="497" t="s">
        <v>459</v>
      </c>
      <c r="B286" s="498" t="s">
        <v>460</v>
      </c>
      <c r="C286" s="732" t="s">
        <v>461</v>
      </c>
      <c r="D286" s="732"/>
      <c r="E286" s="732"/>
      <c r="F286" s="732"/>
      <c r="G286" s="732"/>
      <c r="H286" s="499" t="s">
        <v>406</v>
      </c>
      <c r="I286" s="500"/>
      <c r="J286" s="500"/>
      <c r="K286" s="539">
        <v>60</v>
      </c>
      <c r="L286" s="502"/>
      <c r="M286" s="500"/>
      <c r="N286" s="525"/>
      <c r="O286" s="500"/>
      <c r="P286" s="521"/>
    </row>
    <row r="287" spans="1:16" ht="12.75" customHeight="1" x14ac:dyDescent="0.2">
      <c r="A287" s="504"/>
      <c r="B287" s="496"/>
      <c r="C287" s="727" t="s">
        <v>462</v>
      </c>
      <c r="D287" s="727"/>
      <c r="E287" s="727"/>
      <c r="F287" s="727"/>
      <c r="G287" s="727"/>
      <c r="H287" s="727"/>
      <c r="I287" s="727"/>
      <c r="J287" s="727"/>
      <c r="K287" s="727"/>
      <c r="L287" s="727"/>
      <c r="M287" s="727"/>
      <c r="N287" s="727"/>
      <c r="O287" s="727"/>
      <c r="P287" s="731"/>
    </row>
    <row r="288" spans="1:16" x14ac:dyDescent="0.2">
      <c r="A288" s="518"/>
      <c r="B288" s="519"/>
      <c r="C288" s="728" t="s">
        <v>249</v>
      </c>
      <c r="D288" s="728"/>
      <c r="E288" s="728"/>
      <c r="F288" s="728"/>
      <c r="G288" s="728"/>
      <c r="H288" s="499"/>
      <c r="I288" s="500"/>
      <c r="J288" s="500"/>
      <c r="K288" s="500"/>
      <c r="L288" s="502"/>
      <c r="M288" s="500"/>
      <c r="N288" s="526"/>
      <c r="O288" s="500"/>
      <c r="P288" s="521"/>
    </row>
    <row r="289" spans="1:16" ht="22.5" x14ac:dyDescent="0.2">
      <c r="A289" s="497" t="s">
        <v>463</v>
      </c>
      <c r="B289" s="498" t="s">
        <v>464</v>
      </c>
      <c r="C289" s="732" t="s">
        <v>465</v>
      </c>
      <c r="D289" s="732"/>
      <c r="E289" s="732"/>
      <c r="F289" s="732"/>
      <c r="G289" s="732"/>
      <c r="H289" s="499" t="s">
        <v>406</v>
      </c>
      <c r="I289" s="500"/>
      <c r="J289" s="500"/>
      <c r="K289" s="539">
        <v>32</v>
      </c>
      <c r="L289" s="502"/>
      <c r="M289" s="500"/>
      <c r="N289" s="502"/>
      <c r="O289" s="500"/>
      <c r="P289" s="503"/>
    </row>
    <row r="290" spans="1:16" ht="12.75" customHeight="1" x14ac:dyDescent="0.2">
      <c r="A290" s="504"/>
      <c r="B290" s="496"/>
      <c r="C290" s="727" t="s">
        <v>466</v>
      </c>
      <c r="D290" s="727"/>
      <c r="E290" s="727"/>
      <c r="F290" s="727"/>
      <c r="G290" s="727"/>
      <c r="H290" s="727"/>
      <c r="I290" s="727"/>
      <c r="J290" s="727"/>
      <c r="K290" s="727"/>
      <c r="L290" s="727"/>
      <c r="M290" s="727"/>
      <c r="N290" s="727"/>
      <c r="O290" s="727"/>
      <c r="P290" s="731"/>
    </row>
    <row r="291" spans="1:16" ht="12.75" customHeight="1" x14ac:dyDescent="0.2">
      <c r="A291" s="505"/>
      <c r="B291" s="506" t="s">
        <v>238</v>
      </c>
      <c r="C291" s="729" t="s">
        <v>239</v>
      </c>
      <c r="D291" s="729"/>
      <c r="E291" s="729"/>
      <c r="F291" s="729"/>
      <c r="G291" s="729"/>
      <c r="H291" s="729"/>
      <c r="I291" s="729"/>
      <c r="J291" s="729"/>
      <c r="K291" s="729"/>
      <c r="L291" s="729"/>
      <c r="M291" s="729"/>
      <c r="N291" s="729"/>
      <c r="O291" s="729"/>
      <c r="P291" s="730"/>
    </row>
    <row r="292" spans="1:16" ht="22.5" customHeight="1" x14ac:dyDescent="0.2">
      <c r="A292" s="512"/>
      <c r="B292" s="506" t="s">
        <v>167</v>
      </c>
      <c r="C292" s="727" t="s">
        <v>256</v>
      </c>
      <c r="D292" s="727"/>
      <c r="E292" s="727"/>
      <c r="F292" s="727"/>
      <c r="G292" s="727"/>
      <c r="H292" s="508" t="s">
        <v>243</v>
      </c>
      <c r="I292" s="509"/>
      <c r="J292" s="509"/>
      <c r="K292" s="540"/>
      <c r="L292" s="510"/>
      <c r="M292" s="509"/>
      <c r="N292" s="514"/>
      <c r="O292" s="509"/>
      <c r="P292" s="511"/>
    </row>
    <row r="293" spans="1:16" ht="12.75" customHeight="1" x14ac:dyDescent="0.2">
      <c r="A293" s="512"/>
      <c r="B293" s="506" t="s">
        <v>294</v>
      </c>
      <c r="C293" s="727" t="s">
        <v>295</v>
      </c>
      <c r="D293" s="727"/>
      <c r="E293" s="727"/>
      <c r="F293" s="727"/>
      <c r="G293" s="727"/>
      <c r="H293" s="508" t="s">
        <v>243</v>
      </c>
      <c r="I293" s="516"/>
      <c r="J293" s="516"/>
      <c r="K293" s="540"/>
      <c r="L293" s="510"/>
      <c r="M293" s="509"/>
      <c r="N293" s="514"/>
      <c r="O293" s="509"/>
      <c r="P293" s="511"/>
    </row>
    <row r="294" spans="1:16" x14ac:dyDescent="0.2">
      <c r="A294" s="507"/>
      <c r="B294" s="506" t="s">
        <v>264</v>
      </c>
      <c r="C294" s="727" t="s">
        <v>316</v>
      </c>
      <c r="D294" s="727"/>
      <c r="E294" s="727"/>
      <c r="F294" s="727"/>
      <c r="G294" s="727"/>
      <c r="H294" s="508"/>
      <c r="I294" s="509"/>
      <c r="J294" s="509"/>
      <c r="K294" s="509"/>
      <c r="L294" s="510"/>
      <c r="M294" s="509"/>
      <c r="N294" s="510"/>
      <c r="O294" s="509"/>
      <c r="P294" s="511"/>
    </row>
    <row r="295" spans="1:16" ht="15" customHeight="1" x14ac:dyDescent="0.2">
      <c r="A295" s="512"/>
      <c r="B295" s="506" t="s">
        <v>467</v>
      </c>
      <c r="C295" s="727" t="s">
        <v>468</v>
      </c>
      <c r="D295" s="727"/>
      <c r="E295" s="727"/>
      <c r="F295" s="727"/>
      <c r="G295" s="727"/>
      <c r="H295" s="508" t="s">
        <v>262</v>
      </c>
      <c r="I295" s="523"/>
      <c r="J295" s="509"/>
      <c r="K295" s="523"/>
      <c r="L295" s="514"/>
      <c r="M295" s="516"/>
      <c r="N295" s="514"/>
      <c r="O295" s="509"/>
      <c r="P295" s="511"/>
    </row>
    <row r="296" spans="1:16" ht="14.25" customHeight="1" x14ac:dyDescent="0.2">
      <c r="A296" s="512"/>
      <c r="B296" s="506" t="s">
        <v>469</v>
      </c>
      <c r="C296" s="727" t="s">
        <v>470</v>
      </c>
      <c r="D296" s="727"/>
      <c r="E296" s="727"/>
      <c r="F296" s="727"/>
      <c r="G296" s="727"/>
      <c r="H296" s="508" t="s">
        <v>353</v>
      </c>
      <c r="I296" s="516"/>
      <c r="J296" s="509"/>
      <c r="K296" s="529"/>
      <c r="L296" s="517"/>
      <c r="M296" s="516"/>
      <c r="N296" s="514"/>
      <c r="O296" s="509"/>
      <c r="P296" s="511"/>
    </row>
    <row r="297" spans="1:16" ht="22.5" customHeight="1" x14ac:dyDescent="0.2">
      <c r="A297" s="512" t="s">
        <v>471</v>
      </c>
      <c r="B297" s="506" t="s">
        <v>299</v>
      </c>
      <c r="C297" s="727" t="s">
        <v>300</v>
      </c>
      <c r="D297" s="727"/>
      <c r="E297" s="727"/>
      <c r="F297" s="727"/>
      <c r="G297" s="727"/>
      <c r="H297" s="508" t="s">
        <v>301</v>
      </c>
      <c r="I297" s="515"/>
      <c r="J297" s="509"/>
      <c r="K297" s="509"/>
      <c r="L297" s="510"/>
      <c r="M297" s="509"/>
      <c r="N297" s="514"/>
      <c r="O297" s="509"/>
      <c r="P297" s="511"/>
    </row>
    <row r="298" spans="1:16" ht="25.5" customHeight="1" x14ac:dyDescent="0.2">
      <c r="A298" s="518"/>
      <c r="B298" s="519"/>
      <c r="C298" s="728" t="s">
        <v>249</v>
      </c>
      <c r="D298" s="728"/>
      <c r="E298" s="728"/>
      <c r="F298" s="728"/>
      <c r="G298" s="728"/>
      <c r="H298" s="499"/>
      <c r="I298" s="500"/>
      <c r="J298" s="500"/>
      <c r="K298" s="500"/>
      <c r="L298" s="502"/>
      <c r="M298" s="500"/>
      <c r="N298" s="526"/>
      <c r="O298" s="500"/>
      <c r="P298" s="521"/>
    </row>
    <row r="299" spans="1:16" ht="12.75" customHeight="1" x14ac:dyDescent="0.2">
      <c r="A299" s="497" t="s">
        <v>472</v>
      </c>
      <c r="B299" s="498" t="s">
        <v>473</v>
      </c>
      <c r="C299" s="732" t="s">
        <v>474</v>
      </c>
      <c r="D299" s="732"/>
      <c r="E299" s="732"/>
      <c r="F299" s="732"/>
      <c r="G299" s="732"/>
      <c r="H299" s="499" t="s">
        <v>406</v>
      </c>
      <c r="I299" s="500"/>
      <c r="J299" s="500"/>
      <c r="K299" s="539">
        <v>8</v>
      </c>
      <c r="L299" s="525"/>
      <c r="M299" s="524"/>
      <c r="N299" s="525"/>
      <c r="O299" s="500"/>
      <c r="P299" s="521"/>
    </row>
    <row r="300" spans="1:16" ht="18" customHeight="1" x14ac:dyDescent="0.2">
      <c r="A300" s="504"/>
      <c r="B300" s="496"/>
      <c r="C300" s="727" t="s">
        <v>475</v>
      </c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31"/>
    </row>
    <row r="301" spans="1:16" ht="12.75" customHeight="1" x14ac:dyDescent="0.2">
      <c r="A301" s="518"/>
      <c r="B301" s="519"/>
      <c r="C301" s="728" t="s">
        <v>249</v>
      </c>
      <c r="D301" s="728"/>
      <c r="E301" s="728"/>
      <c r="F301" s="728"/>
      <c r="G301" s="728"/>
      <c r="H301" s="499"/>
      <c r="I301" s="500"/>
      <c r="J301" s="500"/>
      <c r="K301" s="500"/>
      <c r="L301" s="502"/>
      <c r="M301" s="500"/>
      <c r="N301" s="526"/>
      <c r="O301" s="500"/>
      <c r="P301" s="521"/>
    </row>
    <row r="302" spans="1:16" ht="12.75" customHeight="1" x14ac:dyDescent="0.2">
      <c r="A302" s="497" t="s">
        <v>476</v>
      </c>
      <c r="B302" s="498" t="s">
        <v>477</v>
      </c>
      <c r="C302" s="732" t="s">
        <v>478</v>
      </c>
      <c r="D302" s="732"/>
      <c r="E302" s="732"/>
      <c r="F302" s="732"/>
      <c r="G302" s="732"/>
      <c r="H302" s="499" t="s">
        <v>406</v>
      </c>
      <c r="I302" s="500"/>
      <c r="J302" s="500"/>
      <c r="K302" s="539">
        <v>27</v>
      </c>
      <c r="L302" s="502"/>
      <c r="M302" s="500"/>
      <c r="N302" s="502"/>
      <c r="O302" s="500"/>
      <c r="P302" s="503"/>
    </row>
    <row r="303" spans="1:16" ht="22.5" customHeight="1" x14ac:dyDescent="0.2">
      <c r="A303" s="505"/>
      <c r="B303" s="506" t="s">
        <v>238</v>
      </c>
      <c r="C303" s="729" t="s">
        <v>239</v>
      </c>
      <c r="D303" s="729"/>
      <c r="E303" s="729"/>
      <c r="F303" s="729"/>
      <c r="G303" s="729"/>
      <c r="H303" s="729"/>
      <c r="I303" s="729"/>
      <c r="J303" s="729"/>
      <c r="K303" s="729"/>
      <c r="L303" s="729"/>
      <c r="M303" s="729"/>
      <c r="N303" s="729"/>
      <c r="O303" s="729"/>
      <c r="P303" s="730"/>
    </row>
    <row r="304" spans="1:16" ht="12.75" customHeight="1" x14ac:dyDescent="0.2">
      <c r="A304" s="512"/>
      <c r="B304" s="506" t="s">
        <v>167</v>
      </c>
      <c r="C304" s="727" t="s">
        <v>256</v>
      </c>
      <c r="D304" s="727"/>
      <c r="E304" s="727"/>
      <c r="F304" s="727"/>
      <c r="G304" s="727"/>
      <c r="H304" s="508" t="s">
        <v>243</v>
      </c>
      <c r="I304" s="509"/>
      <c r="J304" s="509"/>
      <c r="K304" s="537"/>
      <c r="L304" s="510"/>
      <c r="M304" s="509"/>
      <c r="N304" s="514"/>
      <c r="O304" s="509"/>
      <c r="P304" s="511"/>
    </row>
    <row r="305" spans="1:16" ht="24" customHeight="1" x14ac:dyDescent="0.2">
      <c r="A305" s="512"/>
      <c r="B305" s="506" t="s">
        <v>294</v>
      </c>
      <c r="C305" s="727" t="s">
        <v>295</v>
      </c>
      <c r="D305" s="727"/>
      <c r="E305" s="727"/>
      <c r="F305" s="727"/>
      <c r="G305" s="727"/>
      <c r="H305" s="508" t="s">
        <v>243</v>
      </c>
      <c r="I305" s="516"/>
      <c r="J305" s="516"/>
      <c r="K305" s="537"/>
      <c r="L305" s="510"/>
      <c r="M305" s="509"/>
      <c r="N305" s="514"/>
      <c r="O305" s="509"/>
      <c r="P305" s="511"/>
    </row>
    <row r="306" spans="1:16" ht="22.5" x14ac:dyDescent="0.2">
      <c r="A306" s="512" t="s">
        <v>479</v>
      </c>
      <c r="B306" s="506" t="s">
        <v>299</v>
      </c>
      <c r="C306" s="727" t="s">
        <v>300</v>
      </c>
      <c r="D306" s="727"/>
      <c r="E306" s="727"/>
      <c r="F306" s="727"/>
      <c r="G306" s="727"/>
      <c r="H306" s="508" t="s">
        <v>301</v>
      </c>
      <c r="I306" s="515"/>
      <c r="J306" s="509"/>
      <c r="K306" s="509"/>
      <c r="L306" s="510"/>
      <c r="M306" s="509"/>
      <c r="N306" s="514"/>
      <c r="O306" s="509"/>
      <c r="P306" s="511"/>
    </row>
    <row r="307" spans="1:16" ht="12.75" customHeight="1" x14ac:dyDescent="0.2">
      <c r="A307" s="518"/>
      <c r="B307" s="519"/>
      <c r="C307" s="728" t="s">
        <v>249</v>
      </c>
      <c r="D307" s="728"/>
      <c r="E307" s="728"/>
      <c r="F307" s="728"/>
      <c r="G307" s="728"/>
      <c r="H307" s="499"/>
      <c r="I307" s="500"/>
      <c r="J307" s="500"/>
      <c r="K307" s="500"/>
      <c r="L307" s="502"/>
      <c r="M307" s="500"/>
      <c r="N307" s="526"/>
      <c r="O307" s="500"/>
      <c r="P307" s="521"/>
    </row>
    <row r="308" spans="1:16" ht="33.75" x14ac:dyDescent="0.2">
      <c r="A308" s="497" t="s">
        <v>480</v>
      </c>
      <c r="B308" s="498" t="s">
        <v>481</v>
      </c>
      <c r="C308" s="732" t="s">
        <v>482</v>
      </c>
      <c r="D308" s="732"/>
      <c r="E308" s="732"/>
      <c r="F308" s="732"/>
      <c r="G308" s="732"/>
      <c r="H308" s="499" t="s">
        <v>406</v>
      </c>
      <c r="I308" s="500"/>
      <c r="J308" s="500"/>
      <c r="K308" s="539">
        <v>27</v>
      </c>
      <c r="L308" s="525"/>
      <c r="M308" s="524"/>
      <c r="N308" s="525"/>
      <c r="O308" s="500"/>
      <c r="P308" s="521"/>
    </row>
    <row r="309" spans="1:16" ht="12.75" customHeight="1" x14ac:dyDescent="0.2">
      <c r="A309" s="518"/>
      <c r="B309" s="519"/>
      <c r="C309" s="728" t="s">
        <v>249</v>
      </c>
      <c r="D309" s="728"/>
      <c r="E309" s="728"/>
      <c r="F309" s="728"/>
      <c r="G309" s="728"/>
      <c r="H309" s="499"/>
      <c r="I309" s="500"/>
      <c r="J309" s="500"/>
      <c r="K309" s="500"/>
      <c r="L309" s="502"/>
      <c r="M309" s="500"/>
      <c r="N309" s="526"/>
      <c r="O309" s="500"/>
      <c r="P309" s="521"/>
    </row>
    <row r="310" spans="1:16" ht="22.5" customHeight="1" x14ac:dyDescent="0.2">
      <c r="A310" s="497" t="s">
        <v>483</v>
      </c>
      <c r="B310" s="498" t="s">
        <v>484</v>
      </c>
      <c r="C310" s="732" t="s">
        <v>485</v>
      </c>
      <c r="D310" s="732"/>
      <c r="E310" s="732"/>
      <c r="F310" s="732"/>
      <c r="G310" s="732"/>
      <c r="H310" s="499" t="s">
        <v>385</v>
      </c>
      <c r="I310" s="500"/>
      <c r="J310" s="500"/>
      <c r="K310" s="524">
        <v>0.27</v>
      </c>
      <c r="L310" s="543"/>
      <c r="M310" s="524"/>
      <c r="N310" s="543"/>
      <c r="O310" s="500"/>
      <c r="P310" s="521"/>
    </row>
    <row r="311" spans="1:16" ht="12.75" customHeight="1" x14ac:dyDescent="0.2">
      <c r="A311" s="504"/>
      <c r="B311" s="496"/>
      <c r="C311" s="727" t="s">
        <v>486</v>
      </c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31"/>
    </row>
    <row r="312" spans="1:16" ht="15" customHeight="1" x14ac:dyDescent="0.2">
      <c r="A312" s="518"/>
      <c r="B312" s="519"/>
      <c r="C312" s="728" t="s">
        <v>249</v>
      </c>
      <c r="D312" s="728"/>
      <c r="E312" s="728"/>
      <c r="F312" s="728"/>
      <c r="G312" s="728"/>
      <c r="H312" s="499"/>
      <c r="I312" s="500"/>
      <c r="J312" s="500"/>
      <c r="K312" s="500"/>
      <c r="L312" s="502"/>
      <c r="M312" s="500"/>
      <c r="N312" s="520"/>
      <c r="O312" s="500"/>
      <c r="P312" s="521"/>
    </row>
    <row r="313" spans="1:16" ht="12.75" customHeight="1" x14ac:dyDescent="0.2">
      <c r="A313" s="530"/>
      <c r="B313" s="531"/>
      <c r="C313" s="531"/>
      <c r="D313" s="531"/>
      <c r="E313" s="531"/>
      <c r="F313" s="532"/>
      <c r="G313" s="532"/>
      <c r="H313" s="532"/>
      <c r="I313" s="532"/>
      <c r="J313" s="533"/>
      <c r="K313" s="532"/>
      <c r="L313" s="532"/>
      <c r="M313" s="532"/>
      <c r="N313" s="533"/>
      <c r="O313" s="509"/>
      <c r="P313" s="533"/>
    </row>
    <row r="314" spans="1:16" ht="12.75" customHeight="1" x14ac:dyDescent="0.2">
      <c r="A314" s="534"/>
      <c r="B314" s="535"/>
      <c r="C314" s="728" t="s">
        <v>487</v>
      </c>
      <c r="D314" s="728"/>
      <c r="E314" s="728"/>
      <c r="F314" s="728"/>
      <c r="G314" s="728"/>
      <c r="H314" s="728"/>
      <c r="I314" s="728"/>
      <c r="J314" s="728"/>
      <c r="K314" s="728"/>
      <c r="L314" s="728"/>
      <c r="M314" s="728"/>
      <c r="N314" s="728"/>
      <c r="O314" s="728"/>
      <c r="P314" s="536"/>
    </row>
    <row r="315" spans="1:16" ht="22.5" customHeight="1" x14ac:dyDescent="0.2">
      <c r="A315" s="733" t="s">
        <v>488</v>
      </c>
      <c r="B315" s="734"/>
      <c r="C315" s="734"/>
      <c r="D315" s="734"/>
      <c r="E315" s="734"/>
      <c r="F315" s="734"/>
      <c r="G315" s="734"/>
      <c r="H315" s="734"/>
      <c r="I315" s="734"/>
      <c r="J315" s="734"/>
      <c r="K315" s="734"/>
      <c r="L315" s="734"/>
      <c r="M315" s="734"/>
      <c r="N315" s="734"/>
      <c r="O315" s="734"/>
      <c r="P315" s="735"/>
    </row>
    <row r="316" spans="1:16" ht="47.25" customHeight="1" x14ac:dyDescent="0.2">
      <c r="A316" s="497" t="s">
        <v>489</v>
      </c>
      <c r="B316" s="498" t="s">
        <v>490</v>
      </c>
      <c r="C316" s="732" t="s">
        <v>491</v>
      </c>
      <c r="D316" s="732"/>
      <c r="E316" s="732"/>
      <c r="F316" s="732"/>
      <c r="G316" s="732"/>
      <c r="H316" s="499" t="s">
        <v>236</v>
      </c>
      <c r="I316" s="500"/>
      <c r="J316" s="500"/>
      <c r="K316" s="528">
        <v>0.1825</v>
      </c>
      <c r="L316" s="502"/>
      <c r="M316" s="500"/>
      <c r="N316" s="502"/>
      <c r="O316" s="500"/>
      <c r="P316" s="503"/>
    </row>
    <row r="317" spans="1:16" x14ac:dyDescent="0.2">
      <c r="A317" s="504"/>
      <c r="B317" s="496"/>
      <c r="C317" s="727" t="s">
        <v>492</v>
      </c>
      <c r="D317" s="727"/>
      <c r="E317" s="727"/>
      <c r="F317" s="727"/>
      <c r="G317" s="727"/>
      <c r="H317" s="727"/>
      <c r="I317" s="727"/>
      <c r="J317" s="727"/>
      <c r="K317" s="727"/>
      <c r="L317" s="727"/>
      <c r="M317" s="727"/>
      <c r="N317" s="727"/>
      <c r="O317" s="727"/>
      <c r="P317" s="731"/>
    </row>
    <row r="318" spans="1:16" ht="12.75" customHeight="1" x14ac:dyDescent="0.2">
      <c r="A318" s="505"/>
      <c r="B318" s="506" t="s">
        <v>238</v>
      </c>
      <c r="C318" s="729" t="s">
        <v>239</v>
      </c>
      <c r="D318" s="729"/>
      <c r="E318" s="729"/>
      <c r="F318" s="729"/>
      <c r="G318" s="729"/>
      <c r="H318" s="729"/>
      <c r="I318" s="729"/>
      <c r="J318" s="729"/>
      <c r="K318" s="729"/>
      <c r="L318" s="729"/>
      <c r="M318" s="729"/>
      <c r="N318" s="729"/>
      <c r="O318" s="729"/>
      <c r="P318" s="730"/>
    </row>
    <row r="319" spans="1:16" ht="27" customHeight="1" x14ac:dyDescent="0.2">
      <c r="A319" s="507"/>
      <c r="B319" s="506" t="s">
        <v>240</v>
      </c>
      <c r="C319" s="727" t="s">
        <v>241</v>
      </c>
      <c r="D319" s="727"/>
      <c r="E319" s="727"/>
      <c r="F319" s="727"/>
      <c r="G319" s="727"/>
      <c r="H319" s="508"/>
      <c r="I319" s="509"/>
      <c r="J319" s="509"/>
      <c r="K319" s="509"/>
      <c r="L319" s="510"/>
      <c r="M319" s="509"/>
      <c r="N319" s="510"/>
      <c r="O319" s="509"/>
      <c r="P319" s="511"/>
    </row>
    <row r="320" spans="1:16" ht="12.75" customHeight="1" x14ac:dyDescent="0.2">
      <c r="A320" s="512"/>
      <c r="B320" s="506"/>
      <c r="C320" s="727" t="s">
        <v>242</v>
      </c>
      <c r="D320" s="727"/>
      <c r="E320" s="727"/>
      <c r="F320" s="727"/>
      <c r="G320" s="727"/>
      <c r="H320" s="508" t="s">
        <v>243</v>
      </c>
      <c r="I320" s="509"/>
      <c r="J320" s="509"/>
      <c r="K320" s="513"/>
      <c r="L320" s="510"/>
      <c r="M320" s="509"/>
      <c r="N320" s="514"/>
      <c r="O320" s="509"/>
      <c r="P320" s="511"/>
    </row>
    <row r="321" spans="1:16" ht="33.75" customHeight="1" x14ac:dyDescent="0.2">
      <c r="A321" s="512"/>
      <c r="B321" s="506" t="s">
        <v>244</v>
      </c>
      <c r="C321" s="727" t="s">
        <v>245</v>
      </c>
      <c r="D321" s="727"/>
      <c r="E321" s="727"/>
      <c r="F321" s="727"/>
      <c r="G321" s="727"/>
      <c r="H321" s="508" t="s">
        <v>246</v>
      </c>
      <c r="I321" s="515"/>
      <c r="J321" s="516"/>
      <c r="K321" s="513"/>
      <c r="L321" s="517"/>
      <c r="M321" s="516"/>
      <c r="N321" s="514"/>
      <c r="O321" s="509"/>
      <c r="P321" s="511"/>
    </row>
    <row r="322" spans="1:16" ht="12.75" customHeight="1" x14ac:dyDescent="0.2">
      <c r="A322" s="512"/>
      <c r="B322" s="506" t="s">
        <v>247</v>
      </c>
      <c r="C322" s="727" t="s">
        <v>248</v>
      </c>
      <c r="D322" s="727"/>
      <c r="E322" s="727"/>
      <c r="F322" s="727"/>
      <c r="G322" s="727"/>
      <c r="H322" s="508" t="s">
        <v>243</v>
      </c>
      <c r="I322" s="515"/>
      <c r="J322" s="516"/>
      <c r="K322" s="513"/>
      <c r="L322" s="510"/>
      <c r="M322" s="509"/>
      <c r="N322" s="514"/>
      <c r="O322" s="509"/>
      <c r="P322" s="511"/>
    </row>
    <row r="323" spans="1:16" ht="18.75" customHeight="1" x14ac:dyDescent="0.2">
      <c r="A323" s="518"/>
      <c r="B323" s="519"/>
      <c r="C323" s="728" t="s">
        <v>249</v>
      </c>
      <c r="D323" s="728"/>
      <c r="E323" s="728"/>
      <c r="F323" s="728"/>
      <c r="G323" s="728"/>
      <c r="H323" s="499"/>
      <c r="I323" s="500"/>
      <c r="J323" s="500"/>
      <c r="K323" s="500"/>
      <c r="L323" s="502"/>
      <c r="M323" s="500"/>
      <c r="N323" s="520"/>
      <c r="O323" s="500"/>
      <c r="P323" s="521"/>
    </row>
    <row r="324" spans="1:16" ht="12.75" customHeight="1" x14ac:dyDescent="0.2">
      <c r="A324" s="497" t="s">
        <v>493</v>
      </c>
      <c r="B324" s="498" t="s">
        <v>260</v>
      </c>
      <c r="C324" s="732" t="s">
        <v>261</v>
      </c>
      <c r="D324" s="732"/>
      <c r="E324" s="732"/>
      <c r="F324" s="732"/>
      <c r="G324" s="732"/>
      <c r="H324" s="499" t="s">
        <v>262</v>
      </c>
      <c r="I324" s="500"/>
      <c r="J324" s="500"/>
      <c r="K324" s="522">
        <v>319.375</v>
      </c>
      <c r="L324" s="502"/>
      <c r="M324" s="500"/>
      <c r="N324" s="525"/>
      <c r="O324" s="500"/>
      <c r="P324" s="521"/>
    </row>
    <row r="325" spans="1:16" ht="12.75" customHeight="1" x14ac:dyDescent="0.2">
      <c r="A325" s="504"/>
      <c r="B325" s="496"/>
      <c r="C325" s="727" t="s">
        <v>494</v>
      </c>
      <c r="D325" s="727"/>
      <c r="E325" s="727"/>
      <c r="F325" s="727"/>
      <c r="G325" s="727"/>
      <c r="H325" s="727"/>
      <c r="I325" s="727"/>
      <c r="J325" s="727"/>
      <c r="K325" s="727"/>
      <c r="L325" s="727"/>
      <c r="M325" s="727"/>
      <c r="N325" s="727"/>
      <c r="O325" s="727"/>
      <c r="P325" s="731"/>
    </row>
    <row r="326" spans="1:16" ht="22.5" customHeight="1" x14ac:dyDescent="0.2">
      <c r="A326" s="518"/>
      <c r="B326" s="519"/>
      <c r="C326" s="728" t="s">
        <v>249</v>
      </c>
      <c r="D326" s="728"/>
      <c r="E326" s="728"/>
      <c r="F326" s="728"/>
      <c r="G326" s="728"/>
      <c r="H326" s="499"/>
      <c r="I326" s="500"/>
      <c r="J326" s="500"/>
      <c r="K326" s="500"/>
      <c r="L326" s="502"/>
      <c r="M326" s="500"/>
      <c r="N326" s="526"/>
      <c r="O326" s="500"/>
      <c r="P326" s="521"/>
    </row>
    <row r="327" spans="1:16" ht="12.75" customHeight="1" x14ac:dyDescent="0.2">
      <c r="A327" s="497" t="s">
        <v>495</v>
      </c>
      <c r="B327" s="498" t="s">
        <v>265</v>
      </c>
      <c r="C327" s="732" t="s">
        <v>496</v>
      </c>
      <c r="D327" s="732"/>
      <c r="E327" s="732"/>
      <c r="F327" s="732"/>
      <c r="G327" s="732"/>
      <c r="H327" s="499" t="s">
        <v>236</v>
      </c>
      <c r="I327" s="500"/>
      <c r="J327" s="500"/>
      <c r="K327" s="528">
        <v>0.1825</v>
      </c>
      <c r="L327" s="502"/>
      <c r="M327" s="500"/>
      <c r="N327" s="502"/>
      <c r="O327" s="500"/>
      <c r="P327" s="503"/>
    </row>
    <row r="328" spans="1:16" ht="18.75" customHeight="1" x14ac:dyDescent="0.2">
      <c r="A328" s="504"/>
      <c r="B328" s="496"/>
      <c r="C328" s="727" t="s">
        <v>492</v>
      </c>
      <c r="D328" s="727"/>
      <c r="E328" s="727"/>
      <c r="F328" s="727"/>
      <c r="G328" s="727"/>
      <c r="H328" s="727"/>
      <c r="I328" s="727"/>
      <c r="J328" s="727"/>
      <c r="K328" s="727"/>
      <c r="L328" s="727"/>
      <c r="M328" s="727"/>
      <c r="N328" s="727"/>
      <c r="O328" s="727"/>
      <c r="P328" s="731"/>
    </row>
    <row r="329" spans="1:16" ht="45" x14ac:dyDescent="0.2">
      <c r="A329" s="505"/>
      <c r="B329" s="506" t="s">
        <v>238</v>
      </c>
      <c r="C329" s="729" t="s">
        <v>239</v>
      </c>
      <c r="D329" s="729"/>
      <c r="E329" s="729"/>
      <c r="F329" s="729"/>
      <c r="G329" s="729"/>
      <c r="H329" s="729"/>
      <c r="I329" s="729"/>
      <c r="J329" s="729"/>
      <c r="K329" s="729"/>
      <c r="L329" s="729"/>
      <c r="M329" s="729"/>
      <c r="N329" s="729"/>
      <c r="O329" s="729"/>
      <c r="P329" s="730"/>
    </row>
    <row r="330" spans="1:16" ht="12.75" customHeight="1" x14ac:dyDescent="0.2">
      <c r="A330" s="507"/>
      <c r="B330" s="506" t="s">
        <v>240</v>
      </c>
      <c r="C330" s="727" t="s">
        <v>241</v>
      </c>
      <c r="D330" s="727"/>
      <c r="E330" s="727"/>
      <c r="F330" s="727"/>
      <c r="G330" s="727"/>
      <c r="H330" s="508"/>
      <c r="I330" s="509"/>
      <c r="J330" s="509"/>
      <c r="K330" s="509"/>
      <c r="L330" s="510"/>
      <c r="M330" s="509"/>
      <c r="N330" s="510"/>
      <c r="O330" s="509"/>
      <c r="P330" s="511"/>
    </row>
    <row r="331" spans="1:16" x14ac:dyDescent="0.2">
      <c r="A331" s="512"/>
      <c r="B331" s="506"/>
      <c r="C331" s="727" t="s">
        <v>242</v>
      </c>
      <c r="D331" s="727"/>
      <c r="E331" s="727"/>
      <c r="F331" s="727"/>
      <c r="G331" s="727"/>
      <c r="H331" s="508" t="s">
        <v>243</v>
      </c>
      <c r="I331" s="509"/>
      <c r="J331" s="509"/>
      <c r="K331" s="527"/>
      <c r="L331" s="510"/>
      <c r="M331" s="509"/>
      <c r="N331" s="514"/>
      <c r="O331" s="509"/>
      <c r="P331" s="511"/>
    </row>
    <row r="332" spans="1:16" ht="13.5" customHeight="1" x14ac:dyDescent="0.2">
      <c r="A332" s="512"/>
      <c r="B332" s="506" t="s">
        <v>268</v>
      </c>
      <c r="C332" s="727" t="s">
        <v>269</v>
      </c>
      <c r="D332" s="727"/>
      <c r="E332" s="727"/>
      <c r="F332" s="727"/>
      <c r="G332" s="727"/>
      <c r="H332" s="508" t="s">
        <v>246</v>
      </c>
      <c r="I332" s="516"/>
      <c r="J332" s="516"/>
      <c r="K332" s="527"/>
      <c r="L332" s="517"/>
      <c r="M332" s="516"/>
      <c r="N332" s="514"/>
      <c r="O332" s="509"/>
      <c r="P332" s="511"/>
    </row>
    <row r="333" spans="1:16" ht="22.5" customHeight="1" x14ac:dyDescent="0.2">
      <c r="A333" s="512"/>
      <c r="B333" s="506" t="s">
        <v>247</v>
      </c>
      <c r="C333" s="727" t="s">
        <v>248</v>
      </c>
      <c r="D333" s="727"/>
      <c r="E333" s="727"/>
      <c r="F333" s="727"/>
      <c r="G333" s="727"/>
      <c r="H333" s="508" t="s">
        <v>243</v>
      </c>
      <c r="I333" s="516"/>
      <c r="J333" s="516"/>
      <c r="K333" s="527"/>
      <c r="L333" s="510"/>
      <c r="M333" s="509"/>
      <c r="N333" s="514"/>
      <c r="O333" s="509"/>
      <c r="P333" s="511"/>
    </row>
    <row r="334" spans="1:16" ht="22.5" customHeight="1" x14ac:dyDescent="0.2">
      <c r="A334" s="518"/>
      <c r="B334" s="519"/>
      <c r="C334" s="728" t="s">
        <v>249</v>
      </c>
      <c r="D334" s="728"/>
      <c r="E334" s="728"/>
      <c r="F334" s="728"/>
      <c r="G334" s="728"/>
      <c r="H334" s="499"/>
      <c r="I334" s="500"/>
      <c r="J334" s="500"/>
      <c r="K334" s="500"/>
      <c r="L334" s="502"/>
      <c r="M334" s="500"/>
      <c r="N334" s="520"/>
      <c r="O334" s="500"/>
      <c r="P334" s="521"/>
    </row>
    <row r="335" spans="1:16" ht="12.75" customHeight="1" x14ac:dyDescent="0.2">
      <c r="A335" s="497" t="s">
        <v>497</v>
      </c>
      <c r="B335" s="498" t="s">
        <v>271</v>
      </c>
      <c r="C335" s="732" t="s">
        <v>272</v>
      </c>
      <c r="D335" s="732"/>
      <c r="E335" s="732"/>
      <c r="F335" s="732"/>
      <c r="G335" s="732"/>
      <c r="H335" s="499" t="s">
        <v>273</v>
      </c>
      <c r="I335" s="500"/>
      <c r="J335" s="500"/>
      <c r="K335" s="524">
        <v>200.75</v>
      </c>
      <c r="L335" s="525"/>
      <c r="M335" s="524"/>
      <c r="N335" s="525"/>
      <c r="O335" s="500"/>
      <c r="P335" s="521"/>
    </row>
    <row r="336" spans="1:16" ht="24" customHeight="1" x14ac:dyDescent="0.2">
      <c r="A336" s="504"/>
      <c r="B336" s="496"/>
      <c r="C336" s="727" t="s">
        <v>498</v>
      </c>
      <c r="D336" s="727"/>
      <c r="E336" s="727"/>
      <c r="F336" s="727"/>
      <c r="G336" s="727"/>
      <c r="H336" s="727"/>
      <c r="I336" s="727"/>
      <c r="J336" s="727"/>
      <c r="K336" s="727"/>
      <c r="L336" s="727"/>
      <c r="M336" s="727"/>
      <c r="N336" s="727"/>
      <c r="O336" s="727"/>
      <c r="P336" s="731"/>
    </row>
    <row r="337" spans="1:16" ht="12.75" customHeight="1" x14ac:dyDescent="0.2">
      <c r="A337" s="518"/>
      <c r="B337" s="519"/>
      <c r="C337" s="728" t="s">
        <v>249</v>
      </c>
      <c r="D337" s="728"/>
      <c r="E337" s="728"/>
      <c r="F337" s="728"/>
      <c r="G337" s="728"/>
      <c r="H337" s="499"/>
      <c r="I337" s="500"/>
      <c r="J337" s="500"/>
      <c r="K337" s="500"/>
      <c r="L337" s="502"/>
      <c r="M337" s="500"/>
      <c r="N337" s="526"/>
      <c r="O337" s="500"/>
      <c r="P337" s="521"/>
    </row>
    <row r="338" spans="1:16" ht="22.5" customHeight="1" x14ac:dyDescent="0.2">
      <c r="A338" s="497" t="s">
        <v>499</v>
      </c>
      <c r="B338" s="498" t="s">
        <v>500</v>
      </c>
      <c r="C338" s="732" t="s">
        <v>501</v>
      </c>
      <c r="D338" s="732"/>
      <c r="E338" s="732"/>
      <c r="F338" s="732"/>
      <c r="G338" s="732"/>
      <c r="H338" s="499" t="s">
        <v>406</v>
      </c>
      <c r="I338" s="500"/>
      <c r="J338" s="500"/>
      <c r="K338" s="539">
        <v>20</v>
      </c>
      <c r="L338" s="502"/>
      <c r="M338" s="500"/>
      <c r="N338" s="502"/>
      <c r="O338" s="500"/>
      <c r="P338" s="503"/>
    </row>
    <row r="339" spans="1:16" ht="12.75" customHeight="1" x14ac:dyDescent="0.2">
      <c r="A339" s="505"/>
      <c r="B339" s="506" t="s">
        <v>238</v>
      </c>
      <c r="C339" s="729" t="s">
        <v>239</v>
      </c>
      <c r="D339" s="729"/>
      <c r="E339" s="729"/>
      <c r="F339" s="729"/>
      <c r="G339" s="729"/>
      <c r="H339" s="729"/>
      <c r="I339" s="729"/>
      <c r="J339" s="729"/>
      <c r="K339" s="729"/>
      <c r="L339" s="729"/>
      <c r="M339" s="729"/>
      <c r="N339" s="729"/>
      <c r="O339" s="729"/>
      <c r="P339" s="730"/>
    </row>
    <row r="340" spans="1:16" x14ac:dyDescent="0.2">
      <c r="A340" s="512"/>
      <c r="B340" s="506" t="s">
        <v>167</v>
      </c>
      <c r="C340" s="727" t="s">
        <v>256</v>
      </c>
      <c r="D340" s="727"/>
      <c r="E340" s="727"/>
      <c r="F340" s="727"/>
      <c r="G340" s="727"/>
      <c r="H340" s="508" t="s">
        <v>243</v>
      </c>
      <c r="I340" s="509"/>
      <c r="J340" s="509"/>
      <c r="K340" s="516"/>
      <c r="L340" s="510"/>
      <c r="M340" s="509"/>
      <c r="N340" s="514"/>
      <c r="O340" s="509"/>
      <c r="P340" s="511"/>
    </row>
    <row r="341" spans="1:16" ht="12.75" customHeight="1" x14ac:dyDescent="0.2">
      <c r="A341" s="512"/>
      <c r="B341" s="506" t="s">
        <v>502</v>
      </c>
      <c r="C341" s="727" t="s">
        <v>503</v>
      </c>
      <c r="D341" s="727"/>
      <c r="E341" s="727"/>
      <c r="F341" s="727"/>
      <c r="G341" s="727"/>
      <c r="H341" s="508" t="s">
        <v>243</v>
      </c>
      <c r="I341" s="516"/>
      <c r="J341" s="516"/>
      <c r="K341" s="516"/>
      <c r="L341" s="510"/>
      <c r="M341" s="509"/>
      <c r="N341" s="514"/>
      <c r="O341" s="509"/>
      <c r="P341" s="511"/>
    </row>
    <row r="342" spans="1:16" x14ac:dyDescent="0.2">
      <c r="A342" s="507"/>
      <c r="B342" s="506" t="s">
        <v>240</v>
      </c>
      <c r="C342" s="727" t="s">
        <v>241</v>
      </c>
      <c r="D342" s="727"/>
      <c r="E342" s="727"/>
      <c r="F342" s="727"/>
      <c r="G342" s="727"/>
      <c r="H342" s="508"/>
      <c r="I342" s="509"/>
      <c r="J342" s="509"/>
      <c r="K342" s="509"/>
      <c r="L342" s="510"/>
      <c r="M342" s="509"/>
      <c r="N342" s="510"/>
      <c r="O342" s="509"/>
      <c r="P342" s="511"/>
    </row>
    <row r="343" spans="1:16" x14ac:dyDescent="0.2">
      <c r="A343" s="512"/>
      <c r="B343" s="506"/>
      <c r="C343" s="727" t="s">
        <v>242</v>
      </c>
      <c r="D343" s="727"/>
      <c r="E343" s="727"/>
      <c r="F343" s="727"/>
      <c r="G343" s="727"/>
      <c r="H343" s="508" t="s">
        <v>243</v>
      </c>
      <c r="I343" s="509"/>
      <c r="J343" s="509"/>
      <c r="K343" s="516"/>
      <c r="L343" s="510"/>
      <c r="M343" s="509"/>
      <c r="N343" s="514"/>
      <c r="O343" s="509"/>
      <c r="P343" s="511"/>
    </row>
    <row r="344" spans="1:16" ht="15.75" customHeight="1" x14ac:dyDescent="0.2">
      <c r="A344" s="512"/>
      <c r="B344" s="506" t="s">
        <v>504</v>
      </c>
      <c r="C344" s="727" t="s">
        <v>505</v>
      </c>
      <c r="D344" s="727"/>
      <c r="E344" s="727"/>
      <c r="F344" s="727"/>
      <c r="G344" s="727"/>
      <c r="H344" s="508" t="s">
        <v>246</v>
      </c>
      <c r="I344" s="516"/>
      <c r="J344" s="516"/>
      <c r="K344" s="516"/>
      <c r="L344" s="514"/>
      <c r="M344" s="529"/>
      <c r="N344" s="514"/>
      <c r="O344" s="509"/>
      <c r="P344" s="511"/>
    </row>
    <row r="345" spans="1:16" ht="12.75" customHeight="1" x14ac:dyDescent="0.2">
      <c r="A345" s="512"/>
      <c r="B345" s="506" t="s">
        <v>247</v>
      </c>
      <c r="C345" s="727" t="s">
        <v>248</v>
      </c>
      <c r="D345" s="727"/>
      <c r="E345" s="727"/>
      <c r="F345" s="727"/>
      <c r="G345" s="727"/>
      <c r="H345" s="508" t="s">
        <v>243</v>
      </c>
      <c r="I345" s="516"/>
      <c r="J345" s="516"/>
      <c r="K345" s="516"/>
      <c r="L345" s="510"/>
      <c r="M345" s="509"/>
      <c r="N345" s="514"/>
      <c r="O345" s="509"/>
      <c r="P345" s="511"/>
    </row>
    <row r="346" spans="1:16" x14ac:dyDescent="0.2">
      <c r="A346" s="518"/>
      <c r="B346" s="519"/>
      <c r="C346" s="728" t="s">
        <v>249</v>
      </c>
      <c r="D346" s="728"/>
      <c r="E346" s="728"/>
      <c r="F346" s="728"/>
      <c r="G346" s="728"/>
      <c r="H346" s="499"/>
      <c r="I346" s="500"/>
      <c r="J346" s="500"/>
      <c r="K346" s="500"/>
      <c r="L346" s="502"/>
      <c r="M346" s="500"/>
      <c r="N346" s="520"/>
      <c r="O346" s="500"/>
      <c r="P346" s="521"/>
    </row>
    <row r="347" spans="1:16" ht="13.5" customHeight="1" x14ac:dyDescent="0.2">
      <c r="A347" s="497" t="s">
        <v>506</v>
      </c>
      <c r="B347" s="498" t="s">
        <v>507</v>
      </c>
      <c r="C347" s="732" t="s">
        <v>508</v>
      </c>
      <c r="D347" s="732"/>
      <c r="E347" s="732"/>
      <c r="F347" s="732"/>
      <c r="G347" s="732"/>
      <c r="H347" s="499" t="s">
        <v>406</v>
      </c>
      <c r="I347" s="500"/>
      <c r="J347" s="500"/>
      <c r="K347" s="539">
        <v>20</v>
      </c>
      <c r="L347" s="502"/>
      <c r="M347" s="500"/>
      <c r="N347" s="502"/>
      <c r="O347" s="500"/>
      <c r="P347" s="503"/>
    </row>
    <row r="348" spans="1:16" ht="12.75" customHeight="1" x14ac:dyDescent="0.2">
      <c r="A348" s="505"/>
      <c r="B348" s="506" t="s">
        <v>238</v>
      </c>
      <c r="C348" s="729" t="s">
        <v>239</v>
      </c>
      <c r="D348" s="729"/>
      <c r="E348" s="729"/>
      <c r="F348" s="729"/>
      <c r="G348" s="729"/>
      <c r="H348" s="729"/>
      <c r="I348" s="729"/>
      <c r="J348" s="729"/>
      <c r="K348" s="729"/>
      <c r="L348" s="729"/>
      <c r="M348" s="729"/>
      <c r="N348" s="729"/>
      <c r="O348" s="729"/>
      <c r="P348" s="730"/>
    </row>
    <row r="349" spans="1:16" ht="11.25" customHeight="1" x14ac:dyDescent="0.2">
      <c r="A349" s="512"/>
      <c r="B349" s="506" t="s">
        <v>167</v>
      </c>
      <c r="C349" s="727" t="s">
        <v>256</v>
      </c>
      <c r="D349" s="727"/>
      <c r="E349" s="727"/>
      <c r="F349" s="727"/>
      <c r="G349" s="727"/>
      <c r="H349" s="508" t="s">
        <v>243</v>
      </c>
      <c r="I349" s="509"/>
      <c r="J349" s="509"/>
      <c r="K349" s="516"/>
      <c r="L349" s="510"/>
      <c r="M349" s="509"/>
      <c r="N349" s="514"/>
      <c r="O349" s="509"/>
      <c r="P349" s="511"/>
    </row>
    <row r="350" spans="1:16" ht="14.25" customHeight="1" x14ac:dyDescent="0.2">
      <c r="A350" s="512"/>
      <c r="B350" s="506" t="s">
        <v>502</v>
      </c>
      <c r="C350" s="727" t="s">
        <v>503</v>
      </c>
      <c r="D350" s="727"/>
      <c r="E350" s="727"/>
      <c r="F350" s="727"/>
      <c r="G350" s="727"/>
      <c r="H350" s="508" t="s">
        <v>243</v>
      </c>
      <c r="I350" s="516"/>
      <c r="J350" s="516"/>
      <c r="K350" s="516"/>
      <c r="L350" s="510"/>
      <c r="M350" s="509"/>
      <c r="N350" s="514"/>
      <c r="O350" s="509"/>
      <c r="P350" s="511"/>
    </row>
    <row r="351" spans="1:16" ht="12.75" customHeight="1" x14ac:dyDescent="0.2">
      <c r="A351" s="507"/>
      <c r="B351" s="506" t="s">
        <v>240</v>
      </c>
      <c r="C351" s="727" t="s">
        <v>241</v>
      </c>
      <c r="D351" s="727"/>
      <c r="E351" s="727"/>
      <c r="F351" s="727"/>
      <c r="G351" s="727"/>
      <c r="H351" s="508"/>
      <c r="I351" s="509"/>
      <c r="J351" s="509"/>
      <c r="K351" s="509"/>
      <c r="L351" s="510"/>
      <c r="M351" s="509"/>
      <c r="N351" s="510"/>
      <c r="O351" s="509"/>
      <c r="P351" s="511"/>
    </row>
    <row r="352" spans="1:16" x14ac:dyDescent="0.2">
      <c r="A352" s="512"/>
      <c r="B352" s="506"/>
      <c r="C352" s="727" t="s">
        <v>242</v>
      </c>
      <c r="D352" s="727"/>
      <c r="E352" s="727"/>
      <c r="F352" s="727"/>
      <c r="G352" s="727"/>
      <c r="H352" s="508" t="s">
        <v>243</v>
      </c>
      <c r="I352" s="509"/>
      <c r="J352" s="509"/>
      <c r="K352" s="516"/>
      <c r="L352" s="510"/>
      <c r="M352" s="509"/>
      <c r="N352" s="514"/>
      <c r="O352" s="509"/>
      <c r="P352" s="511"/>
    </row>
    <row r="353" spans="1:16" ht="12.75" customHeight="1" x14ac:dyDescent="0.2">
      <c r="A353" s="512"/>
      <c r="B353" s="506" t="s">
        <v>504</v>
      </c>
      <c r="C353" s="727" t="s">
        <v>505</v>
      </c>
      <c r="D353" s="727"/>
      <c r="E353" s="727"/>
      <c r="F353" s="727"/>
      <c r="G353" s="727"/>
      <c r="H353" s="508" t="s">
        <v>246</v>
      </c>
      <c r="I353" s="516"/>
      <c r="J353" s="516"/>
      <c r="K353" s="516"/>
      <c r="L353" s="514"/>
      <c r="M353" s="529"/>
      <c r="N353" s="514"/>
      <c r="O353" s="509"/>
      <c r="P353" s="511"/>
    </row>
    <row r="354" spans="1:16" ht="12.75" customHeight="1" x14ac:dyDescent="0.2">
      <c r="A354" s="512"/>
      <c r="B354" s="506" t="s">
        <v>247</v>
      </c>
      <c r="C354" s="727" t="s">
        <v>248</v>
      </c>
      <c r="D354" s="727"/>
      <c r="E354" s="727"/>
      <c r="F354" s="727"/>
      <c r="G354" s="727"/>
      <c r="H354" s="508" t="s">
        <v>243</v>
      </c>
      <c r="I354" s="516"/>
      <c r="J354" s="516"/>
      <c r="K354" s="516"/>
      <c r="L354" s="510"/>
      <c r="M354" s="509"/>
      <c r="N354" s="514"/>
      <c r="O354" s="509"/>
      <c r="P354" s="511"/>
    </row>
    <row r="355" spans="1:16" ht="12.75" customHeight="1" x14ac:dyDescent="0.2">
      <c r="A355" s="518"/>
      <c r="B355" s="519"/>
      <c r="C355" s="728" t="s">
        <v>249</v>
      </c>
      <c r="D355" s="728"/>
      <c r="E355" s="728"/>
      <c r="F355" s="728"/>
      <c r="G355" s="728"/>
      <c r="H355" s="499"/>
      <c r="I355" s="500"/>
      <c r="J355" s="500"/>
      <c r="K355" s="500"/>
      <c r="L355" s="502"/>
      <c r="M355" s="500"/>
      <c r="N355" s="520"/>
      <c r="O355" s="500"/>
      <c r="P355" s="521"/>
    </row>
    <row r="356" spans="1:16" ht="12.75" customHeight="1" x14ac:dyDescent="0.2">
      <c r="A356" s="497" t="s">
        <v>509</v>
      </c>
      <c r="B356" s="498" t="s">
        <v>510</v>
      </c>
      <c r="C356" s="732" t="s">
        <v>511</v>
      </c>
      <c r="D356" s="732"/>
      <c r="E356" s="732"/>
      <c r="F356" s="732"/>
      <c r="G356" s="732"/>
      <c r="H356" s="499" t="s">
        <v>324</v>
      </c>
      <c r="I356" s="500"/>
      <c r="J356" s="500"/>
      <c r="K356" s="539">
        <v>658</v>
      </c>
      <c r="L356" s="502"/>
      <c r="M356" s="500"/>
      <c r="N356" s="502"/>
      <c r="O356" s="500"/>
      <c r="P356" s="503"/>
    </row>
    <row r="357" spans="1:16" ht="12.75" customHeight="1" x14ac:dyDescent="0.2">
      <c r="A357" s="505"/>
      <c r="B357" s="506" t="s">
        <v>238</v>
      </c>
      <c r="C357" s="729" t="s">
        <v>239</v>
      </c>
      <c r="D357" s="729"/>
      <c r="E357" s="729"/>
      <c r="F357" s="729"/>
      <c r="G357" s="729"/>
      <c r="H357" s="729"/>
      <c r="I357" s="729"/>
      <c r="J357" s="729"/>
      <c r="K357" s="729"/>
      <c r="L357" s="729"/>
      <c r="M357" s="729"/>
      <c r="N357" s="729"/>
      <c r="O357" s="729"/>
      <c r="P357" s="730"/>
    </row>
    <row r="358" spans="1:16" ht="12.75" customHeight="1" x14ac:dyDescent="0.2">
      <c r="A358" s="512"/>
      <c r="B358" s="506" t="s">
        <v>167</v>
      </c>
      <c r="C358" s="727" t="s">
        <v>256</v>
      </c>
      <c r="D358" s="727"/>
      <c r="E358" s="727"/>
      <c r="F358" s="727"/>
      <c r="G358" s="727"/>
      <c r="H358" s="508" t="s">
        <v>243</v>
      </c>
      <c r="I358" s="509"/>
      <c r="J358" s="509"/>
      <c r="K358" s="540"/>
      <c r="L358" s="510"/>
      <c r="M358" s="509"/>
      <c r="N358" s="514"/>
      <c r="O358" s="509"/>
      <c r="P358" s="511"/>
    </row>
    <row r="359" spans="1:16" ht="12.75" customHeight="1" x14ac:dyDescent="0.2">
      <c r="A359" s="512"/>
      <c r="B359" s="506" t="s">
        <v>512</v>
      </c>
      <c r="C359" s="727" t="s">
        <v>513</v>
      </c>
      <c r="D359" s="727"/>
      <c r="E359" s="727"/>
      <c r="F359" s="727"/>
      <c r="G359" s="727"/>
      <c r="H359" s="508" t="s">
        <v>243</v>
      </c>
      <c r="I359" s="516"/>
      <c r="J359" s="516"/>
      <c r="K359" s="540"/>
      <c r="L359" s="510"/>
      <c r="M359" s="509"/>
      <c r="N359" s="514"/>
      <c r="O359" s="509"/>
      <c r="P359" s="511"/>
    </row>
    <row r="360" spans="1:16" ht="12.75" customHeight="1" x14ac:dyDescent="0.2">
      <c r="A360" s="507"/>
      <c r="B360" s="506" t="s">
        <v>240</v>
      </c>
      <c r="C360" s="727" t="s">
        <v>241</v>
      </c>
      <c r="D360" s="727"/>
      <c r="E360" s="727"/>
      <c r="F360" s="727"/>
      <c r="G360" s="727"/>
      <c r="H360" s="508"/>
      <c r="I360" s="509"/>
      <c r="J360" s="509"/>
      <c r="K360" s="509"/>
      <c r="L360" s="510"/>
      <c r="M360" s="509"/>
      <c r="N360" s="510"/>
      <c r="O360" s="509"/>
      <c r="P360" s="511"/>
    </row>
    <row r="361" spans="1:16" ht="12.75" customHeight="1" x14ac:dyDescent="0.2">
      <c r="A361" s="512"/>
      <c r="B361" s="506"/>
      <c r="C361" s="727" t="s">
        <v>242</v>
      </c>
      <c r="D361" s="727"/>
      <c r="E361" s="727"/>
      <c r="F361" s="727"/>
      <c r="G361" s="727"/>
      <c r="H361" s="508" t="s">
        <v>243</v>
      </c>
      <c r="I361" s="509"/>
      <c r="J361" s="509"/>
      <c r="K361" s="537"/>
      <c r="L361" s="510"/>
      <c r="M361" s="509"/>
      <c r="N361" s="514"/>
      <c r="O361" s="509"/>
      <c r="P361" s="511"/>
    </row>
    <row r="362" spans="1:16" ht="12.75" customHeight="1" x14ac:dyDescent="0.2">
      <c r="A362" s="512"/>
      <c r="B362" s="506" t="s">
        <v>504</v>
      </c>
      <c r="C362" s="727" t="s">
        <v>505</v>
      </c>
      <c r="D362" s="727"/>
      <c r="E362" s="727"/>
      <c r="F362" s="727"/>
      <c r="G362" s="727"/>
      <c r="H362" s="508" t="s">
        <v>246</v>
      </c>
      <c r="I362" s="516"/>
      <c r="J362" s="516"/>
      <c r="K362" s="540"/>
      <c r="L362" s="514"/>
      <c r="M362" s="529"/>
      <c r="N362" s="514"/>
      <c r="O362" s="509"/>
      <c r="P362" s="511"/>
    </row>
    <row r="363" spans="1:16" ht="12.75" customHeight="1" x14ac:dyDescent="0.2">
      <c r="A363" s="512"/>
      <c r="B363" s="506" t="s">
        <v>247</v>
      </c>
      <c r="C363" s="727" t="s">
        <v>248</v>
      </c>
      <c r="D363" s="727"/>
      <c r="E363" s="727"/>
      <c r="F363" s="727"/>
      <c r="G363" s="727"/>
      <c r="H363" s="508" t="s">
        <v>243</v>
      </c>
      <c r="I363" s="516"/>
      <c r="J363" s="516"/>
      <c r="K363" s="540"/>
      <c r="L363" s="510"/>
      <c r="M363" s="509"/>
      <c r="N363" s="514"/>
      <c r="O363" s="509"/>
      <c r="P363" s="511"/>
    </row>
    <row r="364" spans="1:16" ht="12.75" customHeight="1" x14ac:dyDescent="0.2">
      <c r="A364" s="512"/>
      <c r="B364" s="506" t="s">
        <v>339</v>
      </c>
      <c r="C364" s="727" t="s">
        <v>340</v>
      </c>
      <c r="D364" s="727"/>
      <c r="E364" s="727"/>
      <c r="F364" s="727"/>
      <c r="G364" s="727"/>
      <c r="H364" s="508" t="s">
        <v>246</v>
      </c>
      <c r="I364" s="540"/>
      <c r="J364" s="516"/>
      <c r="K364" s="537"/>
      <c r="L364" s="510"/>
      <c r="M364" s="509"/>
      <c r="N364" s="514"/>
      <c r="O364" s="509"/>
      <c r="P364" s="511"/>
    </row>
    <row r="365" spans="1:16" ht="12.75" customHeight="1" x14ac:dyDescent="0.2">
      <c r="A365" s="512"/>
      <c r="B365" s="506" t="s">
        <v>341</v>
      </c>
      <c r="C365" s="727" t="s">
        <v>342</v>
      </c>
      <c r="D365" s="727"/>
      <c r="E365" s="727"/>
      <c r="F365" s="727"/>
      <c r="G365" s="727"/>
      <c r="H365" s="508" t="s">
        <v>243</v>
      </c>
      <c r="I365" s="540"/>
      <c r="J365" s="516"/>
      <c r="K365" s="537"/>
      <c r="L365" s="510"/>
      <c r="M365" s="509"/>
      <c r="N365" s="514"/>
      <c r="O365" s="509"/>
      <c r="P365" s="511"/>
    </row>
    <row r="366" spans="1:16" ht="12.75" customHeight="1" x14ac:dyDescent="0.2">
      <c r="A366" s="512"/>
      <c r="B366" s="506" t="s">
        <v>514</v>
      </c>
      <c r="C366" s="727" t="s">
        <v>515</v>
      </c>
      <c r="D366" s="727"/>
      <c r="E366" s="727"/>
      <c r="F366" s="727"/>
      <c r="G366" s="727"/>
      <c r="H366" s="508" t="s">
        <v>246</v>
      </c>
      <c r="I366" s="516"/>
      <c r="J366" s="516"/>
      <c r="K366" s="540"/>
      <c r="L366" s="514"/>
      <c r="M366" s="516"/>
      <c r="N366" s="514"/>
      <c r="O366" s="509"/>
      <c r="P366" s="511"/>
    </row>
    <row r="367" spans="1:16" ht="12.75" customHeight="1" x14ac:dyDescent="0.2">
      <c r="A367" s="512"/>
      <c r="B367" s="506" t="s">
        <v>247</v>
      </c>
      <c r="C367" s="727" t="s">
        <v>248</v>
      </c>
      <c r="D367" s="727"/>
      <c r="E367" s="727"/>
      <c r="F367" s="727"/>
      <c r="G367" s="727"/>
      <c r="H367" s="508" t="s">
        <v>243</v>
      </c>
      <c r="I367" s="516"/>
      <c r="J367" s="516"/>
      <c r="K367" s="540"/>
      <c r="L367" s="510"/>
      <c r="M367" s="509"/>
      <c r="N367" s="514"/>
      <c r="O367" s="509"/>
      <c r="P367" s="511"/>
    </row>
    <row r="368" spans="1:16" ht="12.75" customHeight="1" x14ac:dyDescent="0.2">
      <c r="A368" s="512"/>
      <c r="B368" s="506" t="s">
        <v>516</v>
      </c>
      <c r="C368" s="727" t="s">
        <v>517</v>
      </c>
      <c r="D368" s="727"/>
      <c r="E368" s="727"/>
      <c r="F368" s="727"/>
      <c r="G368" s="727"/>
      <c r="H368" s="508" t="s">
        <v>246</v>
      </c>
      <c r="I368" s="516"/>
      <c r="J368" s="516"/>
      <c r="K368" s="540"/>
      <c r="L368" s="517"/>
      <c r="M368" s="516"/>
      <c r="N368" s="514"/>
      <c r="O368" s="509"/>
      <c r="P368" s="511"/>
    </row>
    <row r="369" spans="1:16" ht="12.75" customHeight="1" x14ac:dyDescent="0.2">
      <c r="A369" s="512"/>
      <c r="B369" s="506" t="s">
        <v>247</v>
      </c>
      <c r="C369" s="727" t="s">
        <v>248</v>
      </c>
      <c r="D369" s="727"/>
      <c r="E369" s="727"/>
      <c r="F369" s="727"/>
      <c r="G369" s="727"/>
      <c r="H369" s="508" t="s">
        <v>243</v>
      </c>
      <c r="I369" s="516"/>
      <c r="J369" s="516"/>
      <c r="K369" s="540"/>
      <c r="L369" s="510"/>
      <c r="M369" s="509"/>
      <c r="N369" s="514"/>
      <c r="O369" s="509"/>
      <c r="P369" s="511"/>
    </row>
    <row r="370" spans="1:16" ht="12.75" customHeight="1" x14ac:dyDescent="0.2">
      <c r="A370" s="512"/>
      <c r="B370" s="506" t="s">
        <v>518</v>
      </c>
      <c r="C370" s="727" t="s">
        <v>519</v>
      </c>
      <c r="D370" s="727"/>
      <c r="E370" s="727"/>
      <c r="F370" s="727"/>
      <c r="G370" s="727"/>
      <c r="H370" s="508" t="s">
        <v>246</v>
      </c>
      <c r="I370" s="516"/>
      <c r="J370" s="516"/>
      <c r="K370" s="540"/>
      <c r="L370" s="510"/>
      <c r="M370" s="509"/>
      <c r="N370" s="514"/>
      <c r="O370" s="509"/>
      <c r="P370" s="511"/>
    </row>
    <row r="371" spans="1:16" ht="12.75" customHeight="1" x14ac:dyDescent="0.2">
      <c r="A371" s="512"/>
      <c r="B371" s="506" t="s">
        <v>285</v>
      </c>
      <c r="C371" s="727" t="s">
        <v>286</v>
      </c>
      <c r="D371" s="727"/>
      <c r="E371" s="727"/>
      <c r="F371" s="727"/>
      <c r="G371" s="727"/>
      <c r="H371" s="508" t="s">
        <v>243</v>
      </c>
      <c r="I371" s="516"/>
      <c r="J371" s="516"/>
      <c r="K371" s="540"/>
      <c r="L371" s="510"/>
      <c r="M371" s="509"/>
      <c r="N371" s="514"/>
      <c r="O371" s="509"/>
      <c r="P371" s="511"/>
    </row>
    <row r="372" spans="1:16" ht="12.75" customHeight="1" x14ac:dyDescent="0.2">
      <c r="A372" s="512"/>
      <c r="B372" s="506" t="s">
        <v>520</v>
      </c>
      <c r="C372" s="727" t="s">
        <v>521</v>
      </c>
      <c r="D372" s="727"/>
      <c r="E372" s="727"/>
      <c r="F372" s="727"/>
      <c r="G372" s="727"/>
      <c r="H372" s="508" t="s">
        <v>246</v>
      </c>
      <c r="I372" s="516"/>
      <c r="J372" s="516"/>
      <c r="K372" s="540"/>
      <c r="L372" s="514"/>
      <c r="M372" s="516"/>
      <c r="N372" s="514"/>
      <c r="O372" s="509"/>
      <c r="P372" s="511"/>
    </row>
    <row r="373" spans="1:16" ht="12.75" customHeight="1" x14ac:dyDescent="0.2">
      <c r="A373" s="512"/>
      <c r="B373" s="506" t="s">
        <v>341</v>
      </c>
      <c r="C373" s="727" t="s">
        <v>342</v>
      </c>
      <c r="D373" s="727"/>
      <c r="E373" s="727"/>
      <c r="F373" s="727"/>
      <c r="G373" s="727"/>
      <c r="H373" s="508" t="s">
        <v>243</v>
      </c>
      <c r="I373" s="516"/>
      <c r="J373" s="516"/>
      <c r="K373" s="540"/>
      <c r="L373" s="510"/>
      <c r="M373" s="509"/>
      <c r="N373" s="514"/>
      <c r="O373" s="509"/>
      <c r="P373" s="511"/>
    </row>
    <row r="374" spans="1:16" ht="12.75" customHeight="1" x14ac:dyDescent="0.2">
      <c r="A374" s="512"/>
      <c r="B374" s="506" t="s">
        <v>522</v>
      </c>
      <c r="C374" s="727" t="s">
        <v>523</v>
      </c>
      <c r="D374" s="727"/>
      <c r="E374" s="727"/>
      <c r="F374" s="727"/>
      <c r="G374" s="727"/>
      <c r="H374" s="508" t="s">
        <v>246</v>
      </c>
      <c r="I374" s="516"/>
      <c r="J374" s="516"/>
      <c r="K374" s="540"/>
      <c r="L374" s="510"/>
      <c r="M374" s="509"/>
      <c r="N374" s="514"/>
      <c r="O374" s="509"/>
      <c r="P374" s="511"/>
    </row>
    <row r="375" spans="1:16" ht="12.75" customHeight="1" x14ac:dyDescent="0.2">
      <c r="A375" s="507"/>
      <c r="B375" s="506" t="s">
        <v>264</v>
      </c>
      <c r="C375" s="727" t="s">
        <v>316</v>
      </c>
      <c r="D375" s="727"/>
      <c r="E375" s="727"/>
      <c r="F375" s="727"/>
      <c r="G375" s="727"/>
      <c r="H375" s="508"/>
      <c r="I375" s="509"/>
      <c r="J375" s="509"/>
      <c r="K375" s="509"/>
      <c r="L375" s="510"/>
      <c r="M375" s="509"/>
      <c r="N375" s="510"/>
      <c r="O375" s="509"/>
      <c r="P375" s="511"/>
    </row>
    <row r="376" spans="1:16" ht="12.75" customHeight="1" x14ac:dyDescent="0.2">
      <c r="A376" s="512"/>
      <c r="B376" s="506" t="s">
        <v>524</v>
      </c>
      <c r="C376" s="727" t="s">
        <v>525</v>
      </c>
      <c r="D376" s="727"/>
      <c r="E376" s="727"/>
      <c r="F376" s="727"/>
      <c r="G376" s="727"/>
      <c r="H376" s="508" t="s">
        <v>353</v>
      </c>
      <c r="I376" s="540"/>
      <c r="J376" s="509"/>
      <c r="K376" s="540"/>
      <c r="L376" s="517"/>
      <c r="M376" s="516"/>
      <c r="N376" s="514"/>
      <c r="O376" s="509"/>
      <c r="P376" s="511"/>
    </row>
    <row r="377" spans="1:16" ht="12.75" customHeight="1" x14ac:dyDescent="0.2">
      <c r="A377" s="512"/>
      <c r="B377" s="506" t="s">
        <v>526</v>
      </c>
      <c r="C377" s="727" t="s">
        <v>527</v>
      </c>
      <c r="D377" s="727"/>
      <c r="E377" s="727"/>
      <c r="F377" s="727"/>
      <c r="G377" s="727"/>
      <c r="H377" s="508" t="s">
        <v>262</v>
      </c>
      <c r="I377" s="523"/>
      <c r="J377" s="509"/>
      <c r="K377" s="523"/>
      <c r="L377" s="514"/>
      <c r="M377" s="516"/>
      <c r="N377" s="514"/>
      <c r="O377" s="509"/>
      <c r="P377" s="511"/>
    </row>
    <row r="378" spans="1:16" ht="12.75" customHeight="1" x14ac:dyDescent="0.2">
      <c r="A378" s="512"/>
      <c r="B378" s="506" t="s">
        <v>528</v>
      </c>
      <c r="C378" s="727" t="s">
        <v>529</v>
      </c>
      <c r="D378" s="727"/>
      <c r="E378" s="727"/>
      <c r="F378" s="727"/>
      <c r="G378" s="727"/>
      <c r="H378" s="508" t="s">
        <v>273</v>
      </c>
      <c r="I378" s="516"/>
      <c r="J378" s="509"/>
      <c r="K378" s="516"/>
      <c r="L378" s="517"/>
      <c r="M378" s="516"/>
      <c r="N378" s="514"/>
      <c r="O378" s="509"/>
      <c r="P378" s="511"/>
    </row>
    <row r="379" spans="1:16" ht="22.5" customHeight="1" x14ac:dyDescent="0.2">
      <c r="A379" s="512" t="s">
        <v>530</v>
      </c>
      <c r="B379" s="506" t="s">
        <v>531</v>
      </c>
      <c r="C379" s="727" t="s">
        <v>532</v>
      </c>
      <c r="D379" s="727"/>
      <c r="E379" s="727"/>
      <c r="F379" s="727"/>
      <c r="G379" s="727"/>
      <c r="H379" s="508" t="s">
        <v>262</v>
      </c>
      <c r="I379" s="537"/>
      <c r="J379" s="509"/>
      <c r="K379" s="537"/>
      <c r="L379" s="514"/>
      <c r="M379" s="516"/>
      <c r="N379" s="514"/>
      <c r="O379" s="509"/>
      <c r="P379" s="511"/>
    </row>
    <row r="380" spans="1:16" ht="12.75" customHeight="1" x14ac:dyDescent="0.2">
      <c r="A380" s="512" t="s">
        <v>533</v>
      </c>
      <c r="B380" s="506" t="s">
        <v>534</v>
      </c>
      <c r="C380" s="727" t="s">
        <v>535</v>
      </c>
      <c r="D380" s="727"/>
      <c r="E380" s="727"/>
      <c r="F380" s="727"/>
      <c r="G380" s="727"/>
      <c r="H380" s="508" t="s">
        <v>262</v>
      </c>
      <c r="I380" s="523"/>
      <c r="J380" s="509"/>
      <c r="K380" s="523"/>
      <c r="L380" s="514"/>
      <c r="M380" s="516"/>
      <c r="N380" s="514"/>
      <c r="O380" s="509"/>
      <c r="P380" s="511"/>
    </row>
    <row r="381" spans="1:16" ht="24.75" customHeight="1" x14ac:dyDescent="0.2">
      <c r="A381" s="518"/>
      <c r="B381" s="519"/>
      <c r="C381" s="728" t="s">
        <v>249</v>
      </c>
      <c r="D381" s="728"/>
      <c r="E381" s="728"/>
      <c r="F381" s="728"/>
      <c r="G381" s="728"/>
      <c r="H381" s="499"/>
      <c r="I381" s="500"/>
      <c r="J381" s="500"/>
      <c r="K381" s="500"/>
      <c r="L381" s="502"/>
      <c r="M381" s="500"/>
      <c r="N381" s="520"/>
      <c r="O381" s="500"/>
      <c r="P381" s="521"/>
    </row>
    <row r="382" spans="1:16" ht="33.75" x14ac:dyDescent="0.2">
      <c r="A382" s="497" t="s">
        <v>536</v>
      </c>
      <c r="B382" s="498" t="s">
        <v>537</v>
      </c>
      <c r="C382" s="732" t="s">
        <v>538</v>
      </c>
      <c r="D382" s="732"/>
      <c r="E382" s="732"/>
      <c r="F382" s="732"/>
      <c r="G382" s="732"/>
      <c r="H382" s="499" t="s">
        <v>324</v>
      </c>
      <c r="I382" s="500"/>
      <c r="J382" s="500"/>
      <c r="K382" s="539">
        <v>658</v>
      </c>
      <c r="L382" s="543"/>
      <c r="M382" s="524"/>
      <c r="N382" s="543"/>
      <c r="O382" s="500"/>
      <c r="P382" s="521"/>
    </row>
    <row r="383" spans="1:16" x14ac:dyDescent="0.2">
      <c r="A383" s="518"/>
      <c r="B383" s="519"/>
      <c r="C383" s="728" t="s">
        <v>249</v>
      </c>
      <c r="D383" s="728"/>
      <c r="E383" s="728"/>
      <c r="F383" s="728"/>
      <c r="G383" s="728"/>
      <c r="H383" s="499"/>
      <c r="I383" s="500"/>
      <c r="J383" s="500"/>
      <c r="K383" s="500"/>
      <c r="L383" s="502"/>
      <c r="M383" s="500"/>
      <c r="N383" s="520"/>
      <c r="O383" s="500"/>
      <c r="P383" s="521"/>
    </row>
    <row r="384" spans="1:16" ht="22.5" customHeight="1" x14ac:dyDescent="0.2">
      <c r="A384" s="733" t="s">
        <v>539</v>
      </c>
      <c r="B384" s="734"/>
      <c r="C384" s="734"/>
      <c r="D384" s="734"/>
      <c r="E384" s="734"/>
      <c r="F384" s="734"/>
      <c r="G384" s="734"/>
      <c r="H384" s="734"/>
      <c r="I384" s="734"/>
      <c r="J384" s="734"/>
      <c r="K384" s="734"/>
      <c r="L384" s="734"/>
      <c r="M384" s="734"/>
      <c r="N384" s="734"/>
      <c r="O384" s="734"/>
      <c r="P384" s="735"/>
    </row>
    <row r="385" spans="1:16" ht="12.75" customHeight="1" x14ac:dyDescent="0.2">
      <c r="A385" s="497" t="s">
        <v>540</v>
      </c>
      <c r="B385" s="498" t="s">
        <v>541</v>
      </c>
      <c r="C385" s="732" t="s">
        <v>542</v>
      </c>
      <c r="D385" s="732"/>
      <c r="E385" s="732"/>
      <c r="F385" s="732"/>
      <c r="G385" s="732"/>
      <c r="H385" s="499" t="s">
        <v>543</v>
      </c>
      <c r="I385" s="500"/>
      <c r="J385" s="500"/>
      <c r="K385" s="539">
        <v>42</v>
      </c>
      <c r="L385" s="502"/>
      <c r="M385" s="500"/>
      <c r="N385" s="502"/>
      <c r="O385" s="500"/>
      <c r="P385" s="503"/>
    </row>
    <row r="386" spans="1:16" ht="12.75" customHeight="1" x14ac:dyDescent="0.2">
      <c r="A386" s="505"/>
      <c r="B386" s="506" t="s">
        <v>544</v>
      </c>
      <c r="C386" s="729" t="s">
        <v>545</v>
      </c>
      <c r="D386" s="729"/>
      <c r="E386" s="729"/>
      <c r="F386" s="729"/>
      <c r="G386" s="729"/>
      <c r="H386" s="729"/>
      <c r="I386" s="729"/>
      <c r="J386" s="729"/>
      <c r="K386" s="729"/>
      <c r="L386" s="729"/>
      <c r="M386" s="729"/>
      <c r="N386" s="729"/>
      <c r="O386" s="729"/>
      <c r="P386" s="730"/>
    </row>
    <row r="387" spans="1:16" ht="22.5" customHeight="1" x14ac:dyDescent="0.2">
      <c r="A387" s="505"/>
      <c r="B387" s="506" t="s">
        <v>238</v>
      </c>
      <c r="C387" s="729" t="s">
        <v>239</v>
      </c>
      <c r="D387" s="729"/>
      <c r="E387" s="729"/>
      <c r="F387" s="729"/>
      <c r="G387" s="729"/>
      <c r="H387" s="729"/>
      <c r="I387" s="729"/>
      <c r="J387" s="729"/>
      <c r="K387" s="729"/>
      <c r="L387" s="729"/>
      <c r="M387" s="729"/>
      <c r="N387" s="729"/>
      <c r="O387" s="729"/>
      <c r="P387" s="730"/>
    </row>
    <row r="388" spans="1:16" ht="12.75" customHeight="1" x14ac:dyDescent="0.2">
      <c r="A388" s="512"/>
      <c r="B388" s="506" t="s">
        <v>167</v>
      </c>
      <c r="C388" s="727" t="s">
        <v>256</v>
      </c>
      <c r="D388" s="727"/>
      <c r="E388" s="727"/>
      <c r="F388" s="727"/>
      <c r="G388" s="727"/>
      <c r="H388" s="508" t="s">
        <v>243</v>
      </c>
      <c r="I388" s="509"/>
      <c r="J388" s="509"/>
      <c r="K388" s="537"/>
      <c r="L388" s="510"/>
      <c r="M388" s="509"/>
      <c r="N388" s="514"/>
      <c r="O388" s="509"/>
      <c r="P388" s="511"/>
    </row>
    <row r="389" spans="1:16" ht="13.5" customHeight="1" x14ac:dyDescent="0.2">
      <c r="A389" s="512"/>
      <c r="B389" s="506" t="s">
        <v>546</v>
      </c>
      <c r="C389" s="727" t="s">
        <v>547</v>
      </c>
      <c r="D389" s="727"/>
      <c r="E389" s="727"/>
      <c r="F389" s="727"/>
      <c r="G389" s="727"/>
      <c r="H389" s="508" t="s">
        <v>243</v>
      </c>
      <c r="I389" s="516"/>
      <c r="J389" s="540"/>
      <c r="K389" s="537"/>
      <c r="L389" s="510"/>
      <c r="M389" s="509"/>
      <c r="N389" s="514"/>
      <c r="O389" s="509"/>
      <c r="P389" s="511"/>
    </row>
    <row r="390" spans="1:16" ht="14.25" customHeight="1" x14ac:dyDescent="0.2">
      <c r="A390" s="507"/>
      <c r="B390" s="506" t="s">
        <v>240</v>
      </c>
      <c r="C390" s="727" t="s">
        <v>241</v>
      </c>
      <c r="D390" s="727"/>
      <c r="E390" s="727"/>
      <c r="F390" s="727"/>
      <c r="G390" s="727"/>
      <c r="H390" s="508"/>
      <c r="I390" s="509"/>
      <c r="J390" s="509"/>
      <c r="K390" s="509"/>
      <c r="L390" s="510"/>
      <c r="M390" s="509"/>
      <c r="N390" s="510"/>
      <c r="O390" s="509"/>
      <c r="P390" s="511"/>
    </row>
    <row r="391" spans="1:16" x14ac:dyDescent="0.2">
      <c r="A391" s="512"/>
      <c r="B391" s="506" t="s">
        <v>548</v>
      </c>
      <c r="C391" s="727" t="s">
        <v>549</v>
      </c>
      <c r="D391" s="727"/>
      <c r="E391" s="727"/>
      <c r="F391" s="727"/>
      <c r="G391" s="727"/>
      <c r="H391" s="508" t="s">
        <v>246</v>
      </c>
      <c r="I391" s="515"/>
      <c r="J391" s="540"/>
      <c r="K391" s="516"/>
      <c r="L391" s="517"/>
      <c r="M391" s="516"/>
      <c r="N391" s="514"/>
      <c r="O391" s="509"/>
      <c r="P391" s="511"/>
    </row>
    <row r="392" spans="1:16" ht="12.75" customHeight="1" x14ac:dyDescent="0.2">
      <c r="A392" s="507"/>
      <c r="B392" s="506" t="s">
        <v>264</v>
      </c>
      <c r="C392" s="727" t="s">
        <v>316</v>
      </c>
      <c r="D392" s="727"/>
      <c r="E392" s="727"/>
      <c r="F392" s="727"/>
      <c r="G392" s="727"/>
      <c r="H392" s="508"/>
      <c r="I392" s="509"/>
      <c r="J392" s="509"/>
      <c r="K392" s="509"/>
      <c r="L392" s="510"/>
      <c r="M392" s="509"/>
      <c r="N392" s="510"/>
      <c r="O392" s="509"/>
      <c r="P392" s="538"/>
    </row>
    <row r="393" spans="1:16" ht="12.75" customHeight="1" x14ac:dyDescent="0.2">
      <c r="A393" s="512"/>
      <c r="B393" s="506" t="s">
        <v>550</v>
      </c>
      <c r="C393" s="727" t="s">
        <v>551</v>
      </c>
      <c r="D393" s="727"/>
      <c r="E393" s="727"/>
      <c r="F393" s="727"/>
      <c r="G393" s="727"/>
      <c r="H393" s="508" t="s">
        <v>353</v>
      </c>
      <c r="I393" s="540"/>
      <c r="J393" s="529"/>
      <c r="K393" s="537"/>
      <c r="L393" s="517"/>
      <c r="M393" s="516"/>
      <c r="N393" s="514"/>
      <c r="O393" s="509"/>
      <c r="P393" s="511"/>
    </row>
    <row r="394" spans="1:16" ht="22.5" customHeight="1" x14ac:dyDescent="0.2">
      <c r="A394" s="512"/>
      <c r="B394" s="506" t="s">
        <v>552</v>
      </c>
      <c r="C394" s="727" t="s">
        <v>553</v>
      </c>
      <c r="D394" s="727"/>
      <c r="E394" s="727"/>
      <c r="F394" s="727"/>
      <c r="G394" s="727"/>
      <c r="H394" s="508" t="s">
        <v>353</v>
      </c>
      <c r="I394" s="537"/>
      <c r="J394" s="529"/>
      <c r="K394" s="523"/>
      <c r="L394" s="517"/>
      <c r="M394" s="516"/>
      <c r="N394" s="514"/>
      <c r="O394" s="509"/>
      <c r="P394" s="511"/>
    </row>
    <row r="395" spans="1:16" ht="12.75" customHeight="1" x14ac:dyDescent="0.2">
      <c r="A395" s="518"/>
      <c r="B395" s="519"/>
      <c r="C395" s="728" t="s">
        <v>249</v>
      </c>
      <c r="D395" s="728"/>
      <c r="E395" s="728"/>
      <c r="F395" s="728"/>
      <c r="G395" s="728"/>
      <c r="H395" s="499"/>
      <c r="I395" s="500"/>
      <c r="J395" s="500"/>
      <c r="K395" s="500"/>
      <c r="L395" s="502"/>
      <c r="M395" s="500"/>
      <c r="N395" s="520"/>
      <c r="O395" s="500"/>
      <c r="P395" s="521"/>
    </row>
    <row r="396" spans="1:16" ht="13.5" customHeight="1" x14ac:dyDescent="0.2">
      <c r="A396" s="530"/>
      <c r="B396" s="531"/>
      <c r="C396" s="531"/>
      <c r="D396" s="531"/>
      <c r="E396" s="531"/>
      <c r="F396" s="532"/>
      <c r="G396" s="532"/>
      <c r="H396" s="532"/>
      <c r="I396" s="532"/>
      <c r="J396" s="533"/>
      <c r="K396" s="532"/>
      <c r="L396" s="532"/>
      <c r="M396" s="532"/>
      <c r="N396" s="533"/>
      <c r="O396" s="509"/>
      <c r="P396" s="533"/>
    </row>
    <row r="397" spans="1:16" x14ac:dyDescent="0.2">
      <c r="A397" s="534"/>
      <c r="B397" s="535"/>
      <c r="C397" s="728" t="s">
        <v>554</v>
      </c>
      <c r="D397" s="728"/>
      <c r="E397" s="728"/>
      <c r="F397" s="728"/>
      <c r="G397" s="728"/>
      <c r="H397" s="728"/>
      <c r="I397" s="728"/>
      <c r="J397" s="728"/>
      <c r="K397" s="728"/>
      <c r="L397" s="728"/>
      <c r="M397" s="728"/>
      <c r="N397" s="728"/>
      <c r="O397" s="728"/>
      <c r="P397" s="536"/>
    </row>
    <row r="398" spans="1:16" ht="12.75" customHeight="1" x14ac:dyDescent="0.2">
      <c r="A398" s="733" t="s">
        <v>555</v>
      </c>
      <c r="B398" s="734"/>
      <c r="C398" s="734"/>
      <c r="D398" s="734"/>
      <c r="E398" s="734"/>
      <c r="F398" s="734"/>
      <c r="G398" s="734"/>
      <c r="H398" s="734"/>
      <c r="I398" s="734"/>
      <c r="J398" s="734"/>
      <c r="K398" s="734"/>
      <c r="L398" s="734"/>
      <c r="M398" s="734"/>
      <c r="N398" s="734"/>
      <c r="O398" s="734"/>
      <c r="P398" s="735"/>
    </row>
    <row r="399" spans="1:16" ht="12.75" customHeight="1" x14ac:dyDescent="0.2">
      <c r="A399" s="497" t="s">
        <v>556</v>
      </c>
      <c r="B399" s="498" t="s">
        <v>557</v>
      </c>
      <c r="C399" s="732" t="s">
        <v>558</v>
      </c>
      <c r="D399" s="732"/>
      <c r="E399" s="732"/>
      <c r="F399" s="732"/>
      <c r="G399" s="732"/>
      <c r="H399" s="499" t="s">
        <v>559</v>
      </c>
      <c r="I399" s="500"/>
      <c r="J399" s="500"/>
      <c r="K399" s="524">
        <v>0.12</v>
      </c>
      <c r="L399" s="502"/>
      <c r="M399" s="500"/>
      <c r="N399" s="502"/>
      <c r="O399" s="500"/>
      <c r="P399" s="503"/>
    </row>
    <row r="400" spans="1:16" ht="16.5" customHeight="1" x14ac:dyDescent="0.2">
      <c r="A400" s="504"/>
      <c r="B400" s="496"/>
      <c r="C400" s="727" t="s">
        <v>442</v>
      </c>
      <c r="D400" s="727"/>
      <c r="E400" s="727"/>
      <c r="F400" s="727"/>
      <c r="G400" s="727"/>
      <c r="H400" s="727"/>
      <c r="I400" s="727"/>
      <c r="J400" s="727"/>
      <c r="K400" s="727"/>
      <c r="L400" s="727"/>
      <c r="M400" s="727"/>
      <c r="N400" s="727"/>
      <c r="O400" s="727"/>
      <c r="P400" s="731"/>
    </row>
    <row r="401" spans="1:16" ht="12.75" customHeight="1" x14ac:dyDescent="0.2">
      <c r="A401" s="512"/>
      <c r="B401" s="506" t="s">
        <v>167</v>
      </c>
      <c r="C401" s="727" t="s">
        <v>256</v>
      </c>
      <c r="D401" s="727"/>
      <c r="E401" s="727"/>
      <c r="F401" s="727"/>
      <c r="G401" s="727"/>
      <c r="H401" s="508" t="s">
        <v>243</v>
      </c>
      <c r="I401" s="509"/>
      <c r="J401" s="509"/>
      <c r="K401" s="537"/>
      <c r="L401" s="510"/>
      <c r="M401" s="509"/>
      <c r="N401" s="514"/>
      <c r="O401" s="509"/>
      <c r="P401" s="511"/>
    </row>
    <row r="402" spans="1:16" ht="15.75" customHeight="1" x14ac:dyDescent="0.2">
      <c r="A402" s="512"/>
      <c r="B402" s="506" t="s">
        <v>337</v>
      </c>
      <c r="C402" s="727" t="s">
        <v>338</v>
      </c>
      <c r="D402" s="727"/>
      <c r="E402" s="727"/>
      <c r="F402" s="727"/>
      <c r="G402" s="727"/>
      <c r="H402" s="508" t="s">
        <v>243</v>
      </c>
      <c r="I402" s="516"/>
      <c r="J402" s="509"/>
      <c r="K402" s="537"/>
      <c r="L402" s="510"/>
      <c r="M402" s="509"/>
      <c r="N402" s="514"/>
      <c r="O402" s="509"/>
      <c r="P402" s="511"/>
    </row>
    <row r="403" spans="1:16" x14ac:dyDescent="0.2">
      <c r="A403" s="512"/>
      <c r="B403" s="506" t="s">
        <v>560</v>
      </c>
      <c r="C403" s="727" t="s">
        <v>561</v>
      </c>
      <c r="D403" s="727"/>
      <c r="E403" s="727"/>
      <c r="F403" s="727"/>
      <c r="G403" s="727"/>
      <c r="H403" s="508" t="s">
        <v>243</v>
      </c>
      <c r="I403" s="516"/>
      <c r="J403" s="509"/>
      <c r="K403" s="537"/>
      <c r="L403" s="510"/>
      <c r="M403" s="509"/>
      <c r="N403" s="514"/>
      <c r="O403" s="509"/>
      <c r="P403" s="511"/>
    </row>
    <row r="404" spans="1:16" x14ac:dyDescent="0.2">
      <c r="A404" s="518"/>
      <c r="B404" s="519"/>
      <c r="C404" s="728" t="s">
        <v>249</v>
      </c>
      <c r="D404" s="728"/>
      <c r="E404" s="728"/>
      <c r="F404" s="728"/>
      <c r="G404" s="728"/>
      <c r="H404" s="499"/>
      <c r="I404" s="500"/>
      <c r="J404" s="500"/>
      <c r="K404" s="500"/>
      <c r="L404" s="502"/>
      <c r="M404" s="500"/>
      <c r="N404" s="520"/>
      <c r="O404" s="500"/>
      <c r="P404" s="521"/>
    </row>
    <row r="405" spans="1:16" ht="13.5" customHeight="1" x14ac:dyDescent="0.2">
      <c r="A405" s="497" t="s">
        <v>562</v>
      </c>
      <c r="B405" s="498" t="s">
        <v>563</v>
      </c>
      <c r="C405" s="732" t="s">
        <v>564</v>
      </c>
      <c r="D405" s="732"/>
      <c r="E405" s="732"/>
      <c r="F405" s="732"/>
      <c r="G405" s="732"/>
      <c r="H405" s="499" t="s">
        <v>406</v>
      </c>
      <c r="I405" s="500"/>
      <c r="J405" s="500"/>
      <c r="K405" s="539">
        <v>6</v>
      </c>
      <c r="L405" s="502"/>
      <c r="M405" s="500"/>
      <c r="N405" s="502"/>
      <c r="O405" s="500"/>
      <c r="P405" s="503"/>
    </row>
    <row r="406" spans="1:16" ht="12.75" customHeight="1" x14ac:dyDescent="0.2">
      <c r="A406" s="512"/>
      <c r="B406" s="506" t="s">
        <v>167</v>
      </c>
      <c r="C406" s="727" t="s">
        <v>256</v>
      </c>
      <c r="D406" s="727"/>
      <c r="E406" s="727"/>
      <c r="F406" s="727"/>
      <c r="G406" s="727"/>
      <c r="H406" s="508" t="s">
        <v>243</v>
      </c>
      <c r="I406" s="509"/>
      <c r="J406" s="509"/>
      <c r="K406" s="516"/>
      <c r="L406" s="510"/>
      <c r="M406" s="509"/>
      <c r="N406" s="514"/>
      <c r="O406" s="509"/>
      <c r="P406" s="511"/>
    </row>
    <row r="407" spans="1:16" ht="12.75" customHeight="1" x14ac:dyDescent="0.2">
      <c r="A407" s="512"/>
      <c r="B407" s="506" t="s">
        <v>337</v>
      </c>
      <c r="C407" s="727" t="s">
        <v>338</v>
      </c>
      <c r="D407" s="727"/>
      <c r="E407" s="727"/>
      <c r="F407" s="727"/>
      <c r="G407" s="727"/>
      <c r="H407" s="508" t="s">
        <v>243</v>
      </c>
      <c r="I407" s="516"/>
      <c r="J407" s="509"/>
      <c r="K407" s="516"/>
      <c r="L407" s="510"/>
      <c r="M407" s="509"/>
      <c r="N407" s="514"/>
      <c r="O407" s="509"/>
      <c r="P407" s="511"/>
    </row>
    <row r="408" spans="1:16" ht="18" customHeight="1" x14ac:dyDescent="0.2">
      <c r="A408" s="512"/>
      <c r="B408" s="506" t="s">
        <v>560</v>
      </c>
      <c r="C408" s="727" t="s">
        <v>561</v>
      </c>
      <c r="D408" s="727"/>
      <c r="E408" s="727"/>
      <c r="F408" s="727"/>
      <c r="G408" s="727"/>
      <c r="H408" s="508" t="s">
        <v>243</v>
      </c>
      <c r="I408" s="516"/>
      <c r="J408" s="509"/>
      <c r="K408" s="516"/>
      <c r="L408" s="510"/>
      <c r="M408" s="509"/>
      <c r="N408" s="514"/>
      <c r="O408" s="509"/>
      <c r="P408" s="511"/>
    </row>
    <row r="409" spans="1:16" ht="12.75" customHeight="1" x14ac:dyDescent="0.2">
      <c r="A409" s="518"/>
      <c r="B409" s="519"/>
      <c r="C409" s="728" t="s">
        <v>249</v>
      </c>
      <c r="D409" s="728"/>
      <c r="E409" s="728"/>
      <c r="F409" s="728"/>
      <c r="G409" s="728"/>
      <c r="H409" s="499"/>
      <c r="I409" s="500"/>
      <c r="J409" s="500"/>
      <c r="K409" s="500"/>
      <c r="L409" s="502"/>
      <c r="M409" s="500"/>
      <c r="N409" s="520"/>
      <c r="O409" s="500"/>
      <c r="P409" s="521"/>
    </row>
    <row r="410" spans="1:16" ht="29.25" customHeight="1" x14ac:dyDescent="0.2">
      <c r="A410" s="497" t="s">
        <v>565</v>
      </c>
      <c r="B410" s="498" t="s">
        <v>566</v>
      </c>
      <c r="C410" s="732" t="s">
        <v>567</v>
      </c>
      <c r="D410" s="732"/>
      <c r="E410" s="732"/>
      <c r="F410" s="732"/>
      <c r="G410" s="732"/>
      <c r="H410" s="499" t="s">
        <v>568</v>
      </c>
      <c r="I410" s="500"/>
      <c r="J410" s="500"/>
      <c r="K410" s="539">
        <v>6</v>
      </c>
      <c r="L410" s="502"/>
      <c r="M410" s="500"/>
      <c r="N410" s="502"/>
      <c r="O410" s="500"/>
      <c r="P410" s="503"/>
    </row>
    <row r="411" spans="1:16" x14ac:dyDescent="0.2">
      <c r="A411" s="512"/>
      <c r="B411" s="506" t="s">
        <v>167</v>
      </c>
      <c r="C411" s="727" t="s">
        <v>256</v>
      </c>
      <c r="D411" s="727"/>
      <c r="E411" s="727"/>
      <c r="F411" s="727"/>
      <c r="G411" s="727"/>
      <c r="H411" s="508" t="s">
        <v>243</v>
      </c>
      <c r="I411" s="509"/>
      <c r="J411" s="509"/>
      <c r="K411" s="516"/>
      <c r="L411" s="510"/>
      <c r="M411" s="509"/>
      <c r="N411" s="514"/>
      <c r="O411" s="509"/>
      <c r="P411" s="511"/>
    </row>
    <row r="412" spans="1:16" ht="12.75" customHeight="1" x14ac:dyDescent="0.2">
      <c r="A412" s="512"/>
      <c r="B412" s="506" t="s">
        <v>333</v>
      </c>
      <c r="C412" s="727" t="s">
        <v>334</v>
      </c>
      <c r="D412" s="727"/>
      <c r="E412" s="727"/>
      <c r="F412" s="727"/>
      <c r="G412" s="727"/>
      <c r="H412" s="508" t="s">
        <v>243</v>
      </c>
      <c r="I412" s="516"/>
      <c r="J412" s="509"/>
      <c r="K412" s="516"/>
      <c r="L412" s="510"/>
      <c r="M412" s="509"/>
      <c r="N412" s="514"/>
      <c r="O412" s="509"/>
      <c r="P412" s="511"/>
    </row>
    <row r="413" spans="1:16" x14ac:dyDescent="0.2">
      <c r="A413" s="512"/>
      <c r="B413" s="506" t="s">
        <v>560</v>
      </c>
      <c r="C413" s="727" t="s">
        <v>561</v>
      </c>
      <c r="D413" s="727"/>
      <c r="E413" s="727"/>
      <c r="F413" s="727"/>
      <c r="G413" s="727"/>
      <c r="H413" s="508" t="s">
        <v>243</v>
      </c>
      <c r="I413" s="516"/>
      <c r="J413" s="509"/>
      <c r="K413" s="516"/>
      <c r="L413" s="510"/>
      <c r="M413" s="509"/>
      <c r="N413" s="514"/>
      <c r="O413" s="509"/>
      <c r="P413" s="511"/>
    </row>
    <row r="414" spans="1:16" x14ac:dyDescent="0.2">
      <c r="A414" s="518"/>
      <c r="B414" s="519"/>
      <c r="C414" s="728" t="s">
        <v>249</v>
      </c>
      <c r="D414" s="728"/>
      <c r="E414" s="728"/>
      <c r="F414" s="728"/>
      <c r="G414" s="728"/>
      <c r="H414" s="499"/>
      <c r="I414" s="500"/>
      <c r="J414" s="500"/>
      <c r="K414" s="500"/>
      <c r="L414" s="502"/>
      <c r="M414" s="500"/>
      <c r="N414" s="520"/>
      <c r="O414" s="500"/>
      <c r="P414" s="521"/>
    </row>
    <row r="415" spans="1:16" ht="22.5" customHeight="1" x14ac:dyDescent="0.2">
      <c r="A415" s="497" t="s">
        <v>569</v>
      </c>
      <c r="B415" s="498" t="s">
        <v>570</v>
      </c>
      <c r="C415" s="732" t="s">
        <v>571</v>
      </c>
      <c r="D415" s="732"/>
      <c r="E415" s="732"/>
      <c r="F415" s="732"/>
      <c r="G415" s="732"/>
      <c r="H415" s="499" t="s">
        <v>572</v>
      </c>
      <c r="I415" s="500"/>
      <c r="J415" s="500"/>
      <c r="K415" s="522">
        <v>9.9190000000000005</v>
      </c>
      <c r="L415" s="502"/>
      <c r="M415" s="500"/>
      <c r="N415" s="502"/>
      <c r="O415" s="500"/>
      <c r="P415" s="503"/>
    </row>
    <row r="416" spans="1:16" ht="16.5" customHeight="1" x14ac:dyDescent="0.2">
      <c r="A416" s="504"/>
      <c r="B416" s="496"/>
      <c r="C416" s="727" t="s">
        <v>573</v>
      </c>
      <c r="D416" s="727"/>
      <c r="E416" s="727"/>
      <c r="F416" s="727"/>
      <c r="G416" s="727"/>
      <c r="H416" s="727"/>
      <c r="I416" s="727"/>
      <c r="J416" s="727"/>
      <c r="K416" s="727"/>
      <c r="L416" s="727"/>
      <c r="M416" s="727"/>
      <c r="N416" s="727"/>
      <c r="O416" s="727"/>
      <c r="P416" s="731"/>
    </row>
    <row r="417" spans="1:16" ht="12.75" customHeight="1" x14ac:dyDescent="0.2">
      <c r="A417" s="512"/>
      <c r="B417" s="506" t="s">
        <v>167</v>
      </c>
      <c r="C417" s="727" t="s">
        <v>256</v>
      </c>
      <c r="D417" s="727"/>
      <c r="E417" s="727"/>
      <c r="F417" s="727"/>
      <c r="G417" s="727"/>
      <c r="H417" s="508" t="s">
        <v>243</v>
      </c>
      <c r="I417" s="509"/>
      <c r="J417" s="509"/>
      <c r="K417" s="523"/>
      <c r="L417" s="510"/>
      <c r="M417" s="509"/>
      <c r="N417" s="514"/>
      <c r="O417" s="509"/>
      <c r="P417" s="511"/>
    </row>
    <row r="418" spans="1:16" ht="12.75" customHeight="1" x14ac:dyDescent="0.2">
      <c r="A418" s="512"/>
      <c r="B418" s="506" t="s">
        <v>333</v>
      </c>
      <c r="C418" s="727" t="s">
        <v>334</v>
      </c>
      <c r="D418" s="727"/>
      <c r="E418" s="727"/>
      <c r="F418" s="727"/>
      <c r="G418" s="727"/>
      <c r="H418" s="508" t="s">
        <v>243</v>
      </c>
      <c r="I418" s="516"/>
      <c r="J418" s="509"/>
      <c r="K418" s="523"/>
      <c r="L418" s="510"/>
      <c r="M418" s="509"/>
      <c r="N418" s="514"/>
      <c r="O418" s="509"/>
      <c r="P418" s="511"/>
    </row>
    <row r="419" spans="1:16" ht="15" customHeight="1" x14ac:dyDescent="0.2">
      <c r="A419" s="512"/>
      <c r="B419" s="506" t="s">
        <v>560</v>
      </c>
      <c r="C419" s="727" t="s">
        <v>561</v>
      </c>
      <c r="D419" s="727"/>
      <c r="E419" s="727"/>
      <c r="F419" s="727"/>
      <c r="G419" s="727"/>
      <c r="H419" s="508" t="s">
        <v>243</v>
      </c>
      <c r="I419" s="516"/>
      <c r="J419" s="509"/>
      <c r="K419" s="523"/>
      <c r="L419" s="510"/>
      <c r="M419" s="509"/>
      <c r="N419" s="514"/>
      <c r="O419" s="509"/>
      <c r="P419" s="511"/>
    </row>
    <row r="420" spans="1:16" ht="15" customHeight="1" x14ac:dyDescent="0.2">
      <c r="A420" s="518"/>
      <c r="B420" s="519"/>
      <c r="C420" s="728" t="s">
        <v>249</v>
      </c>
      <c r="D420" s="728"/>
      <c r="E420" s="728"/>
      <c r="F420" s="728"/>
      <c r="G420" s="728"/>
      <c r="H420" s="499"/>
      <c r="I420" s="500"/>
      <c r="J420" s="500"/>
      <c r="K420" s="500"/>
      <c r="L420" s="502"/>
      <c r="M420" s="500"/>
      <c r="N420" s="520"/>
      <c r="O420" s="500"/>
      <c r="P420" s="521"/>
    </row>
    <row r="421" spans="1:16" hidden="1" x14ac:dyDescent="0.2">
      <c r="A421" s="530"/>
      <c r="B421" s="531"/>
      <c r="C421" s="531"/>
      <c r="D421" s="531"/>
      <c r="E421" s="531"/>
      <c r="F421" s="532"/>
      <c r="G421" s="532"/>
      <c r="H421" s="532"/>
      <c r="I421" s="532"/>
      <c r="J421" s="533"/>
      <c r="K421" s="532"/>
      <c r="L421" s="532"/>
      <c r="M421" s="532"/>
      <c r="N421" s="533"/>
      <c r="O421" s="509"/>
      <c r="P421" s="533"/>
    </row>
    <row r="422" spans="1:16" ht="12.75" customHeight="1" x14ac:dyDescent="0.2">
      <c r="A422" s="534"/>
      <c r="B422" s="535"/>
      <c r="C422" s="728" t="s">
        <v>574</v>
      </c>
      <c r="D422" s="728"/>
      <c r="E422" s="728"/>
      <c r="F422" s="728"/>
      <c r="G422" s="728"/>
      <c r="H422" s="728"/>
      <c r="I422" s="728"/>
      <c r="J422" s="728"/>
      <c r="K422" s="728"/>
      <c r="L422" s="728"/>
      <c r="M422" s="728"/>
      <c r="N422" s="728"/>
      <c r="O422" s="728"/>
      <c r="P422" s="536"/>
    </row>
    <row r="423" spans="1:16" x14ac:dyDescent="0.2">
      <c r="A423" s="733" t="s">
        <v>575</v>
      </c>
      <c r="B423" s="734"/>
      <c r="C423" s="734"/>
      <c r="D423" s="734"/>
      <c r="E423" s="734"/>
      <c r="F423" s="734"/>
      <c r="G423" s="734"/>
      <c r="H423" s="734"/>
      <c r="I423" s="734"/>
      <c r="J423" s="734"/>
      <c r="K423" s="734"/>
      <c r="L423" s="734"/>
      <c r="M423" s="734"/>
      <c r="N423" s="734"/>
      <c r="O423" s="734"/>
      <c r="P423" s="735"/>
    </row>
    <row r="424" spans="1:16" ht="22.5" x14ac:dyDescent="0.2">
      <c r="A424" s="497" t="s">
        <v>576</v>
      </c>
      <c r="B424" s="498" t="s">
        <v>577</v>
      </c>
      <c r="C424" s="732" t="s">
        <v>578</v>
      </c>
      <c r="D424" s="732"/>
      <c r="E424" s="732"/>
      <c r="F424" s="732"/>
      <c r="G424" s="732"/>
      <c r="H424" s="499" t="s">
        <v>252</v>
      </c>
      <c r="I424" s="500"/>
      <c r="J424" s="500"/>
      <c r="K424" s="522">
        <v>0.125</v>
      </c>
      <c r="L424" s="502"/>
      <c r="M424" s="500"/>
      <c r="N424" s="502"/>
      <c r="O424" s="500"/>
      <c r="P424" s="503"/>
    </row>
    <row r="425" spans="1:16" ht="16.5" customHeight="1" x14ac:dyDescent="0.2">
      <c r="A425" s="504"/>
      <c r="B425" s="496"/>
      <c r="C425" s="727" t="s">
        <v>579</v>
      </c>
      <c r="D425" s="727"/>
      <c r="E425" s="727"/>
      <c r="F425" s="727"/>
      <c r="G425" s="727"/>
      <c r="H425" s="727"/>
      <c r="I425" s="727"/>
      <c r="J425" s="727"/>
      <c r="K425" s="727"/>
      <c r="L425" s="727"/>
      <c r="M425" s="727"/>
      <c r="N425" s="727"/>
      <c r="O425" s="727"/>
      <c r="P425" s="731"/>
    </row>
    <row r="426" spans="1:16" ht="12.75" customHeight="1" x14ac:dyDescent="0.2">
      <c r="A426" s="505"/>
      <c r="B426" s="506" t="s">
        <v>238</v>
      </c>
      <c r="C426" s="729" t="s">
        <v>239</v>
      </c>
      <c r="D426" s="729"/>
      <c r="E426" s="729"/>
      <c r="F426" s="729"/>
      <c r="G426" s="729"/>
      <c r="H426" s="729"/>
      <c r="I426" s="729"/>
      <c r="J426" s="729"/>
      <c r="K426" s="729"/>
      <c r="L426" s="729"/>
      <c r="M426" s="729"/>
      <c r="N426" s="729"/>
      <c r="O426" s="729"/>
      <c r="P426" s="730"/>
    </row>
    <row r="427" spans="1:16" ht="12.75" customHeight="1" x14ac:dyDescent="0.2">
      <c r="A427" s="512"/>
      <c r="B427" s="506" t="s">
        <v>167</v>
      </c>
      <c r="C427" s="727" t="s">
        <v>256</v>
      </c>
      <c r="D427" s="727"/>
      <c r="E427" s="727"/>
      <c r="F427" s="727"/>
      <c r="G427" s="727"/>
      <c r="H427" s="508" t="s">
        <v>243</v>
      </c>
      <c r="I427" s="509"/>
      <c r="J427" s="509"/>
      <c r="K427" s="523"/>
      <c r="L427" s="510"/>
      <c r="M427" s="509"/>
      <c r="N427" s="514"/>
      <c r="O427" s="509"/>
      <c r="P427" s="511"/>
    </row>
    <row r="428" spans="1:16" ht="22.5" customHeight="1" x14ac:dyDescent="0.2">
      <c r="A428" s="512"/>
      <c r="B428" s="506" t="s">
        <v>580</v>
      </c>
      <c r="C428" s="727" t="s">
        <v>581</v>
      </c>
      <c r="D428" s="727"/>
      <c r="E428" s="727"/>
      <c r="F428" s="727"/>
      <c r="G428" s="727"/>
      <c r="H428" s="508" t="s">
        <v>243</v>
      </c>
      <c r="I428" s="529"/>
      <c r="J428" s="516"/>
      <c r="K428" s="523"/>
      <c r="L428" s="510"/>
      <c r="M428" s="509"/>
      <c r="N428" s="514"/>
      <c r="O428" s="509"/>
      <c r="P428" s="511"/>
    </row>
    <row r="429" spans="1:16" ht="12.75" customHeight="1" x14ac:dyDescent="0.2">
      <c r="A429" s="507"/>
      <c r="B429" s="506" t="s">
        <v>240</v>
      </c>
      <c r="C429" s="727" t="s">
        <v>241</v>
      </c>
      <c r="D429" s="727"/>
      <c r="E429" s="727"/>
      <c r="F429" s="727"/>
      <c r="G429" s="727"/>
      <c r="H429" s="508"/>
      <c r="I429" s="509"/>
      <c r="J429" s="509"/>
      <c r="K429" s="509"/>
      <c r="L429" s="510"/>
      <c r="M429" s="509"/>
      <c r="N429" s="510"/>
      <c r="O429" s="509"/>
      <c r="P429" s="511"/>
    </row>
    <row r="430" spans="1:16" x14ac:dyDescent="0.2">
      <c r="A430" s="512"/>
      <c r="B430" s="506"/>
      <c r="C430" s="727" t="s">
        <v>242</v>
      </c>
      <c r="D430" s="727"/>
      <c r="E430" s="727"/>
      <c r="F430" s="727"/>
      <c r="G430" s="727"/>
      <c r="H430" s="508" t="s">
        <v>243</v>
      </c>
      <c r="I430" s="509"/>
      <c r="J430" s="509"/>
      <c r="K430" s="527"/>
      <c r="L430" s="510"/>
      <c r="M430" s="509"/>
      <c r="N430" s="514"/>
      <c r="O430" s="509"/>
      <c r="P430" s="511"/>
    </row>
    <row r="431" spans="1:16" ht="12.75" customHeight="1" x14ac:dyDescent="0.2">
      <c r="A431" s="512"/>
      <c r="B431" s="506" t="s">
        <v>582</v>
      </c>
      <c r="C431" s="727" t="s">
        <v>583</v>
      </c>
      <c r="D431" s="727"/>
      <c r="E431" s="727"/>
      <c r="F431" s="727"/>
      <c r="G431" s="727"/>
      <c r="H431" s="508" t="s">
        <v>246</v>
      </c>
      <c r="I431" s="516"/>
      <c r="J431" s="516"/>
      <c r="K431" s="527"/>
      <c r="L431" s="514"/>
      <c r="M431" s="516"/>
      <c r="N431" s="514"/>
      <c r="O431" s="509"/>
      <c r="P431" s="511"/>
    </row>
    <row r="432" spans="1:16" x14ac:dyDescent="0.2">
      <c r="A432" s="512"/>
      <c r="B432" s="506" t="s">
        <v>341</v>
      </c>
      <c r="C432" s="727" t="s">
        <v>342</v>
      </c>
      <c r="D432" s="727"/>
      <c r="E432" s="727"/>
      <c r="F432" s="727"/>
      <c r="G432" s="727"/>
      <c r="H432" s="508" t="s">
        <v>243</v>
      </c>
      <c r="I432" s="516"/>
      <c r="J432" s="516"/>
      <c r="K432" s="527"/>
      <c r="L432" s="510"/>
      <c r="M432" s="509"/>
      <c r="N432" s="514"/>
      <c r="O432" s="509"/>
      <c r="P432" s="511"/>
    </row>
    <row r="433" spans="1:16" x14ac:dyDescent="0.2">
      <c r="A433" s="512"/>
      <c r="B433" s="506" t="s">
        <v>283</v>
      </c>
      <c r="C433" s="727" t="s">
        <v>284</v>
      </c>
      <c r="D433" s="727"/>
      <c r="E433" s="727"/>
      <c r="F433" s="727"/>
      <c r="G433" s="727"/>
      <c r="H433" s="508" t="s">
        <v>246</v>
      </c>
      <c r="I433" s="516"/>
      <c r="J433" s="516"/>
      <c r="K433" s="537"/>
      <c r="L433" s="510"/>
      <c r="M433" s="509"/>
      <c r="N433" s="514"/>
      <c r="O433" s="509"/>
      <c r="P433" s="511"/>
    </row>
    <row r="434" spans="1:16" ht="22.5" customHeight="1" x14ac:dyDescent="0.2">
      <c r="A434" s="512"/>
      <c r="B434" s="506" t="s">
        <v>285</v>
      </c>
      <c r="C434" s="727" t="s">
        <v>286</v>
      </c>
      <c r="D434" s="727"/>
      <c r="E434" s="727"/>
      <c r="F434" s="727"/>
      <c r="G434" s="727"/>
      <c r="H434" s="508" t="s">
        <v>243</v>
      </c>
      <c r="I434" s="516"/>
      <c r="J434" s="516"/>
      <c r="K434" s="537"/>
      <c r="L434" s="510"/>
      <c r="M434" s="509"/>
      <c r="N434" s="514"/>
      <c r="O434" s="509"/>
      <c r="P434" s="511"/>
    </row>
    <row r="435" spans="1:16" ht="12.75" customHeight="1" x14ac:dyDescent="0.2">
      <c r="A435" s="512"/>
      <c r="B435" s="506" t="s">
        <v>584</v>
      </c>
      <c r="C435" s="727" t="s">
        <v>585</v>
      </c>
      <c r="D435" s="727"/>
      <c r="E435" s="727"/>
      <c r="F435" s="727"/>
      <c r="G435" s="727"/>
      <c r="H435" s="508" t="s">
        <v>246</v>
      </c>
      <c r="I435" s="516"/>
      <c r="J435" s="516"/>
      <c r="K435" s="540"/>
      <c r="L435" s="510"/>
      <c r="M435" s="509"/>
      <c r="N435" s="514"/>
      <c r="O435" s="509"/>
      <c r="P435" s="511"/>
    </row>
    <row r="436" spans="1:16" ht="12.75" customHeight="1" x14ac:dyDescent="0.2">
      <c r="A436" s="518"/>
      <c r="B436" s="519"/>
      <c r="C436" s="728" t="s">
        <v>249</v>
      </c>
      <c r="D436" s="728"/>
      <c r="E436" s="728"/>
      <c r="F436" s="728"/>
      <c r="G436" s="728"/>
      <c r="H436" s="499"/>
      <c r="I436" s="500"/>
      <c r="J436" s="500"/>
      <c r="K436" s="500"/>
      <c r="L436" s="502"/>
      <c r="M436" s="500"/>
      <c r="N436" s="520"/>
      <c r="O436" s="500"/>
      <c r="P436" s="521"/>
    </row>
    <row r="437" spans="1:16" ht="22.5" customHeight="1" x14ac:dyDescent="0.2">
      <c r="A437" s="497" t="s">
        <v>586</v>
      </c>
      <c r="B437" s="498" t="s">
        <v>587</v>
      </c>
      <c r="C437" s="732" t="s">
        <v>588</v>
      </c>
      <c r="D437" s="732"/>
      <c r="E437" s="732"/>
      <c r="F437" s="732"/>
      <c r="G437" s="732"/>
      <c r="H437" s="499" t="s">
        <v>252</v>
      </c>
      <c r="I437" s="500"/>
      <c r="J437" s="500"/>
      <c r="K437" s="528">
        <v>0.27450000000000002</v>
      </c>
      <c r="L437" s="502"/>
      <c r="M437" s="500"/>
      <c r="N437" s="502"/>
      <c r="O437" s="500"/>
      <c r="P437" s="503"/>
    </row>
    <row r="438" spans="1:16" ht="14.25" customHeight="1" x14ac:dyDescent="0.2">
      <c r="A438" s="504"/>
      <c r="B438" s="496"/>
      <c r="C438" s="727" t="s">
        <v>589</v>
      </c>
      <c r="D438" s="727"/>
      <c r="E438" s="727"/>
      <c r="F438" s="727"/>
      <c r="G438" s="727"/>
      <c r="H438" s="727"/>
      <c r="I438" s="727"/>
      <c r="J438" s="727"/>
      <c r="K438" s="727"/>
      <c r="L438" s="727"/>
      <c r="M438" s="727"/>
      <c r="N438" s="727"/>
      <c r="O438" s="727"/>
      <c r="P438" s="731"/>
    </row>
    <row r="439" spans="1:16" ht="45" x14ac:dyDescent="0.2">
      <c r="A439" s="505"/>
      <c r="B439" s="506" t="s">
        <v>238</v>
      </c>
      <c r="C439" s="729" t="s">
        <v>239</v>
      </c>
      <c r="D439" s="729"/>
      <c r="E439" s="729"/>
      <c r="F439" s="729"/>
      <c r="G439" s="729"/>
      <c r="H439" s="729"/>
      <c r="I439" s="729"/>
      <c r="J439" s="729"/>
      <c r="K439" s="729"/>
      <c r="L439" s="729"/>
      <c r="M439" s="729"/>
      <c r="N439" s="729"/>
      <c r="O439" s="729"/>
      <c r="P439" s="730"/>
    </row>
    <row r="440" spans="1:16" ht="12.75" customHeight="1" x14ac:dyDescent="0.2">
      <c r="A440" s="512"/>
      <c r="B440" s="506" t="s">
        <v>167</v>
      </c>
      <c r="C440" s="727" t="s">
        <v>256</v>
      </c>
      <c r="D440" s="727"/>
      <c r="E440" s="727"/>
      <c r="F440" s="727"/>
      <c r="G440" s="727"/>
      <c r="H440" s="508" t="s">
        <v>243</v>
      </c>
      <c r="I440" s="509"/>
      <c r="J440" s="509"/>
      <c r="K440" s="527"/>
      <c r="L440" s="510"/>
      <c r="M440" s="509"/>
      <c r="N440" s="514"/>
      <c r="O440" s="509"/>
      <c r="P440" s="511"/>
    </row>
    <row r="441" spans="1:16" x14ac:dyDescent="0.2">
      <c r="A441" s="512"/>
      <c r="B441" s="506" t="s">
        <v>257</v>
      </c>
      <c r="C441" s="727" t="s">
        <v>258</v>
      </c>
      <c r="D441" s="727"/>
      <c r="E441" s="727"/>
      <c r="F441" s="727"/>
      <c r="G441" s="727"/>
      <c r="H441" s="508" t="s">
        <v>243</v>
      </c>
      <c r="I441" s="516"/>
      <c r="J441" s="516"/>
      <c r="K441" s="527"/>
      <c r="L441" s="510"/>
      <c r="M441" s="509"/>
      <c r="N441" s="514"/>
      <c r="O441" s="509"/>
      <c r="P441" s="511"/>
    </row>
    <row r="442" spans="1:16" x14ac:dyDescent="0.2">
      <c r="A442" s="507"/>
      <c r="B442" s="506" t="s">
        <v>240</v>
      </c>
      <c r="C442" s="727" t="s">
        <v>241</v>
      </c>
      <c r="D442" s="727"/>
      <c r="E442" s="727"/>
      <c r="F442" s="727"/>
      <c r="G442" s="727"/>
      <c r="H442" s="508"/>
      <c r="I442" s="509"/>
      <c r="J442" s="509"/>
      <c r="K442" s="509"/>
      <c r="L442" s="510"/>
      <c r="M442" s="509"/>
      <c r="N442" s="510"/>
      <c r="O442" s="509"/>
      <c r="P442" s="511"/>
    </row>
    <row r="443" spans="1:16" ht="22.5" customHeight="1" x14ac:dyDescent="0.2">
      <c r="A443" s="512"/>
      <c r="B443" s="506"/>
      <c r="C443" s="727" t="s">
        <v>242</v>
      </c>
      <c r="D443" s="727"/>
      <c r="E443" s="727"/>
      <c r="F443" s="727"/>
      <c r="G443" s="727"/>
      <c r="H443" s="508" t="s">
        <v>243</v>
      </c>
      <c r="I443" s="509"/>
      <c r="J443" s="509"/>
      <c r="K443" s="527"/>
      <c r="L443" s="510"/>
      <c r="M443" s="509"/>
      <c r="N443" s="514"/>
      <c r="O443" s="509"/>
      <c r="P443" s="511"/>
    </row>
    <row r="444" spans="1:16" ht="12.75" customHeight="1" x14ac:dyDescent="0.2">
      <c r="A444" s="512"/>
      <c r="B444" s="506" t="s">
        <v>268</v>
      </c>
      <c r="C444" s="727" t="s">
        <v>269</v>
      </c>
      <c r="D444" s="727"/>
      <c r="E444" s="727"/>
      <c r="F444" s="727"/>
      <c r="G444" s="727"/>
      <c r="H444" s="508" t="s">
        <v>246</v>
      </c>
      <c r="I444" s="516"/>
      <c r="J444" s="516"/>
      <c r="K444" s="527"/>
      <c r="L444" s="517"/>
      <c r="M444" s="516"/>
      <c r="N444" s="514"/>
      <c r="O444" s="509"/>
      <c r="P444" s="511"/>
    </row>
    <row r="445" spans="1:16" ht="12.75" customHeight="1" x14ac:dyDescent="0.2">
      <c r="A445" s="512"/>
      <c r="B445" s="506" t="s">
        <v>247</v>
      </c>
      <c r="C445" s="727" t="s">
        <v>248</v>
      </c>
      <c r="D445" s="727"/>
      <c r="E445" s="727"/>
      <c r="F445" s="727"/>
      <c r="G445" s="727"/>
      <c r="H445" s="508" t="s">
        <v>243</v>
      </c>
      <c r="I445" s="516"/>
      <c r="J445" s="516"/>
      <c r="K445" s="527"/>
      <c r="L445" s="510"/>
      <c r="M445" s="509"/>
      <c r="N445" s="514"/>
      <c r="O445" s="509"/>
      <c r="P445" s="511"/>
    </row>
    <row r="446" spans="1:16" ht="12.75" customHeight="1" x14ac:dyDescent="0.2">
      <c r="A446" s="512"/>
      <c r="B446" s="506" t="s">
        <v>582</v>
      </c>
      <c r="C446" s="727" t="s">
        <v>583</v>
      </c>
      <c r="D446" s="727"/>
      <c r="E446" s="727"/>
      <c r="F446" s="727"/>
      <c r="G446" s="727"/>
      <c r="H446" s="508" t="s">
        <v>246</v>
      </c>
      <c r="I446" s="516"/>
      <c r="J446" s="516"/>
      <c r="K446" s="527"/>
      <c r="L446" s="514"/>
      <c r="M446" s="516"/>
      <c r="N446" s="514"/>
      <c r="O446" s="509"/>
      <c r="P446" s="511"/>
    </row>
    <row r="447" spans="1:16" ht="22.5" customHeight="1" x14ac:dyDescent="0.2">
      <c r="A447" s="512"/>
      <c r="B447" s="506" t="s">
        <v>341</v>
      </c>
      <c r="C447" s="727" t="s">
        <v>342</v>
      </c>
      <c r="D447" s="727"/>
      <c r="E447" s="727"/>
      <c r="F447" s="727"/>
      <c r="G447" s="727"/>
      <c r="H447" s="508" t="s">
        <v>243</v>
      </c>
      <c r="I447" s="516"/>
      <c r="J447" s="516"/>
      <c r="K447" s="527"/>
      <c r="L447" s="510"/>
      <c r="M447" s="509"/>
      <c r="N447" s="514"/>
      <c r="O447" s="509"/>
      <c r="P447" s="511"/>
    </row>
    <row r="448" spans="1:16" ht="12.75" customHeight="1" x14ac:dyDescent="0.2">
      <c r="A448" s="512"/>
      <c r="B448" s="506" t="s">
        <v>590</v>
      </c>
      <c r="C448" s="727" t="s">
        <v>591</v>
      </c>
      <c r="D448" s="727"/>
      <c r="E448" s="727"/>
      <c r="F448" s="727"/>
      <c r="G448" s="727"/>
      <c r="H448" s="508" t="s">
        <v>246</v>
      </c>
      <c r="I448" s="516"/>
      <c r="J448" s="516"/>
      <c r="K448" s="527"/>
      <c r="L448" s="517"/>
      <c r="M448" s="516"/>
      <c r="N448" s="514"/>
      <c r="O448" s="509"/>
      <c r="P448" s="511"/>
    </row>
    <row r="449" spans="1:16" ht="14.25" customHeight="1" x14ac:dyDescent="0.2">
      <c r="A449" s="512"/>
      <c r="B449" s="506" t="s">
        <v>592</v>
      </c>
      <c r="C449" s="727" t="s">
        <v>593</v>
      </c>
      <c r="D449" s="727"/>
      <c r="E449" s="727"/>
      <c r="F449" s="727"/>
      <c r="G449" s="727"/>
      <c r="H449" s="508" t="s">
        <v>246</v>
      </c>
      <c r="I449" s="516"/>
      <c r="J449" s="516"/>
      <c r="K449" s="527"/>
      <c r="L449" s="514"/>
      <c r="M449" s="516"/>
      <c r="N449" s="514"/>
      <c r="O449" s="509"/>
      <c r="P449" s="511"/>
    </row>
    <row r="450" spans="1:16" ht="12.75" customHeight="1" x14ac:dyDescent="0.2">
      <c r="A450" s="512"/>
      <c r="B450" s="506" t="s">
        <v>285</v>
      </c>
      <c r="C450" s="727" t="s">
        <v>286</v>
      </c>
      <c r="D450" s="727"/>
      <c r="E450" s="727"/>
      <c r="F450" s="727"/>
      <c r="G450" s="727"/>
      <c r="H450" s="508" t="s">
        <v>243</v>
      </c>
      <c r="I450" s="516"/>
      <c r="J450" s="516"/>
      <c r="K450" s="527"/>
      <c r="L450" s="510"/>
      <c r="M450" s="509"/>
      <c r="N450" s="514"/>
      <c r="O450" s="509"/>
      <c r="P450" s="511"/>
    </row>
    <row r="451" spans="1:16" ht="16.5" customHeight="1" x14ac:dyDescent="0.2">
      <c r="A451" s="518"/>
      <c r="B451" s="519"/>
      <c r="C451" s="728" t="s">
        <v>249</v>
      </c>
      <c r="D451" s="728"/>
      <c r="E451" s="728"/>
      <c r="F451" s="728"/>
      <c r="G451" s="728"/>
      <c r="H451" s="499"/>
      <c r="I451" s="500"/>
      <c r="J451" s="500"/>
      <c r="K451" s="500"/>
      <c r="L451" s="502"/>
      <c r="M451" s="500"/>
      <c r="N451" s="520"/>
      <c r="O451" s="500"/>
      <c r="P451" s="521"/>
    </row>
    <row r="452" spans="1:16" ht="12.75" customHeight="1" x14ac:dyDescent="0.2">
      <c r="A452" s="497" t="s">
        <v>594</v>
      </c>
      <c r="B452" s="498" t="s">
        <v>260</v>
      </c>
      <c r="C452" s="732" t="s">
        <v>261</v>
      </c>
      <c r="D452" s="732"/>
      <c r="E452" s="732"/>
      <c r="F452" s="732"/>
      <c r="G452" s="732"/>
      <c r="H452" s="499" t="s">
        <v>262</v>
      </c>
      <c r="I452" s="500"/>
      <c r="J452" s="500"/>
      <c r="K452" s="524">
        <v>69.680000000000007</v>
      </c>
      <c r="L452" s="502"/>
      <c r="M452" s="500"/>
      <c r="N452" s="525"/>
      <c r="O452" s="500"/>
      <c r="P452" s="521"/>
    </row>
    <row r="453" spans="1:16" ht="12.75" customHeight="1" x14ac:dyDescent="0.2">
      <c r="A453" s="504"/>
      <c r="B453" s="496"/>
      <c r="C453" s="727" t="s">
        <v>595</v>
      </c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31"/>
    </row>
    <row r="454" spans="1:16" ht="12.75" customHeight="1" x14ac:dyDescent="0.2">
      <c r="A454" s="518"/>
      <c r="B454" s="519"/>
      <c r="C454" s="728" t="s">
        <v>249</v>
      </c>
      <c r="D454" s="728"/>
      <c r="E454" s="728"/>
      <c r="F454" s="728"/>
      <c r="G454" s="728"/>
      <c r="H454" s="499"/>
      <c r="I454" s="500"/>
      <c r="J454" s="500"/>
      <c r="K454" s="500"/>
      <c r="L454" s="502"/>
      <c r="M454" s="500"/>
      <c r="N454" s="526"/>
      <c r="O454" s="500"/>
      <c r="P454" s="521"/>
    </row>
    <row r="455" spans="1:16" ht="22.5" customHeight="1" x14ac:dyDescent="0.2">
      <c r="A455" s="497" t="s">
        <v>596</v>
      </c>
      <c r="B455" s="498" t="s">
        <v>597</v>
      </c>
      <c r="C455" s="732" t="s">
        <v>598</v>
      </c>
      <c r="D455" s="732"/>
      <c r="E455" s="732"/>
      <c r="F455" s="732"/>
      <c r="G455" s="732"/>
      <c r="H455" s="499" t="s">
        <v>252</v>
      </c>
      <c r="I455" s="500"/>
      <c r="J455" s="500"/>
      <c r="K455" s="528">
        <v>0.27450000000000002</v>
      </c>
      <c r="L455" s="502"/>
      <c r="M455" s="500"/>
      <c r="N455" s="502"/>
      <c r="O455" s="500"/>
      <c r="P455" s="503"/>
    </row>
    <row r="456" spans="1:16" x14ac:dyDescent="0.2">
      <c r="A456" s="504"/>
      <c r="B456" s="496"/>
      <c r="C456" s="727" t="s">
        <v>589</v>
      </c>
      <c r="D456" s="727"/>
      <c r="E456" s="727"/>
      <c r="F456" s="727"/>
      <c r="G456" s="727"/>
      <c r="H456" s="727"/>
      <c r="I456" s="727"/>
      <c r="J456" s="727"/>
      <c r="K456" s="727"/>
      <c r="L456" s="727"/>
      <c r="M456" s="727"/>
      <c r="N456" s="727"/>
      <c r="O456" s="727"/>
      <c r="P456" s="731"/>
    </row>
    <row r="457" spans="1:16" ht="16.5" customHeight="1" x14ac:dyDescent="0.2">
      <c r="A457" s="505"/>
      <c r="B457" s="506" t="s">
        <v>238</v>
      </c>
      <c r="C457" s="729" t="s">
        <v>239</v>
      </c>
      <c r="D457" s="729"/>
      <c r="E457" s="729"/>
      <c r="F457" s="729"/>
      <c r="G457" s="729"/>
      <c r="H457" s="729"/>
      <c r="I457" s="729"/>
      <c r="J457" s="729"/>
      <c r="K457" s="729"/>
      <c r="L457" s="729"/>
      <c r="M457" s="729"/>
      <c r="N457" s="729"/>
      <c r="O457" s="729"/>
      <c r="P457" s="730"/>
    </row>
    <row r="458" spans="1:16" ht="13.5" customHeight="1" x14ac:dyDescent="0.2">
      <c r="A458" s="512"/>
      <c r="B458" s="506" t="s">
        <v>167</v>
      </c>
      <c r="C458" s="727" t="s">
        <v>256</v>
      </c>
      <c r="D458" s="727"/>
      <c r="E458" s="727"/>
      <c r="F458" s="727"/>
      <c r="G458" s="727"/>
      <c r="H458" s="508" t="s">
        <v>243</v>
      </c>
      <c r="I458" s="509"/>
      <c r="J458" s="509"/>
      <c r="K458" s="523"/>
      <c r="L458" s="510"/>
      <c r="M458" s="509"/>
      <c r="N458" s="514"/>
      <c r="O458" s="509"/>
      <c r="P458" s="511"/>
    </row>
    <row r="459" spans="1:16" ht="14.25" customHeight="1" x14ac:dyDescent="0.2">
      <c r="A459" s="512"/>
      <c r="B459" s="506" t="s">
        <v>400</v>
      </c>
      <c r="C459" s="727" t="s">
        <v>401</v>
      </c>
      <c r="D459" s="727"/>
      <c r="E459" s="727"/>
      <c r="F459" s="727"/>
      <c r="G459" s="727"/>
      <c r="H459" s="508" t="s">
        <v>243</v>
      </c>
      <c r="I459" s="529"/>
      <c r="J459" s="516"/>
      <c r="K459" s="523"/>
      <c r="L459" s="510"/>
      <c r="M459" s="509"/>
      <c r="N459" s="514"/>
      <c r="O459" s="509"/>
      <c r="P459" s="511"/>
    </row>
    <row r="460" spans="1:16" ht="13.5" customHeight="1" x14ac:dyDescent="0.2">
      <c r="A460" s="507"/>
      <c r="B460" s="506" t="s">
        <v>240</v>
      </c>
      <c r="C460" s="727" t="s">
        <v>241</v>
      </c>
      <c r="D460" s="727"/>
      <c r="E460" s="727"/>
      <c r="F460" s="727"/>
      <c r="G460" s="727"/>
      <c r="H460" s="508"/>
      <c r="I460" s="509"/>
      <c r="J460" s="509"/>
      <c r="K460" s="509"/>
      <c r="L460" s="510"/>
      <c r="M460" s="509"/>
      <c r="N460" s="510"/>
      <c r="O460" s="509"/>
      <c r="P460" s="511"/>
    </row>
    <row r="461" spans="1:16" ht="19.5" customHeight="1" x14ac:dyDescent="0.2">
      <c r="A461" s="512"/>
      <c r="B461" s="506"/>
      <c r="C461" s="727" t="s">
        <v>242</v>
      </c>
      <c r="D461" s="727"/>
      <c r="E461" s="727"/>
      <c r="F461" s="727"/>
      <c r="G461" s="727"/>
      <c r="H461" s="508" t="s">
        <v>243</v>
      </c>
      <c r="I461" s="509"/>
      <c r="J461" s="509"/>
      <c r="K461" s="527"/>
      <c r="L461" s="510"/>
      <c r="M461" s="509"/>
      <c r="N461" s="514"/>
      <c r="O461" s="509"/>
      <c r="P461" s="511"/>
    </row>
    <row r="462" spans="1:16" ht="12.75" customHeight="1" x14ac:dyDescent="0.2">
      <c r="A462" s="512"/>
      <c r="B462" s="506" t="s">
        <v>599</v>
      </c>
      <c r="C462" s="727" t="s">
        <v>600</v>
      </c>
      <c r="D462" s="727"/>
      <c r="E462" s="727"/>
      <c r="F462" s="727"/>
      <c r="G462" s="727"/>
      <c r="H462" s="508" t="s">
        <v>246</v>
      </c>
      <c r="I462" s="516"/>
      <c r="J462" s="516"/>
      <c r="K462" s="527"/>
      <c r="L462" s="517"/>
      <c r="M462" s="516"/>
      <c r="N462" s="514"/>
      <c r="O462" s="509"/>
      <c r="P462" s="511"/>
    </row>
    <row r="463" spans="1:16" ht="22.5" customHeight="1" x14ac:dyDescent="0.2">
      <c r="A463" s="512"/>
      <c r="B463" s="506" t="s">
        <v>341</v>
      </c>
      <c r="C463" s="727" t="s">
        <v>342</v>
      </c>
      <c r="D463" s="727"/>
      <c r="E463" s="727"/>
      <c r="F463" s="727"/>
      <c r="G463" s="727"/>
      <c r="H463" s="508" t="s">
        <v>243</v>
      </c>
      <c r="I463" s="516"/>
      <c r="J463" s="516"/>
      <c r="K463" s="527"/>
      <c r="L463" s="510"/>
      <c r="M463" s="509"/>
      <c r="N463" s="514"/>
      <c r="O463" s="509"/>
      <c r="P463" s="511"/>
    </row>
    <row r="464" spans="1:16" ht="22.5" customHeight="1" x14ac:dyDescent="0.2">
      <c r="A464" s="512"/>
      <c r="B464" s="506" t="s">
        <v>582</v>
      </c>
      <c r="C464" s="727" t="s">
        <v>583</v>
      </c>
      <c r="D464" s="727"/>
      <c r="E464" s="727"/>
      <c r="F464" s="727"/>
      <c r="G464" s="727"/>
      <c r="H464" s="508" t="s">
        <v>246</v>
      </c>
      <c r="I464" s="529"/>
      <c r="J464" s="516"/>
      <c r="K464" s="527"/>
      <c r="L464" s="514"/>
      <c r="M464" s="516"/>
      <c r="N464" s="514"/>
      <c r="O464" s="509"/>
      <c r="P464" s="511"/>
    </row>
    <row r="465" spans="1:16" ht="20.25" customHeight="1" x14ac:dyDescent="0.2">
      <c r="A465" s="512"/>
      <c r="B465" s="506" t="s">
        <v>341</v>
      </c>
      <c r="C465" s="727" t="s">
        <v>342</v>
      </c>
      <c r="D465" s="727"/>
      <c r="E465" s="727"/>
      <c r="F465" s="727"/>
      <c r="G465" s="727"/>
      <c r="H465" s="508" t="s">
        <v>243</v>
      </c>
      <c r="I465" s="529"/>
      <c r="J465" s="516"/>
      <c r="K465" s="527"/>
      <c r="L465" s="510"/>
      <c r="M465" s="509"/>
      <c r="N465" s="514"/>
      <c r="O465" s="509"/>
      <c r="P465" s="511"/>
    </row>
    <row r="466" spans="1:16" x14ac:dyDescent="0.2">
      <c r="A466" s="512"/>
      <c r="B466" s="506" t="s">
        <v>601</v>
      </c>
      <c r="C466" s="727" t="s">
        <v>602</v>
      </c>
      <c r="D466" s="727"/>
      <c r="E466" s="727"/>
      <c r="F466" s="727"/>
      <c r="G466" s="727"/>
      <c r="H466" s="508" t="s">
        <v>246</v>
      </c>
      <c r="I466" s="516"/>
      <c r="J466" s="516"/>
      <c r="K466" s="527"/>
      <c r="L466" s="510"/>
      <c r="M466" s="509"/>
      <c r="N466" s="514"/>
      <c r="O466" s="509"/>
      <c r="P466" s="511"/>
    </row>
    <row r="467" spans="1:16" ht="12.75" customHeight="1" x14ac:dyDescent="0.2">
      <c r="A467" s="512"/>
      <c r="B467" s="506" t="s">
        <v>247</v>
      </c>
      <c r="C467" s="727" t="s">
        <v>248</v>
      </c>
      <c r="D467" s="727"/>
      <c r="E467" s="727"/>
      <c r="F467" s="727"/>
      <c r="G467" s="727"/>
      <c r="H467" s="508" t="s">
        <v>243</v>
      </c>
      <c r="I467" s="516"/>
      <c r="J467" s="516"/>
      <c r="K467" s="527"/>
      <c r="L467" s="510"/>
      <c r="M467" s="509"/>
      <c r="N467" s="514"/>
      <c r="O467" s="509"/>
      <c r="P467" s="511"/>
    </row>
    <row r="468" spans="1:16" x14ac:dyDescent="0.2">
      <c r="A468" s="512"/>
      <c r="B468" s="506" t="s">
        <v>603</v>
      </c>
      <c r="C468" s="727" t="s">
        <v>604</v>
      </c>
      <c r="D468" s="727"/>
      <c r="E468" s="727"/>
      <c r="F468" s="727"/>
      <c r="G468" s="727"/>
      <c r="H468" s="508" t="s">
        <v>246</v>
      </c>
      <c r="I468" s="516"/>
      <c r="J468" s="516"/>
      <c r="K468" s="527"/>
      <c r="L468" s="514"/>
      <c r="M468" s="516"/>
      <c r="N468" s="514"/>
      <c r="O468" s="509"/>
      <c r="P468" s="511"/>
    </row>
    <row r="469" spans="1:16" ht="22.5" customHeight="1" x14ac:dyDescent="0.2">
      <c r="A469" s="512"/>
      <c r="B469" s="506" t="s">
        <v>341</v>
      </c>
      <c r="C469" s="727" t="s">
        <v>342</v>
      </c>
      <c r="D469" s="727"/>
      <c r="E469" s="727"/>
      <c r="F469" s="727"/>
      <c r="G469" s="727"/>
      <c r="H469" s="508" t="s">
        <v>243</v>
      </c>
      <c r="I469" s="516"/>
      <c r="J469" s="516"/>
      <c r="K469" s="527"/>
      <c r="L469" s="510"/>
      <c r="M469" s="509"/>
      <c r="N469" s="514"/>
      <c r="O469" s="509"/>
      <c r="P469" s="511"/>
    </row>
    <row r="470" spans="1:16" x14ac:dyDescent="0.2">
      <c r="A470" s="512"/>
      <c r="B470" s="506" t="s">
        <v>592</v>
      </c>
      <c r="C470" s="727" t="s">
        <v>593</v>
      </c>
      <c r="D470" s="727"/>
      <c r="E470" s="727"/>
      <c r="F470" s="727"/>
      <c r="G470" s="727"/>
      <c r="H470" s="508" t="s">
        <v>246</v>
      </c>
      <c r="I470" s="516"/>
      <c r="J470" s="516"/>
      <c r="K470" s="513"/>
      <c r="L470" s="514"/>
      <c r="M470" s="516"/>
      <c r="N470" s="514"/>
      <c r="O470" s="509"/>
      <c r="P470" s="511"/>
    </row>
    <row r="471" spans="1:16" ht="13.5" customHeight="1" x14ac:dyDescent="0.2">
      <c r="A471" s="512"/>
      <c r="B471" s="506" t="s">
        <v>285</v>
      </c>
      <c r="C471" s="727" t="s">
        <v>286</v>
      </c>
      <c r="D471" s="727"/>
      <c r="E471" s="727"/>
      <c r="F471" s="727"/>
      <c r="G471" s="727"/>
      <c r="H471" s="508" t="s">
        <v>243</v>
      </c>
      <c r="I471" s="516"/>
      <c r="J471" s="516"/>
      <c r="K471" s="513"/>
      <c r="L471" s="510"/>
      <c r="M471" s="509"/>
      <c r="N471" s="514"/>
      <c r="O471" s="509"/>
      <c r="P471" s="511"/>
    </row>
    <row r="472" spans="1:16" ht="16.5" customHeight="1" x14ac:dyDescent="0.2">
      <c r="A472" s="507"/>
      <c r="B472" s="506" t="s">
        <v>264</v>
      </c>
      <c r="C472" s="727" t="s">
        <v>316</v>
      </c>
      <c r="D472" s="727"/>
      <c r="E472" s="727"/>
      <c r="F472" s="727"/>
      <c r="G472" s="727"/>
      <c r="H472" s="508"/>
      <c r="I472" s="509"/>
      <c r="J472" s="509"/>
      <c r="K472" s="509"/>
      <c r="L472" s="510"/>
      <c r="M472" s="509"/>
      <c r="N472" s="510"/>
      <c r="O472" s="509"/>
      <c r="P472" s="538"/>
    </row>
    <row r="473" spans="1:16" ht="12.75" customHeight="1" x14ac:dyDescent="0.2">
      <c r="A473" s="512"/>
      <c r="B473" s="506" t="s">
        <v>528</v>
      </c>
      <c r="C473" s="727" t="s">
        <v>529</v>
      </c>
      <c r="D473" s="727"/>
      <c r="E473" s="727"/>
      <c r="F473" s="727"/>
      <c r="G473" s="727"/>
      <c r="H473" s="508" t="s">
        <v>273</v>
      </c>
      <c r="I473" s="515"/>
      <c r="J473" s="509"/>
      <c r="K473" s="537"/>
      <c r="L473" s="517"/>
      <c r="M473" s="516"/>
      <c r="N473" s="514"/>
      <c r="O473" s="509"/>
      <c r="P473" s="511"/>
    </row>
    <row r="474" spans="1:16" ht="17.25" customHeight="1" x14ac:dyDescent="0.2">
      <c r="A474" s="518"/>
      <c r="B474" s="519"/>
      <c r="C474" s="728" t="s">
        <v>249</v>
      </c>
      <c r="D474" s="728"/>
      <c r="E474" s="728"/>
      <c r="F474" s="728"/>
      <c r="G474" s="728"/>
      <c r="H474" s="499"/>
      <c r="I474" s="500"/>
      <c r="J474" s="500"/>
      <c r="K474" s="500"/>
      <c r="L474" s="502"/>
      <c r="M474" s="500"/>
      <c r="N474" s="520"/>
      <c r="O474" s="500"/>
      <c r="P474" s="521"/>
    </row>
    <row r="475" spans="1:16" ht="12.75" customHeight="1" x14ac:dyDescent="0.2">
      <c r="A475" s="497" t="s">
        <v>605</v>
      </c>
      <c r="B475" s="498" t="s">
        <v>606</v>
      </c>
      <c r="C475" s="732" t="s">
        <v>607</v>
      </c>
      <c r="D475" s="732"/>
      <c r="E475" s="732"/>
      <c r="F475" s="732"/>
      <c r="G475" s="732"/>
      <c r="H475" s="499" t="s">
        <v>273</v>
      </c>
      <c r="I475" s="500"/>
      <c r="J475" s="500"/>
      <c r="K475" s="522">
        <v>34.587000000000003</v>
      </c>
      <c r="L475" s="543"/>
      <c r="M475" s="541"/>
      <c r="N475" s="543"/>
      <c r="O475" s="500"/>
      <c r="P475" s="521"/>
    </row>
    <row r="476" spans="1:16" x14ac:dyDescent="0.2">
      <c r="A476" s="504"/>
      <c r="B476" s="496"/>
      <c r="C476" s="727" t="s">
        <v>608</v>
      </c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31"/>
    </row>
    <row r="477" spans="1:16" ht="12.75" customHeight="1" x14ac:dyDescent="0.2">
      <c r="A477" s="518"/>
      <c r="B477" s="519"/>
      <c r="C477" s="728" t="s">
        <v>249</v>
      </c>
      <c r="D477" s="728"/>
      <c r="E477" s="728"/>
      <c r="F477" s="728"/>
      <c r="G477" s="728"/>
      <c r="H477" s="499"/>
      <c r="I477" s="500"/>
      <c r="J477" s="500"/>
      <c r="K477" s="500"/>
      <c r="L477" s="502"/>
      <c r="M477" s="500"/>
      <c r="N477" s="520"/>
      <c r="O477" s="500"/>
      <c r="P477" s="521"/>
    </row>
    <row r="478" spans="1:16" ht="12.75" customHeight="1" x14ac:dyDescent="0.2">
      <c r="A478" s="497" t="s">
        <v>609</v>
      </c>
      <c r="B478" s="498" t="s">
        <v>610</v>
      </c>
      <c r="C478" s="732" t="s">
        <v>611</v>
      </c>
      <c r="D478" s="732"/>
      <c r="E478" s="732"/>
      <c r="F478" s="732"/>
      <c r="G478" s="732"/>
      <c r="H478" s="499" t="s">
        <v>612</v>
      </c>
      <c r="I478" s="500"/>
      <c r="J478" s="500"/>
      <c r="K478" s="524">
        <v>1.25</v>
      </c>
      <c r="L478" s="502"/>
      <c r="M478" s="500"/>
      <c r="N478" s="502"/>
      <c r="O478" s="500"/>
      <c r="P478" s="503"/>
    </row>
    <row r="479" spans="1:16" ht="12.75" customHeight="1" x14ac:dyDescent="0.2">
      <c r="A479" s="504"/>
      <c r="B479" s="496"/>
      <c r="C479" s="727" t="s">
        <v>613</v>
      </c>
      <c r="D479" s="727"/>
      <c r="E479" s="727"/>
      <c r="F479" s="727"/>
      <c r="G479" s="727"/>
      <c r="H479" s="727"/>
      <c r="I479" s="727"/>
      <c r="J479" s="727"/>
      <c r="K479" s="727"/>
      <c r="L479" s="727"/>
      <c r="M479" s="727"/>
      <c r="N479" s="727"/>
      <c r="O479" s="727"/>
      <c r="P479" s="731"/>
    </row>
    <row r="480" spans="1:16" ht="12.75" customHeight="1" x14ac:dyDescent="0.2">
      <c r="A480" s="505"/>
      <c r="B480" s="506" t="s">
        <v>238</v>
      </c>
      <c r="C480" s="729" t="s">
        <v>239</v>
      </c>
      <c r="D480" s="729"/>
      <c r="E480" s="729"/>
      <c r="F480" s="729"/>
      <c r="G480" s="729"/>
      <c r="H480" s="729"/>
      <c r="I480" s="729"/>
      <c r="J480" s="729"/>
      <c r="K480" s="729"/>
      <c r="L480" s="729"/>
      <c r="M480" s="729"/>
      <c r="N480" s="729"/>
      <c r="O480" s="729"/>
      <c r="P480" s="730"/>
    </row>
    <row r="481" spans="1:16" ht="12.75" customHeight="1" x14ac:dyDescent="0.2">
      <c r="A481" s="512"/>
      <c r="B481" s="506" t="s">
        <v>167</v>
      </c>
      <c r="C481" s="727" t="s">
        <v>256</v>
      </c>
      <c r="D481" s="727"/>
      <c r="E481" s="727"/>
      <c r="F481" s="727"/>
      <c r="G481" s="727"/>
      <c r="H481" s="508" t="s">
        <v>243</v>
      </c>
      <c r="I481" s="509"/>
      <c r="J481" s="509"/>
      <c r="K481" s="529"/>
      <c r="L481" s="510"/>
      <c r="M481" s="509"/>
      <c r="N481" s="514"/>
      <c r="O481" s="509"/>
      <c r="P481" s="511"/>
    </row>
    <row r="482" spans="1:16" ht="12.75" customHeight="1" x14ac:dyDescent="0.2">
      <c r="A482" s="512"/>
      <c r="B482" s="506" t="s">
        <v>614</v>
      </c>
      <c r="C482" s="727" t="s">
        <v>615</v>
      </c>
      <c r="D482" s="727"/>
      <c r="E482" s="727"/>
      <c r="F482" s="727"/>
      <c r="G482" s="727"/>
      <c r="H482" s="508" t="s">
        <v>243</v>
      </c>
      <c r="I482" s="529"/>
      <c r="J482" s="516"/>
      <c r="K482" s="529"/>
      <c r="L482" s="510"/>
      <c r="M482" s="509"/>
      <c r="N482" s="514"/>
      <c r="O482" s="509"/>
      <c r="P482" s="511"/>
    </row>
    <row r="483" spans="1:16" ht="12.75" customHeight="1" x14ac:dyDescent="0.2">
      <c r="A483" s="507"/>
      <c r="B483" s="506" t="s">
        <v>240</v>
      </c>
      <c r="C483" s="727" t="s">
        <v>241</v>
      </c>
      <c r="D483" s="727"/>
      <c r="E483" s="727"/>
      <c r="F483" s="727"/>
      <c r="G483" s="727"/>
      <c r="H483" s="508"/>
      <c r="I483" s="509"/>
      <c r="J483" s="509"/>
      <c r="K483" s="509"/>
      <c r="L483" s="510"/>
      <c r="M483" s="509"/>
      <c r="N483" s="510"/>
      <c r="O483" s="509"/>
      <c r="P483" s="538"/>
    </row>
    <row r="484" spans="1:16" ht="12.75" customHeight="1" x14ac:dyDescent="0.2">
      <c r="A484" s="512"/>
      <c r="B484" s="506"/>
      <c r="C484" s="727" t="s">
        <v>242</v>
      </c>
      <c r="D484" s="727"/>
      <c r="E484" s="727"/>
      <c r="F484" s="727"/>
      <c r="G484" s="727"/>
      <c r="H484" s="508" t="s">
        <v>243</v>
      </c>
      <c r="I484" s="509"/>
      <c r="J484" s="509"/>
      <c r="K484" s="513"/>
      <c r="L484" s="510"/>
      <c r="M484" s="509"/>
      <c r="N484" s="514"/>
      <c r="O484" s="509"/>
      <c r="P484" s="511"/>
    </row>
    <row r="485" spans="1:16" ht="12.75" customHeight="1" x14ac:dyDescent="0.2">
      <c r="A485" s="512"/>
      <c r="B485" s="506" t="s">
        <v>339</v>
      </c>
      <c r="C485" s="727" t="s">
        <v>340</v>
      </c>
      <c r="D485" s="727"/>
      <c r="E485" s="727"/>
      <c r="F485" s="727"/>
      <c r="G485" s="727"/>
      <c r="H485" s="508" t="s">
        <v>246</v>
      </c>
      <c r="I485" s="516"/>
      <c r="J485" s="516"/>
      <c r="K485" s="523"/>
      <c r="L485" s="510"/>
      <c r="M485" s="509"/>
      <c r="N485" s="514"/>
      <c r="O485" s="509"/>
      <c r="P485" s="511"/>
    </row>
    <row r="486" spans="1:16" ht="12.75" customHeight="1" x14ac:dyDescent="0.2">
      <c r="A486" s="512"/>
      <c r="B486" s="506" t="s">
        <v>341</v>
      </c>
      <c r="C486" s="727" t="s">
        <v>342</v>
      </c>
      <c r="D486" s="727"/>
      <c r="E486" s="727"/>
      <c r="F486" s="727"/>
      <c r="G486" s="727"/>
      <c r="H486" s="508" t="s">
        <v>243</v>
      </c>
      <c r="I486" s="516"/>
      <c r="J486" s="516"/>
      <c r="K486" s="523"/>
      <c r="L486" s="510"/>
      <c r="M486" s="509"/>
      <c r="N486" s="514"/>
      <c r="O486" s="509"/>
      <c r="P486" s="511"/>
    </row>
    <row r="487" spans="1:16" ht="12.75" customHeight="1" x14ac:dyDescent="0.2">
      <c r="A487" s="512"/>
      <c r="B487" s="506" t="s">
        <v>601</v>
      </c>
      <c r="C487" s="727" t="s">
        <v>602</v>
      </c>
      <c r="D487" s="727"/>
      <c r="E487" s="727"/>
      <c r="F487" s="727"/>
      <c r="G487" s="727"/>
      <c r="H487" s="508" t="s">
        <v>246</v>
      </c>
      <c r="I487" s="516"/>
      <c r="J487" s="516"/>
      <c r="K487" s="513"/>
      <c r="L487" s="510"/>
      <c r="M487" s="509"/>
      <c r="N487" s="514"/>
      <c r="O487" s="509"/>
      <c r="P487" s="511"/>
    </row>
    <row r="488" spans="1:16" ht="12.75" customHeight="1" x14ac:dyDescent="0.2">
      <c r="A488" s="512"/>
      <c r="B488" s="506" t="s">
        <v>247</v>
      </c>
      <c r="C488" s="727" t="s">
        <v>248</v>
      </c>
      <c r="D488" s="727"/>
      <c r="E488" s="727"/>
      <c r="F488" s="727"/>
      <c r="G488" s="727"/>
      <c r="H488" s="508" t="s">
        <v>243</v>
      </c>
      <c r="I488" s="516"/>
      <c r="J488" s="516"/>
      <c r="K488" s="513"/>
      <c r="L488" s="510"/>
      <c r="M488" s="509"/>
      <c r="N488" s="514"/>
      <c r="O488" s="509"/>
      <c r="P488" s="511"/>
    </row>
    <row r="489" spans="1:16" ht="12.75" customHeight="1" x14ac:dyDescent="0.2">
      <c r="A489" s="512"/>
      <c r="B489" s="506" t="s">
        <v>616</v>
      </c>
      <c r="C489" s="727" t="s">
        <v>617</v>
      </c>
      <c r="D489" s="727"/>
      <c r="E489" s="727"/>
      <c r="F489" s="727"/>
      <c r="G489" s="727"/>
      <c r="H489" s="508" t="s">
        <v>246</v>
      </c>
      <c r="I489" s="516"/>
      <c r="J489" s="516"/>
      <c r="K489" s="513"/>
      <c r="L489" s="510"/>
      <c r="M489" s="509"/>
      <c r="N489" s="514"/>
      <c r="O489" s="509"/>
      <c r="P489" s="511"/>
    </row>
    <row r="490" spans="1:16" ht="12.75" customHeight="1" x14ac:dyDescent="0.2">
      <c r="A490" s="512"/>
      <c r="B490" s="506" t="s">
        <v>296</v>
      </c>
      <c r="C490" s="727" t="s">
        <v>297</v>
      </c>
      <c r="D490" s="727"/>
      <c r="E490" s="727"/>
      <c r="F490" s="727"/>
      <c r="G490" s="727"/>
      <c r="H490" s="508" t="s">
        <v>246</v>
      </c>
      <c r="I490" s="516"/>
      <c r="J490" s="516"/>
      <c r="K490" s="523"/>
      <c r="L490" s="517"/>
      <c r="M490" s="516"/>
      <c r="N490" s="514"/>
      <c r="O490" s="509"/>
      <c r="P490" s="511"/>
    </row>
    <row r="491" spans="1:16" ht="12.75" customHeight="1" x14ac:dyDescent="0.2">
      <c r="A491" s="512"/>
      <c r="B491" s="506" t="s">
        <v>285</v>
      </c>
      <c r="C491" s="727" t="s">
        <v>286</v>
      </c>
      <c r="D491" s="727"/>
      <c r="E491" s="727"/>
      <c r="F491" s="727"/>
      <c r="G491" s="727"/>
      <c r="H491" s="508" t="s">
        <v>243</v>
      </c>
      <c r="I491" s="516"/>
      <c r="J491" s="516"/>
      <c r="K491" s="523"/>
      <c r="L491" s="510"/>
      <c r="M491" s="509"/>
      <c r="N491" s="514"/>
      <c r="O491" s="509"/>
      <c r="P491" s="511"/>
    </row>
    <row r="492" spans="1:16" ht="24" customHeight="1" x14ac:dyDescent="0.2">
      <c r="A492" s="507"/>
      <c r="B492" s="506" t="s">
        <v>264</v>
      </c>
      <c r="C492" s="727" t="s">
        <v>316</v>
      </c>
      <c r="D492" s="727"/>
      <c r="E492" s="727"/>
      <c r="F492" s="727"/>
      <c r="G492" s="727"/>
      <c r="H492" s="508"/>
      <c r="I492" s="509"/>
      <c r="J492" s="509"/>
      <c r="K492" s="509"/>
      <c r="L492" s="510"/>
      <c r="M492" s="509"/>
      <c r="N492" s="510"/>
      <c r="O492" s="509"/>
      <c r="P492" s="511"/>
    </row>
    <row r="493" spans="1:16" ht="12.75" customHeight="1" x14ac:dyDescent="0.2">
      <c r="A493" s="512"/>
      <c r="B493" s="506" t="s">
        <v>618</v>
      </c>
      <c r="C493" s="727" t="s">
        <v>619</v>
      </c>
      <c r="D493" s="727"/>
      <c r="E493" s="727"/>
      <c r="F493" s="727"/>
      <c r="G493" s="727"/>
      <c r="H493" s="508" t="s">
        <v>262</v>
      </c>
      <c r="I493" s="516"/>
      <c r="J493" s="509"/>
      <c r="K493" s="540"/>
      <c r="L493" s="514"/>
      <c r="M493" s="516"/>
      <c r="N493" s="514"/>
      <c r="O493" s="509"/>
      <c r="P493" s="511"/>
    </row>
    <row r="494" spans="1:16" ht="22.5" x14ac:dyDescent="0.2">
      <c r="A494" s="512"/>
      <c r="B494" s="506" t="s">
        <v>620</v>
      </c>
      <c r="C494" s="727" t="s">
        <v>272</v>
      </c>
      <c r="D494" s="727"/>
      <c r="E494" s="727"/>
      <c r="F494" s="727"/>
      <c r="G494" s="727"/>
      <c r="H494" s="508" t="s">
        <v>273</v>
      </c>
      <c r="I494" s="529"/>
      <c r="J494" s="509"/>
      <c r="K494" s="540"/>
      <c r="L494" s="517"/>
      <c r="M494" s="516"/>
      <c r="N494" s="514"/>
      <c r="O494" s="509"/>
      <c r="P494" s="511"/>
    </row>
    <row r="495" spans="1:16" ht="12.75" customHeight="1" x14ac:dyDescent="0.2">
      <c r="A495" s="518"/>
      <c r="B495" s="519"/>
      <c r="C495" s="728" t="s">
        <v>249</v>
      </c>
      <c r="D495" s="728"/>
      <c r="E495" s="728"/>
      <c r="F495" s="728"/>
      <c r="G495" s="728"/>
      <c r="H495" s="499"/>
      <c r="I495" s="500"/>
      <c r="J495" s="500"/>
      <c r="K495" s="500"/>
      <c r="L495" s="502"/>
      <c r="M495" s="500"/>
      <c r="N495" s="520"/>
      <c r="O495" s="500"/>
      <c r="P495" s="521"/>
    </row>
    <row r="496" spans="1:16" ht="12.75" customHeight="1" x14ac:dyDescent="0.2">
      <c r="A496" s="497" t="s">
        <v>621</v>
      </c>
      <c r="B496" s="498" t="s">
        <v>622</v>
      </c>
      <c r="C496" s="732" t="s">
        <v>623</v>
      </c>
      <c r="D496" s="732"/>
      <c r="E496" s="732"/>
      <c r="F496" s="732"/>
      <c r="G496" s="732"/>
      <c r="H496" s="499" t="s">
        <v>612</v>
      </c>
      <c r="I496" s="500"/>
      <c r="J496" s="500"/>
      <c r="K496" s="524">
        <v>1.25</v>
      </c>
      <c r="L496" s="502"/>
      <c r="M496" s="500"/>
      <c r="N496" s="502"/>
      <c r="O496" s="500"/>
      <c r="P496" s="503"/>
    </row>
    <row r="497" spans="1:16" ht="12.75" customHeight="1" x14ac:dyDescent="0.2">
      <c r="A497" s="504"/>
      <c r="B497" s="496"/>
      <c r="C497" s="727" t="s">
        <v>613</v>
      </c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31"/>
    </row>
    <row r="498" spans="1:16" ht="22.5" customHeight="1" x14ac:dyDescent="0.2">
      <c r="A498" s="505"/>
      <c r="B498" s="506"/>
      <c r="C498" s="729" t="s">
        <v>624</v>
      </c>
      <c r="D498" s="729"/>
      <c r="E498" s="729"/>
      <c r="F498" s="729"/>
      <c r="G498" s="729"/>
      <c r="H498" s="729"/>
      <c r="I498" s="729"/>
      <c r="J498" s="729"/>
      <c r="K498" s="729"/>
      <c r="L498" s="729"/>
      <c r="M498" s="729"/>
      <c r="N498" s="729"/>
      <c r="O498" s="729"/>
      <c r="P498" s="730"/>
    </row>
    <row r="499" spans="1:16" ht="45" x14ac:dyDescent="0.2">
      <c r="A499" s="505"/>
      <c r="B499" s="506" t="s">
        <v>238</v>
      </c>
      <c r="C499" s="729" t="s">
        <v>239</v>
      </c>
      <c r="D499" s="729"/>
      <c r="E499" s="729"/>
      <c r="F499" s="729"/>
      <c r="G499" s="729"/>
      <c r="H499" s="729"/>
      <c r="I499" s="729"/>
      <c r="J499" s="729"/>
      <c r="K499" s="729"/>
      <c r="L499" s="729"/>
      <c r="M499" s="729"/>
      <c r="N499" s="729"/>
      <c r="O499" s="729"/>
      <c r="P499" s="730"/>
    </row>
    <row r="500" spans="1:16" ht="12.75" customHeight="1" x14ac:dyDescent="0.2">
      <c r="A500" s="512"/>
      <c r="B500" s="506" t="s">
        <v>167</v>
      </c>
      <c r="C500" s="727" t="s">
        <v>256</v>
      </c>
      <c r="D500" s="727"/>
      <c r="E500" s="727"/>
      <c r="F500" s="727"/>
      <c r="G500" s="727"/>
      <c r="H500" s="508" t="s">
        <v>243</v>
      </c>
      <c r="I500" s="509"/>
      <c r="J500" s="509"/>
      <c r="K500" s="516"/>
      <c r="L500" s="510"/>
      <c r="M500" s="509"/>
      <c r="N500" s="514"/>
      <c r="O500" s="509"/>
      <c r="P500" s="511"/>
    </row>
    <row r="501" spans="1:16" ht="12.75" customHeight="1" x14ac:dyDescent="0.2">
      <c r="A501" s="512"/>
      <c r="B501" s="506" t="s">
        <v>614</v>
      </c>
      <c r="C501" s="727" t="s">
        <v>615</v>
      </c>
      <c r="D501" s="727"/>
      <c r="E501" s="727"/>
      <c r="F501" s="727"/>
      <c r="G501" s="727"/>
      <c r="H501" s="508" t="s">
        <v>243</v>
      </c>
      <c r="I501" s="516"/>
      <c r="J501" s="529"/>
      <c r="K501" s="516"/>
      <c r="L501" s="510"/>
      <c r="M501" s="509"/>
      <c r="N501" s="514"/>
      <c r="O501" s="509"/>
      <c r="P501" s="511"/>
    </row>
    <row r="502" spans="1:16" ht="12.75" customHeight="1" x14ac:dyDescent="0.2">
      <c r="A502" s="507"/>
      <c r="B502" s="506" t="s">
        <v>240</v>
      </c>
      <c r="C502" s="727" t="s">
        <v>241</v>
      </c>
      <c r="D502" s="727"/>
      <c r="E502" s="727"/>
      <c r="F502" s="727"/>
      <c r="G502" s="727"/>
      <c r="H502" s="508"/>
      <c r="I502" s="509"/>
      <c r="J502" s="509"/>
      <c r="K502" s="509"/>
      <c r="L502" s="510"/>
      <c r="M502" s="509"/>
      <c r="N502" s="510"/>
      <c r="O502" s="509"/>
      <c r="P502" s="538"/>
    </row>
    <row r="503" spans="1:16" ht="22.5" customHeight="1" x14ac:dyDescent="0.2">
      <c r="A503" s="512"/>
      <c r="B503" s="506" t="s">
        <v>616</v>
      </c>
      <c r="C503" s="727" t="s">
        <v>617</v>
      </c>
      <c r="D503" s="727"/>
      <c r="E503" s="727"/>
      <c r="F503" s="727"/>
      <c r="G503" s="727"/>
      <c r="H503" s="508" t="s">
        <v>246</v>
      </c>
      <c r="I503" s="516"/>
      <c r="J503" s="529"/>
      <c r="K503" s="537"/>
      <c r="L503" s="510"/>
      <c r="M503" s="509"/>
      <c r="N503" s="514"/>
      <c r="O503" s="509"/>
      <c r="P503" s="511"/>
    </row>
    <row r="504" spans="1:16" ht="12.75" customHeight="1" x14ac:dyDescent="0.2">
      <c r="A504" s="518"/>
      <c r="B504" s="519"/>
      <c r="C504" s="728" t="s">
        <v>249</v>
      </c>
      <c r="D504" s="728"/>
      <c r="E504" s="728"/>
      <c r="F504" s="728"/>
      <c r="G504" s="728"/>
      <c r="H504" s="499"/>
      <c r="I504" s="500"/>
      <c r="J504" s="500"/>
      <c r="K504" s="500"/>
      <c r="L504" s="502"/>
      <c r="M504" s="500"/>
      <c r="N504" s="520"/>
      <c r="O504" s="500"/>
      <c r="P504" s="521"/>
    </row>
    <row r="505" spans="1:16" ht="27.75" customHeight="1" x14ac:dyDescent="0.2">
      <c r="A505" s="497" t="s">
        <v>625</v>
      </c>
      <c r="B505" s="498" t="s">
        <v>626</v>
      </c>
      <c r="C505" s="732" t="s">
        <v>627</v>
      </c>
      <c r="D505" s="732"/>
      <c r="E505" s="732"/>
      <c r="F505" s="732"/>
      <c r="G505" s="732"/>
      <c r="H505" s="499" t="s">
        <v>262</v>
      </c>
      <c r="I505" s="500"/>
      <c r="J505" s="500"/>
      <c r="K505" s="541">
        <v>30.1</v>
      </c>
      <c r="L505" s="502"/>
      <c r="M505" s="500"/>
      <c r="N505" s="543"/>
      <c r="O505" s="500"/>
      <c r="P505" s="521"/>
    </row>
    <row r="506" spans="1:16" ht="12.75" customHeight="1" x14ac:dyDescent="0.2">
      <c r="A506" s="504"/>
      <c r="B506" s="496"/>
      <c r="C506" s="727" t="s">
        <v>628</v>
      </c>
      <c r="D506" s="727"/>
      <c r="E506" s="727"/>
      <c r="F506" s="727"/>
      <c r="G506" s="727"/>
      <c r="H506" s="727"/>
      <c r="I506" s="727"/>
      <c r="J506" s="727"/>
      <c r="K506" s="727"/>
      <c r="L506" s="727"/>
      <c r="M506" s="727"/>
      <c r="N506" s="727"/>
      <c r="O506" s="727"/>
      <c r="P506" s="731"/>
    </row>
    <row r="507" spans="1:16" ht="12.75" customHeight="1" x14ac:dyDescent="0.2">
      <c r="A507" s="518"/>
      <c r="B507" s="519"/>
      <c r="C507" s="728" t="s">
        <v>249</v>
      </c>
      <c r="D507" s="728"/>
      <c r="E507" s="728"/>
      <c r="F507" s="728"/>
      <c r="G507" s="728"/>
      <c r="H507" s="499"/>
      <c r="I507" s="500"/>
      <c r="J507" s="500"/>
      <c r="K507" s="500"/>
      <c r="L507" s="502"/>
      <c r="M507" s="500"/>
      <c r="N507" s="520"/>
      <c r="O507" s="500"/>
      <c r="P507" s="521"/>
    </row>
    <row r="508" spans="1:16" ht="12.75" customHeight="1" x14ac:dyDescent="0.2">
      <c r="A508" s="530"/>
      <c r="B508" s="531"/>
      <c r="C508" s="531"/>
      <c r="D508" s="531"/>
      <c r="E508" s="531"/>
      <c r="F508" s="532"/>
      <c r="G508" s="532"/>
      <c r="H508" s="532"/>
      <c r="I508" s="532"/>
      <c r="J508" s="533"/>
      <c r="K508" s="532"/>
      <c r="L508" s="532"/>
      <c r="M508" s="532"/>
      <c r="N508" s="533"/>
      <c r="O508" s="509"/>
      <c r="P508" s="533"/>
    </row>
    <row r="509" spans="1:16" ht="15" customHeight="1" x14ac:dyDescent="0.2">
      <c r="A509" s="534"/>
      <c r="B509" s="535"/>
      <c r="C509" s="728" t="s">
        <v>629</v>
      </c>
      <c r="D509" s="728"/>
      <c r="E509" s="728"/>
      <c r="F509" s="728"/>
      <c r="G509" s="728"/>
      <c r="H509" s="728"/>
      <c r="I509" s="728"/>
      <c r="J509" s="728"/>
      <c r="K509" s="728"/>
      <c r="L509" s="728"/>
      <c r="M509" s="728"/>
      <c r="N509" s="728"/>
      <c r="O509" s="728"/>
      <c r="P509" s="536"/>
    </row>
    <row r="510" spans="1:16" x14ac:dyDescent="0.2">
      <c r="A510" s="380"/>
      <c r="B510" s="544"/>
      <c r="C510" s="544"/>
      <c r="D510" s="544"/>
      <c r="E510" s="544"/>
      <c r="F510" s="544"/>
      <c r="G510" s="544"/>
      <c r="H510" s="544"/>
      <c r="I510" s="544"/>
      <c r="J510" s="544"/>
      <c r="K510" s="544"/>
      <c r="L510" s="544"/>
      <c r="M510" s="544"/>
      <c r="N510" s="544"/>
      <c r="O510" s="544"/>
      <c r="P510" s="545"/>
    </row>
    <row r="511" spans="1:16" ht="12.75" customHeight="1" x14ac:dyDescent="0.2">
      <c r="A511" s="534"/>
      <c r="B511" s="535"/>
      <c r="C511" s="728" t="s">
        <v>630</v>
      </c>
      <c r="D511" s="728"/>
      <c r="E511" s="728"/>
      <c r="F511" s="728"/>
      <c r="G511" s="728"/>
      <c r="H511" s="728"/>
      <c r="I511" s="728"/>
      <c r="J511" s="728"/>
      <c r="K511" s="728"/>
      <c r="L511" s="728"/>
      <c r="M511" s="728"/>
      <c r="N511" s="728"/>
      <c r="O511" s="728"/>
      <c r="P511" s="546"/>
    </row>
    <row r="512" spans="1:16" ht="12.75" customHeight="1" x14ac:dyDescent="0.2">
      <c r="A512" s="507"/>
      <c r="B512" s="506"/>
      <c r="C512" s="727" t="s">
        <v>631</v>
      </c>
      <c r="D512" s="727"/>
      <c r="E512" s="727"/>
      <c r="F512" s="727"/>
      <c r="G512" s="727"/>
      <c r="H512" s="727"/>
      <c r="I512" s="727"/>
      <c r="J512" s="727"/>
      <c r="K512" s="727"/>
      <c r="L512" s="727"/>
      <c r="M512" s="727"/>
      <c r="N512" s="727"/>
      <c r="O512" s="727"/>
      <c r="P512" s="547"/>
    </row>
    <row r="513" spans="1:16" ht="12.75" customHeight="1" x14ac:dyDescent="0.2">
      <c r="A513" s="507"/>
      <c r="B513" s="506"/>
      <c r="C513" s="727" t="s">
        <v>632</v>
      </c>
      <c r="D513" s="727"/>
      <c r="E513" s="727"/>
      <c r="F513" s="727"/>
      <c r="G513" s="727"/>
      <c r="H513" s="727"/>
      <c r="I513" s="727"/>
      <c r="J513" s="727"/>
      <c r="K513" s="727"/>
      <c r="L513" s="727"/>
      <c r="M513" s="727"/>
      <c r="N513" s="727"/>
      <c r="O513" s="727"/>
      <c r="P513" s="548"/>
    </row>
    <row r="514" spans="1:16" x14ac:dyDescent="0.2">
      <c r="A514" s="507"/>
      <c r="B514" s="506"/>
      <c r="C514" s="727" t="s">
        <v>633</v>
      </c>
      <c r="D514" s="727"/>
      <c r="E514" s="727"/>
      <c r="F514" s="727"/>
      <c r="G514" s="727"/>
      <c r="H514" s="727"/>
      <c r="I514" s="727"/>
      <c r="J514" s="727"/>
      <c r="K514" s="727"/>
      <c r="L514" s="727"/>
      <c r="M514" s="727"/>
      <c r="N514" s="727"/>
      <c r="O514" s="727"/>
      <c r="P514" s="547"/>
    </row>
    <row r="515" spans="1:16" ht="12.75" customHeight="1" x14ac:dyDescent="0.2">
      <c r="A515" s="507"/>
      <c r="B515" s="506"/>
      <c r="C515" s="727" t="s">
        <v>634</v>
      </c>
      <c r="D515" s="727"/>
      <c r="E515" s="727"/>
      <c r="F515" s="727"/>
      <c r="G515" s="727"/>
      <c r="H515" s="727"/>
      <c r="I515" s="727"/>
      <c r="J515" s="727"/>
      <c r="K515" s="727"/>
      <c r="L515" s="727"/>
      <c r="M515" s="727"/>
      <c r="N515" s="727"/>
      <c r="O515" s="727"/>
      <c r="P515" s="547"/>
    </row>
    <row r="516" spans="1:16" ht="12.75" customHeight="1" x14ac:dyDescent="0.2">
      <c r="A516" s="507"/>
      <c r="B516" s="506"/>
      <c r="C516" s="727" t="s">
        <v>635</v>
      </c>
      <c r="D516" s="727"/>
      <c r="E516" s="727"/>
      <c r="F516" s="727"/>
      <c r="G516" s="727"/>
      <c r="H516" s="727"/>
      <c r="I516" s="727"/>
      <c r="J516" s="727"/>
      <c r="K516" s="727"/>
      <c r="L516" s="727"/>
      <c r="M516" s="727"/>
      <c r="N516" s="727"/>
      <c r="O516" s="727"/>
      <c r="P516" s="547"/>
    </row>
    <row r="517" spans="1:16" ht="12.75" customHeight="1" x14ac:dyDescent="0.2">
      <c r="A517" s="507"/>
      <c r="B517" s="506"/>
      <c r="C517" s="727" t="s">
        <v>636</v>
      </c>
      <c r="D517" s="727"/>
      <c r="E517" s="727"/>
      <c r="F517" s="727"/>
      <c r="G517" s="727"/>
      <c r="H517" s="727"/>
      <c r="I517" s="727"/>
      <c r="J517" s="727"/>
      <c r="K517" s="727"/>
      <c r="L517" s="727"/>
      <c r="M517" s="727"/>
      <c r="N517" s="727"/>
      <c r="O517" s="727"/>
      <c r="P517" s="547"/>
    </row>
    <row r="518" spans="1:16" ht="12.75" customHeight="1" x14ac:dyDescent="0.2">
      <c r="A518" s="507"/>
      <c r="B518" s="506"/>
      <c r="C518" s="727" t="s">
        <v>637</v>
      </c>
      <c r="D518" s="727"/>
      <c r="E518" s="727"/>
      <c r="F518" s="727"/>
      <c r="G518" s="727"/>
      <c r="H518" s="727"/>
      <c r="I518" s="727"/>
      <c r="J518" s="727"/>
      <c r="K518" s="727"/>
      <c r="L518" s="727"/>
      <c r="M518" s="727"/>
      <c r="N518" s="727"/>
      <c r="O518" s="727"/>
      <c r="P518" s="547"/>
    </row>
    <row r="519" spans="1:16" ht="12.75" customHeight="1" x14ac:dyDescent="0.2">
      <c r="A519" s="507"/>
      <c r="B519" s="506"/>
      <c r="C519" s="727" t="s">
        <v>638</v>
      </c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547"/>
    </row>
    <row r="520" spans="1:16" ht="12.75" customHeight="1" x14ac:dyDescent="0.2">
      <c r="A520" s="507"/>
      <c r="B520" s="506"/>
      <c r="C520" s="727" t="s">
        <v>639</v>
      </c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547"/>
    </row>
    <row r="521" spans="1:16" ht="12.75" customHeight="1" x14ac:dyDescent="0.2">
      <c r="A521" s="507"/>
      <c r="B521" s="506"/>
      <c r="C521" s="727" t="s">
        <v>640</v>
      </c>
      <c r="D521" s="727"/>
      <c r="E521" s="727"/>
      <c r="F521" s="727"/>
      <c r="G521" s="727"/>
      <c r="H521" s="727"/>
      <c r="I521" s="727"/>
      <c r="J521" s="727"/>
      <c r="K521" s="727"/>
      <c r="L521" s="727"/>
      <c r="M521" s="727"/>
      <c r="N521" s="727"/>
      <c r="O521" s="727"/>
      <c r="P521" s="548"/>
    </row>
    <row r="522" spans="1:16" ht="12.75" customHeight="1" x14ac:dyDescent="0.2">
      <c r="A522" s="507"/>
      <c r="B522" s="506"/>
      <c r="C522" s="727" t="s">
        <v>641</v>
      </c>
      <c r="D522" s="727"/>
      <c r="E522" s="727"/>
      <c r="F522" s="727"/>
      <c r="G522" s="727"/>
      <c r="H522" s="727"/>
      <c r="I522" s="727"/>
      <c r="J522" s="727"/>
      <c r="K522" s="727"/>
      <c r="L522" s="727"/>
      <c r="M522" s="727"/>
      <c r="N522" s="727"/>
      <c r="O522" s="727"/>
      <c r="P522" s="547"/>
    </row>
    <row r="523" spans="1:16" x14ac:dyDescent="0.2">
      <c r="A523" s="507"/>
      <c r="B523" s="506"/>
      <c r="C523" s="727" t="s">
        <v>642</v>
      </c>
      <c r="D523" s="727"/>
      <c r="E523" s="727"/>
      <c r="F523" s="727"/>
      <c r="G523" s="727"/>
      <c r="H523" s="727"/>
      <c r="I523" s="727"/>
      <c r="J523" s="727"/>
      <c r="K523" s="727"/>
      <c r="L523" s="727"/>
      <c r="M523" s="727"/>
      <c r="N523" s="727"/>
      <c r="O523" s="727"/>
      <c r="P523" s="547"/>
    </row>
    <row r="524" spans="1:16" x14ac:dyDescent="0.2">
      <c r="A524" s="507"/>
      <c r="B524" s="506"/>
      <c r="C524" s="727" t="s">
        <v>643</v>
      </c>
      <c r="D524" s="727"/>
      <c r="E524" s="727"/>
      <c r="F524" s="727"/>
      <c r="G524" s="727"/>
      <c r="H524" s="727"/>
      <c r="I524" s="727"/>
      <c r="J524" s="727"/>
      <c r="K524" s="727"/>
      <c r="L524" s="727"/>
      <c r="M524" s="727"/>
      <c r="N524" s="727"/>
      <c r="O524" s="727"/>
      <c r="P524" s="547"/>
    </row>
    <row r="525" spans="1:16" x14ac:dyDescent="0.2">
      <c r="A525" s="507"/>
      <c r="B525" s="506"/>
      <c r="C525" s="727" t="s">
        <v>644</v>
      </c>
      <c r="D525" s="727"/>
      <c r="E525" s="727"/>
      <c r="F525" s="727"/>
      <c r="G525" s="727"/>
      <c r="H525" s="727"/>
      <c r="I525" s="727"/>
      <c r="J525" s="727"/>
      <c r="K525" s="727"/>
      <c r="L525" s="727"/>
      <c r="M525" s="727"/>
      <c r="N525" s="727"/>
      <c r="O525" s="727"/>
      <c r="P525" s="547"/>
    </row>
    <row r="526" spans="1:16" x14ac:dyDescent="0.2">
      <c r="A526" s="507"/>
      <c r="B526" s="506"/>
      <c r="C526" s="727" t="s">
        <v>645</v>
      </c>
      <c r="D526" s="727"/>
      <c r="E526" s="727"/>
      <c r="F526" s="727"/>
      <c r="G526" s="727"/>
      <c r="H526" s="727"/>
      <c r="I526" s="727"/>
      <c r="J526" s="727"/>
      <c r="K526" s="727"/>
      <c r="L526" s="727"/>
      <c r="M526" s="727"/>
      <c r="N526" s="727"/>
      <c r="O526" s="727"/>
      <c r="P526" s="547"/>
    </row>
    <row r="527" spans="1:16" x14ac:dyDescent="0.2">
      <c r="A527" s="507"/>
      <c r="B527" s="506"/>
      <c r="C527" s="727" t="s">
        <v>646</v>
      </c>
      <c r="D527" s="727"/>
      <c r="E527" s="727"/>
      <c r="F527" s="727"/>
      <c r="G527" s="727"/>
      <c r="H527" s="727"/>
      <c r="I527" s="727"/>
      <c r="J527" s="727"/>
      <c r="K527" s="727"/>
      <c r="L527" s="727"/>
      <c r="M527" s="727"/>
      <c r="N527" s="727"/>
      <c r="O527" s="727"/>
      <c r="P527" s="547"/>
    </row>
    <row r="528" spans="1:16" x14ac:dyDescent="0.2">
      <c r="A528" s="507"/>
      <c r="B528" s="506"/>
      <c r="C528" s="727" t="s">
        <v>647</v>
      </c>
      <c r="D528" s="727"/>
      <c r="E528" s="727"/>
      <c r="F528" s="727"/>
      <c r="G528" s="727"/>
      <c r="H528" s="727"/>
      <c r="I528" s="727"/>
      <c r="J528" s="727"/>
      <c r="K528" s="727"/>
      <c r="L528" s="727"/>
      <c r="M528" s="727"/>
      <c r="N528" s="727"/>
      <c r="O528" s="727"/>
      <c r="P528" s="547"/>
    </row>
    <row r="529" spans="1:16" x14ac:dyDescent="0.2">
      <c r="A529" s="507"/>
      <c r="B529" s="506"/>
      <c r="C529" s="727" t="s">
        <v>648</v>
      </c>
      <c r="D529" s="727"/>
      <c r="E529" s="727"/>
      <c r="F529" s="727"/>
      <c r="G529" s="727"/>
      <c r="H529" s="727"/>
      <c r="I529" s="727"/>
      <c r="J529" s="727"/>
      <c r="K529" s="727"/>
      <c r="L529" s="727"/>
      <c r="M529" s="727"/>
      <c r="N529" s="727"/>
      <c r="O529" s="727"/>
      <c r="P529" s="547"/>
    </row>
    <row r="530" spans="1:16" ht="23.25" customHeight="1" x14ac:dyDescent="0.2">
      <c r="A530" s="507"/>
      <c r="B530" s="506"/>
      <c r="C530" s="727" t="s">
        <v>632</v>
      </c>
      <c r="D530" s="727"/>
      <c r="E530" s="727"/>
      <c r="F530" s="727"/>
      <c r="G530" s="727"/>
      <c r="H530" s="727"/>
      <c r="I530" s="727"/>
      <c r="J530" s="727"/>
      <c r="K530" s="727"/>
      <c r="L530" s="727"/>
      <c r="M530" s="727"/>
      <c r="N530" s="727"/>
      <c r="O530" s="727"/>
      <c r="P530" s="548"/>
    </row>
    <row r="531" spans="1:16" x14ac:dyDescent="0.2">
      <c r="A531" s="507"/>
      <c r="B531" s="506"/>
      <c r="C531" s="727" t="s">
        <v>649</v>
      </c>
      <c r="D531" s="727"/>
      <c r="E531" s="727"/>
      <c r="F531" s="727"/>
      <c r="G531" s="727"/>
      <c r="H531" s="727"/>
      <c r="I531" s="727"/>
      <c r="J531" s="727"/>
      <c r="K531" s="727"/>
      <c r="L531" s="727"/>
      <c r="M531" s="727"/>
      <c r="N531" s="727"/>
      <c r="O531" s="727"/>
      <c r="P531" s="547"/>
    </row>
    <row r="532" spans="1:16" x14ac:dyDescent="0.2">
      <c r="A532" s="507"/>
      <c r="B532" s="506"/>
      <c r="C532" s="727" t="s">
        <v>650</v>
      </c>
      <c r="D532" s="727"/>
      <c r="E532" s="727"/>
      <c r="F532" s="727"/>
      <c r="G532" s="727"/>
      <c r="H532" s="727"/>
      <c r="I532" s="727"/>
      <c r="J532" s="727"/>
      <c r="K532" s="727"/>
      <c r="L532" s="727"/>
      <c r="M532" s="727"/>
      <c r="N532" s="727"/>
      <c r="O532" s="727"/>
      <c r="P532" s="547"/>
    </row>
    <row r="533" spans="1:16" x14ac:dyDescent="0.2">
      <c r="A533" s="507"/>
      <c r="B533" s="506"/>
      <c r="C533" s="727" t="s">
        <v>651</v>
      </c>
      <c r="D533" s="727"/>
      <c r="E533" s="727"/>
      <c r="F533" s="727"/>
      <c r="G533" s="727"/>
      <c r="H533" s="727"/>
      <c r="I533" s="727"/>
      <c r="J533" s="727"/>
      <c r="K533" s="727"/>
      <c r="L533" s="727"/>
      <c r="M533" s="727"/>
      <c r="N533" s="727"/>
      <c r="O533" s="727"/>
      <c r="P533" s="547"/>
    </row>
    <row r="534" spans="1:16" x14ac:dyDescent="0.2">
      <c r="A534" s="507"/>
      <c r="B534" s="506"/>
      <c r="C534" s="727" t="s">
        <v>652</v>
      </c>
      <c r="D534" s="727"/>
      <c r="E534" s="727"/>
      <c r="F534" s="727"/>
      <c r="G534" s="727"/>
      <c r="H534" s="727"/>
      <c r="I534" s="727"/>
      <c r="J534" s="727"/>
      <c r="K534" s="727"/>
      <c r="L534" s="727"/>
      <c r="M534" s="727"/>
      <c r="N534" s="727"/>
      <c r="O534" s="727"/>
      <c r="P534" s="547"/>
    </row>
    <row r="535" spans="1:16" ht="13.5" customHeight="1" x14ac:dyDescent="0.2">
      <c r="A535" s="507"/>
      <c r="B535" s="506"/>
      <c r="C535" s="727" t="s">
        <v>653</v>
      </c>
      <c r="D535" s="727"/>
      <c r="E535" s="727"/>
      <c r="F535" s="727"/>
      <c r="G535" s="727"/>
      <c r="H535" s="727"/>
      <c r="I535" s="727"/>
      <c r="J535" s="727"/>
      <c r="K535" s="727"/>
      <c r="L535" s="727"/>
      <c r="M535" s="727"/>
      <c r="N535" s="727"/>
      <c r="O535" s="727"/>
      <c r="P535" s="547"/>
    </row>
    <row r="536" spans="1:16" x14ac:dyDescent="0.2">
      <c r="A536" s="507"/>
      <c r="B536" s="506"/>
      <c r="C536" s="727" t="s">
        <v>654</v>
      </c>
      <c r="D536" s="727"/>
      <c r="E536" s="727"/>
      <c r="F536" s="727"/>
      <c r="G536" s="727"/>
      <c r="H536" s="727"/>
      <c r="I536" s="727"/>
      <c r="J536" s="727"/>
      <c r="K536" s="727"/>
      <c r="L536" s="727"/>
      <c r="M536" s="727"/>
      <c r="N536" s="727"/>
      <c r="O536" s="727"/>
      <c r="P536" s="547"/>
    </row>
    <row r="537" spans="1:16" ht="15" customHeight="1" x14ac:dyDescent="0.2">
      <c r="A537" s="507"/>
      <c r="B537" s="506"/>
      <c r="C537" s="727" t="s">
        <v>655</v>
      </c>
      <c r="D537" s="727"/>
      <c r="E537" s="727"/>
      <c r="F537" s="727"/>
      <c r="G537" s="727"/>
      <c r="H537" s="727"/>
      <c r="I537" s="727"/>
      <c r="J537" s="727"/>
      <c r="K537" s="727"/>
      <c r="L537" s="727"/>
      <c r="M537" s="727"/>
      <c r="N537" s="727"/>
      <c r="O537" s="727"/>
      <c r="P537" s="547"/>
    </row>
    <row r="538" spans="1:16" x14ac:dyDescent="0.2">
      <c r="A538" s="507"/>
      <c r="B538" s="506"/>
      <c r="C538" s="727" t="s">
        <v>656</v>
      </c>
      <c r="D538" s="727"/>
      <c r="E538" s="727"/>
      <c r="F538" s="727"/>
      <c r="G538" s="727"/>
      <c r="H538" s="727"/>
      <c r="I538" s="727"/>
      <c r="J538" s="727"/>
      <c r="K538" s="727"/>
      <c r="L538" s="727"/>
      <c r="M538" s="727"/>
      <c r="N538" s="727"/>
      <c r="O538" s="727"/>
      <c r="P538" s="547"/>
    </row>
    <row r="539" spans="1:16" x14ac:dyDescent="0.2">
      <c r="A539" s="507"/>
      <c r="B539" s="506"/>
      <c r="C539" s="727" t="s">
        <v>640</v>
      </c>
      <c r="D539" s="727"/>
      <c r="E539" s="727"/>
      <c r="F539" s="727"/>
      <c r="G539" s="727"/>
      <c r="H539" s="727"/>
      <c r="I539" s="727"/>
      <c r="J539" s="727"/>
      <c r="K539" s="727"/>
      <c r="L539" s="727"/>
      <c r="M539" s="727"/>
      <c r="N539" s="727"/>
      <c r="O539" s="727"/>
      <c r="P539" s="548"/>
    </row>
    <row r="540" spans="1:16" x14ac:dyDescent="0.2">
      <c r="A540" s="507"/>
      <c r="B540" s="506"/>
      <c r="C540" s="727" t="s">
        <v>641</v>
      </c>
      <c r="D540" s="727"/>
      <c r="E540" s="727"/>
      <c r="F540" s="727"/>
      <c r="G540" s="727"/>
      <c r="H540" s="727"/>
      <c r="I540" s="727"/>
      <c r="J540" s="727"/>
      <c r="K540" s="727"/>
      <c r="L540" s="727"/>
      <c r="M540" s="727"/>
      <c r="N540" s="727"/>
      <c r="O540" s="727"/>
      <c r="P540" s="547"/>
    </row>
    <row r="541" spans="1:16" ht="13.5" customHeight="1" x14ac:dyDescent="0.2">
      <c r="A541" s="507"/>
      <c r="B541" s="506"/>
      <c r="C541" s="727" t="s">
        <v>645</v>
      </c>
      <c r="D541" s="727"/>
      <c r="E541" s="727"/>
      <c r="F541" s="727"/>
      <c r="G541" s="727"/>
      <c r="H541" s="727"/>
      <c r="I541" s="727"/>
      <c r="J541" s="727"/>
      <c r="K541" s="727"/>
      <c r="L541" s="727"/>
      <c r="M541" s="727"/>
      <c r="N541" s="727"/>
      <c r="O541" s="727"/>
      <c r="P541" s="547"/>
    </row>
    <row r="542" spans="1:16" x14ac:dyDescent="0.2">
      <c r="A542" s="507"/>
      <c r="B542" s="506"/>
      <c r="C542" s="727" t="s">
        <v>646</v>
      </c>
      <c r="D542" s="727"/>
      <c r="E542" s="727"/>
      <c r="F542" s="727"/>
      <c r="G542" s="727"/>
      <c r="H542" s="727"/>
      <c r="I542" s="727"/>
      <c r="J542" s="727"/>
      <c r="K542" s="727"/>
      <c r="L542" s="727"/>
      <c r="M542" s="727"/>
      <c r="N542" s="727"/>
      <c r="O542" s="727"/>
      <c r="P542" s="547"/>
    </row>
    <row r="543" spans="1:16" ht="12.75" customHeight="1" x14ac:dyDescent="0.2">
      <c r="A543" s="507"/>
      <c r="B543" s="549"/>
      <c r="C543" s="748" t="s">
        <v>657</v>
      </c>
      <c r="D543" s="748"/>
      <c r="E543" s="748"/>
      <c r="F543" s="748"/>
      <c r="G543" s="748"/>
      <c r="H543" s="748"/>
      <c r="I543" s="748"/>
      <c r="J543" s="748"/>
      <c r="K543" s="748"/>
      <c r="L543" s="748"/>
      <c r="M543" s="748"/>
      <c r="N543" s="748"/>
      <c r="O543" s="748"/>
      <c r="P543" s="550"/>
    </row>
    <row r="544" spans="1:16" x14ac:dyDescent="0.2">
      <c r="A544" s="507"/>
      <c r="B544" s="506"/>
      <c r="C544" s="727" t="s">
        <v>658</v>
      </c>
      <c r="D544" s="727"/>
      <c r="E544" s="727"/>
      <c r="F544" s="727"/>
      <c r="G544" s="727"/>
      <c r="H544" s="727"/>
      <c r="I544" s="727"/>
      <c r="J544" s="727"/>
      <c r="K544" s="727"/>
      <c r="L544" s="727"/>
      <c r="M544" s="727"/>
      <c r="N544" s="727"/>
      <c r="O544" s="727"/>
      <c r="P544" s="547"/>
    </row>
    <row r="545" spans="1:16" x14ac:dyDescent="0.2">
      <c r="A545" s="507"/>
      <c r="B545" s="506"/>
      <c r="C545" s="727" t="s">
        <v>659</v>
      </c>
      <c r="D545" s="727"/>
      <c r="E545" s="727"/>
      <c r="F545" s="727"/>
      <c r="G545" s="727"/>
      <c r="H545" s="727"/>
      <c r="I545" s="727"/>
      <c r="J545" s="727"/>
      <c r="K545" s="727"/>
      <c r="L545" s="727"/>
      <c r="M545" s="727"/>
      <c r="N545" s="727"/>
      <c r="O545" s="727"/>
      <c r="P545" s="547"/>
    </row>
    <row r="546" spans="1:16" ht="12.75" customHeight="1" x14ac:dyDescent="0.2">
      <c r="A546" s="507"/>
      <c r="B546" s="506"/>
      <c r="C546" s="727" t="s">
        <v>660</v>
      </c>
      <c r="D546" s="727"/>
      <c r="E546" s="727"/>
      <c r="F546" s="727"/>
      <c r="G546" s="727"/>
      <c r="H546" s="727"/>
      <c r="I546" s="727"/>
      <c r="J546" s="727"/>
      <c r="K546" s="727"/>
      <c r="L546" s="727"/>
      <c r="M546" s="727"/>
      <c r="N546" s="727"/>
      <c r="O546" s="727"/>
      <c r="P546" s="547"/>
    </row>
    <row r="547" spans="1:16" x14ac:dyDescent="0.2">
      <c r="A547" s="507"/>
      <c r="B547" s="506"/>
      <c r="C547" s="727" t="s">
        <v>661</v>
      </c>
      <c r="D547" s="727"/>
      <c r="E547" s="727"/>
      <c r="F547" s="727"/>
      <c r="G547" s="727"/>
      <c r="H547" s="727"/>
      <c r="I547" s="727"/>
      <c r="J547" s="727"/>
      <c r="K547" s="727"/>
      <c r="L547" s="727"/>
      <c r="M547" s="727"/>
      <c r="N547" s="727"/>
      <c r="O547" s="727"/>
      <c r="P547" s="547"/>
    </row>
    <row r="548" spans="1:16" ht="26.25" customHeight="1" x14ac:dyDescent="0.2">
      <c r="A548" s="507"/>
      <c r="B548" s="549"/>
      <c r="C548" s="748" t="s">
        <v>662</v>
      </c>
      <c r="D548" s="748"/>
      <c r="E548" s="748"/>
      <c r="F548" s="748"/>
      <c r="G548" s="748"/>
      <c r="H548" s="748"/>
      <c r="I548" s="748"/>
      <c r="J548" s="748"/>
      <c r="K548" s="748"/>
      <c r="L548" s="748"/>
      <c r="M548" s="748"/>
      <c r="N548" s="748"/>
      <c r="O548" s="748"/>
      <c r="P548" s="550"/>
    </row>
    <row r="549" spans="1:16" x14ac:dyDescent="0.2">
      <c r="A549" s="507"/>
      <c r="B549" s="506"/>
      <c r="C549" s="727" t="s">
        <v>705</v>
      </c>
      <c r="D549" s="727"/>
      <c r="E549" s="727"/>
      <c r="F549" s="727"/>
      <c r="G549" s="727"/>
      <c r="H549" s="727"/>
      <c r="I549" s="727"/>
      <c r="J549" s="727"/>
      <c r="K549" s="727"/>
      <c r="L549" s="727"/>
      <c r="M549" s="727"/>
      <c r="N549" s="727"/>
      <c r="O549" s="727"/>
      <c r="P549" s="547"/>
    </row>
    <row r="550" spans="1:16" x14ac:dyDescent="0.2">
      <c r="A550" s="507"/>
      <c r="B550" s="549"/>
      <c r="C550" s="748" t="s">
        <v>663</v>
      </c>
      <c r="D550" s="748"/>
      <c r="E550" s="748"/>
      <c r="F550" s="748"/>
      <c r="G550" s="748"/>
      <c r="H550" s="748"/>
      <c r="I550" s="748"/>
      <c r="J550" s="748"/>
      <c r="K550" s="748"/>
      <c r="L550" s="748"/>
      <c r="M550" s="748"/>
      <c r="N550" s="748"/>
      <c r="O550" s="748"/>
      <c r="P550" s="550"/>
    </row>
    <row r="551" spans="1:16" x14ac:dyDescent="0.2">
      <c r="A551" s="507"/>
      <c r="B551" s="506"/>
      <c r="C551" s="727" t="s">
        <v>632</v>
      </c>
      <c r="D551" s="727"/>
      <c r="E551" s="727"/>
      <c r="F551" s="727"/>
      <c r="G551" s="727"/>
      <c r="H551" s="727"/>
      <c r="I551" s="727"/>
      <c r="J551" s="727"/>
      <c r="K551" s="727"/>
      <c r="L551" s="727"/>
      <c r="M551" s="727"/>
      <c r="N551" s="727"/>
      <c r="O551" s="727"/>
      <c r="P551" s="548"/>
    </row>
    <row r="552" spans="1:16" x14ac:dyDescent="0.2">
      <c r="A552" s="507"/>
      <c r="B552" s="506"/>
      <c r="C552" s="727" t="s">
        <v>664</v>
      </c>
      <c r="D552" s="727"/>
      <c r="E552" s="727"/>
      <c r="F552" s="727"/>
      <c r="G552" s="727"/>
      <c r="H552" s="727"/>
      <c r="I552" s="727"/>
      <c r="J552" s="727"/>
      <c r="K552" s="727"/>
      <c r="L552" s="727"/>
      <c r="M552" s="727"/>
      <c r="N552" s="727"/>
      <c r="O552" s="727"/>
      <c r="P552" s="547"/>
    </row>
    <row r="553" spans="1:16" ht="15" customHeight="1" x14ac:dyDescent="0.2">
      <c r="A553" s="380"/>
      <c r="B553" s="533"/>
      <c r="C553" s="531"/>
      <c r="D553" s="531"/>
      <c r="E553" s="531"/>
      <c r="F553" s="531"/>
      <c r="G553" s="531"/>
      <c r="H553" s="531"/>
      <c r="I553" s="531"/>
      <c r="J553" s="531"/>
      <c r="K553" s="531"/>
      <c r="L553" s="531"/>
      <c r="M553" s="531"/>
      <c r="N553" s="551"/>
      <c r="O553" s="552"/>
      <c r="P553" s="553"/>
    </row>
    <row r="554" spans="1:16" x14ac:dyDescent="0.2">
      <c r="A554" s="554"/>
      <c r="B554" s="554"/>
      <c r="C554" s="554"/>
      <c r="D554" s="554"/>
      <c r="E554" s="554"/>
      <c r="F554" s="554"/>
      <c r="G554" s="554"/>
      <c r="H554" s="554"/>
      <c r="I554" s="554"/>
      <c r="J554" s="554"/>
      <c r="K554" s="554"/>
      <c r="L554" s="554"/>
      <c r="M554" s="554"/>
      <c r="N554" s="554"/>
      <c r="O554" s="554"/>
      <c r="P554" s="554"/>
    </row>
    <row r="555" spans="1:16" x14ac:dyDescent="0.2">
      <c r="A555" s="382"/>
      <c r="B555" s="555" t="s">
        <v>665</v>
      </c>
      <c r="C555" s="747"/>
      <c r="D555" s="747"/>
      <c r="E555" s="747"/>
      <c r="F555" s="747"/>
      <c r="G555" s="747"/>
      <c r="H555" s="747"/>
      <c r="I555" s="749"/>
      <c r="J555" s="749"/>
      <c r="K555" s="749"/>
      <c r="L555" s="749"/>
      <c r="M555" s="749"/>
      <c r="N555" s="749"/>
    </row>
    <row r="556" spans="1:16" x14ac:dyDescent="0.2">
      <c r="A556" s="384"/>
      <c r="B556" s="555"/>
      <c r="C556" s="750" t="s">
        <v>666</v>
      </c>
      <c r="D556" s="750"/>
      <c r="E556" s="750"/>
      <c r="F556" s="750"/>
      <c r="G556" s="750"/>
      <c r="H556" s="750"/>
      <c r="I556" s="750"/>
      <c r="J556" s="750"/>
      <c r="K556" s="750"/>
      <c r="L556" s="750"/>
      <c r="M556" s="750"/>
      <c r="N556" s="750"/>
      <c r="O556" s="556"/>
      <c r="P556" s="556"/>
    </row>
    <row r="557" spans="1:16" x14ac:dyDescent="0.2">
      <c r="A557" s="382"/>
      <c r="B557" s="555" t="s">
        <v>667</v>
      </c>
      <c r="C557" s="747"/>
      <c r="D557" s="747"/>
      <c r="E557" s="747"/>
      <c r="F557" s="747"/>
      <c r="G557" s="747"/>
      <c r="H557" s="747"/>
      <c r="I557" s="749"/>
      <c r="J557" s="749"/>
      <c r="K557" s="749"/>
      <c r="L557" s="749"/>
      <c r="M557" s="749"/>
      <c r="N557" s="749"/>
    </row>
    <row r="558" spans="1:16" x14ac:dyDescent="0.2">
      <c r="A558" s="384"/>
      <c r="B558" s="556"/>
      <c r="C558" s="750" t="s">
        <v>666</v>
      </c>
      <c r="D558" s="750"/>
      <c r="E558" s="750"/>
      <c r="F558" s="750"/>
      <c r="G558" s="750"/>
      <c r="H558" s="750"/>
      <c r="I558" s="750"/>
      <c r="J558" s="750"/>
      <c r="K558" s="750"/>
      <c r="L558" s="750"/>
      <c r="M558" s="750"/>
      <c r="N558" s="750"/>
      <c r="O558" s="556"/>
      <c r="P558" s="556"/>
    </row>
    <row r="559" spans="1:16" x14ac:dyDescent="0.2">
      <c r="A559" s="380"/>
      <c r="B559" s="380"/>
      <c r="C559" s="380"/>
      <c r="D559" s="380"/>
      <c r="E559" s="380"/>
      <c r="F559" s="380"/>
      <c r="G559" s="380"/>
      <c r="H559" s="380"/>
      <c r="I559" s="380"/>
      <c r="J559" s="380"/>
      <c r="K559" s="380"/>
      <c r="L559" s="380"/>
      <c r="M559" s="380"/>
      <c r="N559" s="380"/>
      <c r="O559" s="380"/>
      <c r="P559" s="380"/>
    </row>
    <row r="560" spans="1:16" ht="12.75" customHeight="1" x14ac:dyDescent="0.2">
      <c r="A560" s="729" t="s">
        <v>668</v>
      </c>
      <c r="B560" s="751"/>
      <c r="C560" s="751"/>
      <c r="D560" s="751"/>
      <c r="E560" s="751"/>
      <c r="F560" s="751"/>
      <c r="G560" s="751"/>
      <c r="H560" s="751"/>
      <c r="I560" s="751"/>
      <c r="J560" s="751"/>
      <c r="K560" s="751"/>
      <c r="L560" s="751"/>
      <c r="M560" s="751"/>
      <c r="N560" s="751"/>
      <c r="O560" s="751"/>
      <c r="P560" s="751"/>
    </row>
    <row r="561" spans="1:16" x14ac:dyDescent="0.2">
      <c r="A561" s="727" t="s">
        <v>669</v>
      </c>
      <c r="B561" s="727"/>
      <c r="C561" s="727"/>
      <c r="D561" s="727"/>
      <c r="E561" s="727"/>
      <c r="F561" s="727"/>
      <c r="G561" s="727"/>
      <c r="H561" s="727"/>
      <c r="I561" s="727"/>
      <c r="J561" s="727"/>
      <c r="K561" s="727"/>
      <c r="L561" s="727"/>
      <c r="M561" s="727"/>
      <c r="N561" s="727"/>
      <c r="O561" s="727"/>
      <c r="P561" s="727"/>
    </row>
    <row r="562" spans="1:16" ht="13.5" customHeight="1" x14ac:dyDescent="0.2">
      <c r="A562" s="727" t="s">
        <v>670</v>
      </c>
      <c r="B562" s="727"/>
      <c r="C562" s="727"/>
      <c r="D562" s="727"/>
      <c r="E562" s="727"/>
      <c r="F562" s="727"/>
      <c r="G562" s="727"/>
      <c r="H562" s="727"/>
      <c r="I562" s="727"/>
      <c r="J562" s="727"/>
      <c r="K562" s="727"/>
      <c r="L562" s="727"/>
      <c r="M562" s="727"/>
      <c r="N562" s="727"/>
      <c r="O562" s="727"/>
      <c r="P562" s="727"/>
    </row>
    <row r="563" spans="1:16" ht="14.25" customHeight="1" x14ac:dyDescent="0.2">
      <c r="A563" s="380"/>
      <c r="B563" s="380"/>
      <c r="C563" s="380"/>
      <c r="D563" s="380"/>
      <c r="E563" s="380"/>
      <c r="F563" s="380"/>
      <c r="G563" s="380"/>
      <c r="H563" s="380"/>
      <c r="I563" s="380"/>
      <c r="J563" s="380"/>
      <c r="K563" s="380"/>
      <c r="L563" s="380"/>
      <c r="M563" s="380"/>
      <c r="N563" s="380"/>
      <c r="O563" s="380"/>
      <c r="P563" s="380"/>
    </row>
    <row r="564" spans="1:16" x14ac:dyDescent="0.2">
      <c r="A564" s="453"/>
      <c r="B564" s="447"/>
      <c r="C564" s="736"/>
      <c r="D564" s="736"/>
      <c r="E564" s="736"/>
      <c r="F564" s="736"/>
      <c r="G564" s="736"/>
      <c r="H564" s="449"/>
      <c r="I564" s="456"/>
      <c r="J564" s="456"/>
      <c r="K564" s="472"/>
      <c r="L564" s="451"/>
      <c r="M564" s="450"/>
      <c r="N564" s="455"/>
      <c r="O564" s="450"/>
      <c r="P564" s="452"/>
    </row>
    <row r="565" spans="1:16" ht="14.25" customHeight="1" x14ac:dyDescent="0.2">
      <c r="A565" s="453"/>
      <c r="B565" s="447"/>
      <c r="C565" s="736"/>
      <c r="D565" s="736"/>
      <c r="E565" s="736"/>
      <c r="F565" s="736"/>
      <c r="G565" s="736"/>
      <c r="H565" s="449"/>
      <c r="I565" s="471"/>
      <c r="J565" s="456"/>
      <c r="K565" s="472"/>
      <c r="L565" s="451"/>
      <c r="M565" s="450"/>
      <c r="N565" s="455"/>
      <c r="O565" s="450"/>
      <c r="P565" s="452"/>
    </row>
    <row r="566" spans="1:16" x14ac:dyDescent="0.2">
      <c r="A566" s="453"/>
      <c r="B566" s="447"/>
      <c r="C566" s="736"/>
      <c r="D566" s="736"/>
      <c r="E566" s="736"/>
      <c r="F566" s="736"/>
      <c r="G566" s="736"/>
      <c r="H566" s="449"/>
      <c r="I566" s="471"/>
      <c r="J566" s="456"/>
      <c r="K566" s="472"/>
      <c r="L566" s="451"/>
      <c r="M566" s="450"/>
      <c r="N566" s="455"/>
      <c r="O566" s="450"/>
      <c r="P566" s="452"/>
    </row>
    <row r="567" spans="1:16" ht="15" customHeight="1" x14ac:dyDescent="0.2">
      <c r="A567" s="453"/>
      <c r="B567" s="447"/>
      <c r="C567" s="736"/>
      <c r="D567" s="736"/>
      <c r="E567" s="736"/>
      <c r="F567" s="736"/>
      <c r="G567" s="736"/>
      <c r="H567" s="449"/>
      <c r="I567" s="456"/>
      <c r="J567" s="456"/>
      <c r="K567" s="470"/>
      <c r="L567" s="455"/>
      <c r="M567" s="456"/>
      <c r="N567" s="455"/>
      <c r="O567" s="450"/>
      <c r="P567" s="452"/>
    </row>
    <row r="568" spans="1:16" x14ac:dyDescent="0.2">
      <c r="A568" s="453"/>
      <c r="B568" s="447"/>
      <c r="C568" s="736"/>
      <c r="D568" s="736"/>
      <c r="E568" s="736"/>
      <c r="F568" s="736"/>
      <c r="G568" s="736"/>
      <c r="H568" s="449"/>
      <c r="I568" s="456"/>
      <c r="J568" s="456"/>
      <c r="K568" s="470"/>
      <c r="L568" s="451"/>
      <c r="M568" s="450"/>
      <c r="N568" s="455"/>
      <c r="O568" s="450"/>
      <c r="P568" s="452"/>
    </row>
    <row r="569" spans="1:16" ht="14.25" customHeight="1" x14ac:dyDescent="0.2">
      <c r="A569" s="453"/>
      <c r="B569" s="447"/>
      <c r="C569" s="736"/>
      <c r="D569" s="736"/>
      <c r="E569" s="736"/>
      <c r="F569" s="736"/>
      <c r="G569" s="736"/>
      <c r="H569" s="449"/>
      <c r="I569" s="456"/>
      <c r="J569" s="456"/>
      <c r="K569" s="470"/>
      <c r="L569" s="455"/>
      <c r="M569" s="456"/>
      <c r="N569" s="455"/>
      <c r="O569" s="450"/>
      <c r="P569" s="452"/>
    </row>
    <row r="570" spans="1:16" x14ac:dyDescent="0.2">
      <c r="A570" s="453"/>
      <c r="B570" s="447"/>
      <c r="C570" s="736"/>
      <c r="D570" s="736"/>
      <c r="E570" s="736"/>
      <c r="F570" s="736"/>
      <c r="G570" s="736"/>
      <c r="H570" s="449"/>
      <c r="I570" s="456"/>
      <c r="J570" s="456"/>
      <c r="K570" s="470"/>
      <c r="L570" s="451"/>
      <c r="M570" s="450"/>
      <c r="N570" s="455"/>
      <c r="O570" s="450"/>
      <c r="P570" s="452"/>
    </row>
    <row r="571" spans="1:16" x14ac:dyDescent="0.2">
      <c r="A571" s="448"/>
      <c r="B571" s="447"/>
      <c r="C571" s="736"/>
      <c r="D571" s="736"/>
      <c r="E571" s="736"/>
      <c r="F571" s="736"/>
      <c r="G571" s="736"/>
      <c r="H571" s="449"/>
      <c r="I571" s="450"/>
      <c r="J571" s="450"/>
      <c r="K571" s="450"/>
      <c r="L571" s="451"/>
      <c r="M571" s="450"/>
      <c r="N571" s="451"/>
      <c r="O571" s="450"/>
      <c r="P571" s="466"/>
    </row>
    <row r="572" spans="1:16" ht="15" customHeight="1" x14ac:dyDescent="0.2">
      <c r="A572" s="453"/>
      <c r="B572" s="447"/>
      <c r="C572" s="736"/>
      <c r="D572" s="736"/>
      <c r="E572" s="736"/>
      <c r="F572" s="736"/>
      <c r="G572" s="736"/>
      <c r="H572" s="449"/>
      <c r="I572" s="484"/>
      <c r="J572" s="450"/>
      <c r="K572" s="454"/>
      <c r="L572" s="455"/>
      <c r="M572" s="456"/>
      <c r="N572" s="455"/>
      <c r="O572" s="450"/>
      <c r="P572" s="452"/>
    </row>
    <row r="573" spans="1:16" ht="13.5" customHeight="1" x14ac:dyDescent="0.2">
      <c r="A573" s="453"/>
      <c r="B573" s="447"/>
      <c r="C573" s="736"/>
      <c r="D573" s="736"/>
      <c r="E573" s="736"/>
      <c r="F573" s="736"/>
      <c r="G573" s="736"/>
      <c r="H573" s="449"/>
      <c r="I573" s="471"/>
      <c r="J573" s="450"/>
      <c r="K573" s="484"/>
      <c r="L573" s="451"/>
      <c r="M573" s="450"/>
      <c r="N573" s="455"/>
      <c r="O573" s="450"/>
      <c r="P573" s="452"/>
    </row>
    <row r="574" spans="1:16" ht="24" customHeight="1" x14ac:dyDescent="0.2">
      <c r="A574" s="453"/>
      <c r="B574" s="447"/>
      <c r="C574" s="736"/>
      <c r="D574" s="736"/>
      <c r="E574" s="736"/>
      <c r="F574" s="736"/>
      <c r="G574" s="736"/>
      <c r="H574" s="449"/>
      <c r="I574" s="471"/>
      <c r="J574" s="450"/>
      <c r="K574" s="484"/>
      <c r="L574" s="455"/>
      <c r="M574" s="456"/>
      <c r="N574" s="455"/>
      <c r="O574" s="450"/>
      <c r="P574" s="452"/>
    </row>
    <row r="575" spans="1:16" x14ac:dyDescent="0.2">
      <c r="A575" s="458"/>
      <c r="B575" s="459"/>
      <c r="C575" s="743"/>
      <c r="D575" s="743"/>
      <c r="E575" s="743"/>
      <c r="F575" s="743"/>
      <c r="G575" s="743"/>
      <c r="H575" s="440"/>
      <c r="I575" s="441"/>
      <c r="J575" s="441"/>
      <c r="K575" s="441"/>
      <c r="L575" s="442"/>
      <c r="M575" s="441"/>
      <c r="N575" s="460"/>
      <c r="O575" s="441"/>
      <c r="P575" s="461"/>
    </row>
    <row r="576" spans="1:16" x14ac:dyDescent="0.2">
      <c r="A576" s="438"/>
      <c r="B576" s="439"/>
      <c r="C576" s="744"/>
      <c r="D576" s="744"/>
      <c r="E576" s="744"/>
      <c r="F576" s="744"/>
      <c r="G576" s="744"/>
      <c r="H576" s="440"/>
      <c r="I576" s="441"/>
      <c r="J576" s="441"/>
      <c r="K576" s="468"/>
      <c r="L576" s="442"/>
      <c r="M576" s="441"/>
      <c r="N576" s="442"/>
      <c r="O576" s="441"/>
      <c r="P576" s="443"/>
    </row>
    <row r="577" spans="1:16" x14ac:dyDescent="0.2">
      <c r="A577" s="444"/>
      <c r="B577" s="445"/>
      <c r="C577" s="736"/>
      <c r="D577" s="736"/>
      <c r="E577" s="736"/>
      <c r="F577" s="736"/>
      <c r="G577" s="736"/>
      <c r="H577" s="736"/>
      <c r="I577" s="736"/>
      <c r="J577" s="736"/>
      <c r="K577" s="736"/>
      <c r="L577" s="736"/>
      <c r="M577" s="736"/>
      <c r="N577" s="736"/>
      <c r="O577" s="736"/>
      <c r="P577" s="745"/>
    </row>
    <row r="578" spans="1:16" x14ac:dyDescent="0.2">
      <c r="A578" s="446"/>
      <c r="B578" s="447"/>
      <c r="C578" s="740"/>
      <c r="D578" s="740"/>
      <c r="E578" s="740"/>
      <c r="F578" s="740"/>
      <c r="G578" s="740"/>
      <c r="H578" s="740"/>
      <c r="I578" s="740"/>
      <c r="J578" s="740"/>
      <c r="K578" s="740"/>
      <c r="L578" s="740"/>
      <c r="M578" s="740"/>
      <c r="N578" s="740"/>
      <c r="O578" s="740"/>
      <c r="P578" s="746"/>
    </row>
    <row r="579" spans="1:16" ht="46.5" customHeight="1" x14ac:dyDescent="0.2">
      <c r="A579" s="446"/>
      <c r="B579" s="447"/>
      <c r="C579" s="740"/>
      <c r="D579" s="740"/>
      <c r="E579" s="740"/>
      <c r="F579" s="740"/>
      <c r="G579" s="740"/>
      <c r="H579" s="740"/>
      <c r="I579" s="740"/>
      <c r="J579" s="740"/>
      <c r="K579" s="740"/>
      <c r="L579" s="740"/>
      <c r="M579" s="740"/>
      <c r="N579" s="740"/>
      <c r="O579" s="740"/>
      <c r="P579" s="746"/>
    </row>
    <row r="580" spans="1:16" x14ac:dyDescent="0.2">
      <c r="A580" s="453"/>
      <c r="B580" s="447"/>
      <c r="C580" s="736"/>
      <c r="D580" s="736"/>
      <c r="E580" s="736"/>
      <c r="F580" s="736"/>
      <c r="G580" s="736"/>
      <c r="H580" s="449"/>
      <c r="I580" s="450"/>
      <c r="J580" s="450"/>
      <c r="K580" s="470"/>
      <c r="L580" s="451"/>
      <c r="M580" s="450"/>
      <c r="N580" s="455"/>
      <c r="O580" s="450"/>
      <c r="P580" s="452"/>
    </row>
    <row r="581" spans="1:16" x14ac:dyDescent="0.2">
      <c r="A581" s="453"/>
      <c r="B581" s="447"/>
      <c r="C581" s="736"/>
      <c r="D581" s="736"/>
      <c r="E581" s="736"/>
      <c r="F581" s="736"/>
      <c r="G581" s="736"/>
      <c r="H581" s="449"/>
      <c r="I581" s="456"/>
      <c r="J581" s="471"/>
      <c r="K581" s="470"/>
      <c r="L581" s="451"/>
      <c r="M581" s="450"/>
      <c r="N581" s="455"/>
      <c r="O581" s="450"/>
      <c r="P581" s="452"/>
    </row>
    <row r="582" spans="1:16" x14ac:dyDescent="0.2">
      <c r="A582" s="448"/>
      <c r="B582" s="447"/>
      <c r="C582" s="736"/>
      <c r="D582" s="736"/>
      <c r="E582" s="736"/>
      <c r="F582" s="736"/>
      <c r="G582" s="736"/>
      <c r="H582" s="449"/>
      <c r="I582" s="450"/>
      <c r="J582" s="450"/>
      <c r="K582" s="450"/>
      <c r="L582" s="451"/>
      <c r="M582" s="450"/>
      <c r="N582" s="451"/>
      <c r="O582" s="450"/>
      <c r="P582" s="466"/>
    </row>
    <row r="583" spans="1:16" x14ac:dyDescent="0.2">
      <c r="A583" s="453"/>
      <c r="B583" s="447"/>
      <c r="C583" s="736"/>
      <c r="D583" s="736"/>
      <c r="E583" s="736"/>
      <c r="F583" s="736"/>
      <c r="G583" s="736"/>
      <c r="H583" s="449"/>
      <c r="I583" s="450"/>
      <c r="J583" s="450"/>
      <c r="K583" s="470"/>
      <c r="L583" s="451"/>
      <c r="M583" s="450"/>
      <c r="N583" s="455"/>
      <c r="O583" s="450"/>
      <c r="P583" s="452"/>
    </row>
    <row r="584" spans="1:16" x14ac:dyDescent="0.2">
      <c r="A584" s="453"/>
      <c r="B584" s="447"/>
      <c r="C584" s="736"/>
      <c r="D584" s="736"/>
      <c r="E584" s="736"/>
      <c r="F584" s="736"/>
      <c r="G584" s="736"/>
      <c r="H584" s="449"/>
      <c r="I584" s="456"/>
      <c r="J584" s="471"/>
      <c r="K584" s="470"/>
      <c r="L584" s="455"/>
      <c r="M584" s="456"/>
      <c r="N584" s="455"/>
      <c r="O584" s="450"/>
      <c r="P584" s="452"/>
    </row>
    <row r="585" spans="1:16" x14ac:dyDescent="0.2">
      <c r="A585" s="453"/>
      <c r="B585" s="447"/>
      <c r="C585" s="736"/>
      <c r="D585" s="736"/>
      <c r="E585" s="736"/>
      <c r="F585" s="736"/>
      <c r="G585" s="736"/>
      <c r="H585" s="449"/>
      <c r="I585" s="456"/>
      <c r="J585" s="471"/>
      <c r="K585" s="470"/>
      <c r="L585" s="451"/>
      <c r="M585" s="450"/>
      <c r="N585" s="455"/>
      <c r="O585" s="450"/>
      <c r="P585" s="452"/>
    </row>
    <row r="586" spans="1:16" ht="15" customHeight="1" x14ac:dyDescent="0.2">
      <c r="A586" s="453"/>
      <c r="B586" s="447"/>
      <c r="C586" s="736"/>
      <c r="D586" s="736"/>
      <c r="E586" s="736"/>
      <c r="F586" s="736"/>
      <c r="G586" s="736"/>
      <c r="H586" s="449"/>
      <c r="I586" s="456"/>
      <c r="J586" s="471"/>
      <c r="K586" s="470"/>
      <c r="L586" s="455"/>
      <c r="M586" s="456"/>
      <c r="N586" s="455"/>
      <c r="O586" s="450"/>
      <c r="P586" s="452"/>
    </row>
    <row r="587" spans="1:16" x14ac:dyDescent="0.2">
      <c r="A587" s="453"/>
      <c r="B587" s="447"/>
      <c r="C587" s="736"/>
      <c r="D587" s="736"/>
      <c r="E587" s="736"/>
      <c r="F587" s="736"/>
      <c r="G587" s="736"/>
      <c r="H587" s="449"/>
      <c r="I587" s="456"/>
      <c r="J587" s="471"/>
      <c r="K587" s="470"/>
      <c r="L587" s="451"/>
      <c r="M587" s="450"/>
      <c r="N587" s="455"/>
      <c r="O587" s="450"/>
      <c r="P587" s="452"/>
    </row>
    <row r="588" spans="1:16" ht="14.25" customHeight="1" x14ac:dyDescent="0.2">
      <c r="A588" s="453"/>
      <c r="B588" s="447"/>
      <c r="C588" s="736"/>
      <c r="D588" s="736"/>
      <c r="E588" s="736"/>
      <c r="F588" s="736"/>
      <c r="G588" s="736"/>
      <c r="H588" s="449"/>
      <c r="I588" s="456"/>
      <c r="J588" s="471"/>
      <c r="K588" s="470"/>
      <c r="L588" s="451"/>
      <c r="M588" s="450"/>
      <c r="N588" s="455"/>
      <c r="O588" s="450"/>
      <c r="P588" s="452"/>
    </row>
    <row r="589" spans="1:16" x14ac:dyDescent="0.2">
      <c r="A589" s="453"/>
      <c r="B589" s="447"/>
      <c r="C589" s="736"/>
      <c r="D589" s="736"/>
      <c r="E589" s="736"/>
      <c r="F589" s="736"/>
      <c r="G589" s="736"/>
      <c r="H589" s="449"/>
      <c r="I589" s="456"/>
      <c r="J589" s="471"/>
      <c r="K589" s="470"/>
      <c r="L589" s="451"/>
      <c r="M589" s="450"/>
      <c r="N589" s="455"/>
      <c r="O589" s="450"/>
      <c r="P589" s="452"/>
    </row>
    <row r="590" spans="1:16" ht="14.25" customHeight="1" x14ac:dyDescent="0.2">
      <c r="A590" s="453"/>
      <c r="B590" s="447"/>
      <c r="C590" s="736"/>
      <c r="D590" s="736"/>
      <c r="E590" s="736"/>
      <c r="F590" s="736"/>
      <c r="G590" s="736"/>
      <c r="H590" s="449"/>
      <c r="I590" s="456"/>
      <c r="J590" s="471"/>
      <c r="K590" s="470"/>
      <c r="L590" s="455"/>
      <c r="M590" s="456"/>
      <c r="N590" s="455"/>
      <c r="O590" s="450"/>
      <c r="P590" s="452"/>
    </row>
    <row r="591" spans="1:16" x14ac:dyDescent="0.2">
      <c r="A591" s="453"/>
      <c r="B591" s="447"/>
      <c r="C591" s="736"/>
      <c r="D591" s="736"/>
      <c r="E591" s="736"/>
      <c r="F591" s="736"/>
      <c r="G591" s="736"/>
      <c r="H591" s="449"/>
      <c r="I591" s="456"/>
      <c r="J591" s="471"/>
      <c r="K591" s="470"/>
      <c r="L591" s="451"/>
      <c r="M591" s="450"/>
      <c r="N591" s="455"/>
      <c r="O591" s="450"/>
      <c r="P591" s="452"/>
    </row>
    <row r="592" spans="1:16" x14ac:dyDescent="0.2">
      <c r="A592" s="458"/>
      <c r="B592" s="459"/>
      <c r="C592" s="743"/>
      <c r="D592" s="743"/>
      <c r="E592" s="743"/>
      <c r="F592" s="743"/>
      <c r="G592" s="743"/>
      <c r="H592" s="440"/>
      <c r="I592" s="441"/>
      <c r="J592" s="441"/>
      <c r="K592" s="441"/>
      <c r="L592" s="442"/>
      <c r="M592" s="441"/>
      <c r="N592" s="460"/>
      <c r="O592" s="441"/>
      <c r="P592" s="467"/>
    </row>
    <row r="593" spans="1:16" ht="24" customHeight="1" x14ac:dyDescent="0.2">
      <c r="A593" s="438"/>
      <c r="B593" s="439"/>
      <c r="C593" s="744"/>
      <c r="D593" s="744"/>
      <c r="E593" s="744"/>
      <c r="F593" s="744"/>
      <c r="G593" s="744"/>
      <c r="H593" s="440"/>
      <c r="I593" s="441"/>
      <c r="J593" s="441"/>
      <c r="K593" s="468"/>
      <c r="L593" s="485"/>
      <c r="M593" s="462"/>
      <c r="N593" s="485"/>
      <c r="O593" s="441"/>
      <c r="P593" s="461"/>
    </row>
    <row r="594" spans="1:16" x14ac:dyDescent="0.2">
      <c r="A594" s="444"/>
      <c r="B594" s="445"/>
      <c r="C594" s="736"/>
      <c r="D594" s="736"/>
      <c r="E594" s="736"/>
      <c r="F594" s="736"/>
      <c r="G594" s="736"/>
      <c r="H594" s="736"/>
      <c r="I594" s="736"/>
      <c r="J594" s="736"/>
      <c r="K594" s="736"/>
      <c r="L594" s="736"/>
      <c r="M594" s="736"/>
      <c r="N594" s="736"/>
      <c r="O594" s="736"/>
      <c r="P594" s="745"/>
    </row>
    <row r="595" spans="1:16" x14ac:dyDescent="0.2">
      <c r="A595" s="458"/>
      <c r="B595" s="459"/>
      <c r="C595" s="743"/>
      <c r="D595" s="743"/>
      <c r="E595" s="743"/>
      <c r="F595" s="743"/>
      <c r="G595" s="743"/>
      <c r="H595" s="440"/>
      <c r="I595" s="441"/>
      <c r="J595" s="441"/>
      <c r="K595" s="441"/>
      <c r="L595" s="442"/>
      <c r="M595" s="441"/>
      <c r="N595" s="460"/>
      <c r="O595" s="441"/>
      <c r="P595" s="461"/>
    </row>
    <row r="596" spans="1:16" ht="26.25" customHeight="1" x14ac:dyDescent="0.2">
      <c r="A596" s="438"/>
      <c r="B596" s="439"/>
      <c r="C596" s="744"/>
      <c r="D596" s="744"/>
      <c r="E596" s="744"/>
      <c r="F596" s="744"/>
      <c r="G596" s="744"/>
      <c r="H596" s="440"/>
      <c r="I596" s="441"/>
      <c r="J596" s="441"/>
      <c r="K596" s="468"/>
      <c r="L596" s="485"/>
      <c r="M596" s="462"/>
      <c r="N596" s="485"/>
      <c r="O596" s="441"/>
      <c r="P596" s="461"/>
    </row>
    <row r="597" spans="1:16" x14ac:dyDescent="0.2">
      <c r="A597" s="444"/>
      <c r="B597" s="445"/>
      <c r="C597" s="736"/>
      <c r="D597" s="736"/>
      <c r="E597" s="736"/>
      <c r="F597" s="736"/>
      <c r="G597" s="736"/>
      <c r="H597" s="736"/>
      <c r="I597" s="736"/>
      <c r="J597" s="736"/>
      <c r="K597" s="736"/>
      <c r="L597" s="736"/>
      <c r="M597" s="736"/>
      <c r="N597" s="736"/>
      <c r="O597" s="736"/>
      <c r="P597" s="745"/>
    </row>
    <row r="598" spans="1:16" x14ac:dyDescent="0.2">
      <c r="A598" s="458"/>
      <c r="B598" s="459"/>
      <c r="C598" s="743"/>
      <c r="D598" s="743"/>
      <c r="E598" s="743"/>
      <c r="F598" s="743"/>
      <c r="G598" s="743"/>
      <c r="H598" s="440"/>
      <c r="I598" s="441"/>
      <c r="J598" s="441"/>
      <c r="K598" s="441"/>
      <c r="L598" s="442"/>
      <c r="M598" s="441"/>
      <c r="N598" s="460"/>
      <c r="O598" s="441"/>
      <c r="P598" s="461"/>
    </row>
    <row r="599" spans="1:16" x14ac:dyDescent="0.2">
      <c r="A599" s="438"/>
      <c r="B599" s="439"/>
      <c r="C599" s="744"/>
      <c r="D599" s="744"/>
      <c r="E599" s="744"/>
      <c r="F599" s="744"/>
      <c r="G599" s="744"/>
      <c r="H599" s="440"/>
      <c r="I599" s="441"/>
      <c r="J599" s="441"/>
      <c r="K599" s="462"/>
      <c r="L599" s="442"/>
      <c r="M599" s="441"/>
      <c r="N599" s="442"/>
      <c r="O599" s="441"/>
      <c r="P599" s="443"/>
    </row>
    <row r="600" spans="1:16" x14ac:dyDescent="0.2">
      <c r="A600" s="444"/>
      <c r="B600" s="445"/>
      <c r="C600" s="736"/>
      <c r="D600" s="736"/>
      <c r="E600" s="736"/>
      <c r="F600" s="736"/>
      <c r="G600" s="736"/>
      <c r="H600" s="736"/>
      <c r="I600" s="736"/>
      <c r="J600" s="736"/>
      <c r="K600" s="736"/>
      <c r="L600" s="736"/>
      <c r="M600" s="736"/>
      <c r="N600" s="736"/>
      <c r="O600" s="736"/>
      <c r="P600" s="745"/>
    </row>
    <row r="601" spans="1:16" ht="43.5" customHeight="1" x14ac:dyDescent="0.2">
      <c r="A601" s="446"/>
      <c r="B601" s="447"/>
      <c r="C601" s="740"/>
      <c r="D601" s="740"/>
      <c r="E601" s="740"/>
      <c r="F601" s="740"/>
      <c r="G601" s="740"/>
      <c r="H601" s="740"/>
      <c r="I601" s="740"/>
      <c r="J601" s="740"/>
      <c r="K601" s="740"/>
      <c r="L601" s="740"/>
      <c r="M601" s="740"/>
      <c r="N601" s="740"/>
      <c r="O601" s="740"/>
      <c r="P601" s="746"/>
    </row>
    <row r="602" spans="1:16" x14ac:dyDescent="0.2">
      <c r="A602" s="453"/>
      <c r="B602" s="447"/>
      <c r="C602" s="736"/>
      <c r="D602" s="736"/>
      <c r="E602" s="736"/>
      <c r="F602" s="736"/>
      <c r="G602" s="736"/>
      <c r="H602" s="449"/>
      <c r="I602" s="450"/>
      <c r="J602" s="450"/>
      <c r="K602" s="484"/>
      <c r="L602" s="451"/>
      <c r="M602" s="450"/>
      <c r="N602" s="455"/>
      <c r="O602" s="450"/>
      <c r="P602" s="452"/>
    </row>
    <row r="603" spans="1:16" x14ac:dyDescent="0.2">
      <c r="A603" s="453"/>
      <c r="B603" s="447"/>
      <c r="C603" s="736"/>
      <c r="D603" s="736"/>
      <c r="E603" s="736"/>
      <c r="F603" s="736"/>
      <c r="G603" s="736"/>
      <c r="H603" s="449"/>
      <c r="I603" s="471"/>
      <c r="J603" s="456"/>
      <c r="K603" s="484"/>
      <c r="L603" s="451"/>
      <c r="M603" s="450"/>
      <c r="N603" s="455"/>
      <c r="O603" s="450"/>
      <c r="P603" s="452"/>
    </row>
    <row r="604" spans="1:16" x14ac:dyDescent="0.2">
      <c r="A604" s="448"/>
      <c r="B604" s="447"/>
      <c r="C604" s="736"/>
      <c r="D604" s="736"/>
      <c r="E604" s="736"/>
      <c r="F604" s="736"/>
      <c r="G604" s="736"/>
      <c r="H604" s="449"/>
      <c r="I604" s="450"/>
      <c r="J604" s="450"/>
      <c r="K604" s="450"/>
      <c r="L604" s="451"/>
      <c r="M604" s="450"/>
      <c r="N604" s="451"/>
      <c r="O604" s="450"/>
      <c r="P604" s="466"/>
    </row>
    <row r="605" spans="1:16" x14ac:dyDescent="0.2">
      <c r="A605" s="453"/>
      <c r="B605" s="447"/>
      <c r="C605" s="736"/>
      <c r="D605" s="736"/>
      <c r="E605" s="736"/>
      <c r="F605" s="736"/>
      <c r="G605" s="736"/>
      <c r="H605" s="449"/>
      <c r="I605" s="450"/>
      <c r="J605" s="450"/>
      <c r="K605" s="484"/>
      <c r="L605" s="451"/>
      <c r="M605" s="450"/>
      <c r="N605" s="455"/>
      <c r="O605" s="450"/>
      <c r="P605" s="452"/>
    </row>
    <row r="606" spans="1:16" ht="16.5" customHeight="1" x14ac:dyDescent="0.2">
      <c r="A606" s="453"/>
      <c r="B606" s="447"/>
      <c r="C606" s="736"/>
      <c r="D606" s="736"/>
      <c r="E606" s="736"/>
      <c r="F606" s="736"/>
      <c r="G606" s="736"/>
      <c r="H606" s="449"/>
      <c r="I606" s="456"/>
      <c r="J606" s="456"/>
      <c r="K606" s="472"/>
      <c r="L606" s="451"/>
      <c r="M606" s="450"/>
      <c r="N606" s="455"/>
      <c r="O606" s="450"/>
      <c r="P606" s="452"/>
    </row>
    <row r="607" spans="1:16" x14ac:dyDescent="0.2">
      <c r="A607" s="453"/>
      <c r="B607" s="447"/>
      <c r="C607" s="736"/>
      <c r="D607" s="736"/>
      <c r="E607" s="736"/>
      <c r="F607" s="736"/>
      <c r="G607" s="736"/>
      <c r="H607" s="449"/>
      <c r="I607" s="456"/>
      <c r="J607" s="456"/>
      <c r="K607" s="472"/>
      <c r="L607" s="451"/>
      <c r="M607" s="450"/>
      <c r="N607" s="455"/>
      <c r="O607" s="450"/>
      <c r="P607" s="452"/>
    </row>
    <row r="608" spans="1:16" ht="12.75" customHeight="1" x14ac:dyDescent="0.2">
      <c r="A608" s="453"/>
      <c r="B608" s="447"/>
      <c r="C608" s="736"/>
      <c r="D608" s="736"/>
      <c r="E608" s="736"/>
      <c r="F608" s="736"/>
      <c r="G608" s="736"/>
      <c r="H608" s="449"/>
      <c r="I608" s="456"/>
      <c r="J608" s="456"/>
      <c r="K608" s="472"/>
      <c r="L608" s="457"/>
      <c r="M608" s="456"/>
      <c r="N608" s="455"/>
      <c r="O608" s="450"/>
      <c r="P608" s="452"/>
    </row>
    <row r="609" spans="1:16" x14ac:dyDescent="0.2">
      <c r="A609" s="453"/>
      <c r="B609" s="447"/>
      <c r="C609" s="736"/>
      <c r="D609" s="736"/>
      <c r="E609" s="736"/>
      <c r="F609" s="736"/>
      <c r="G609" s="736"/>
      <c r="H609" s="449"/>
      <c r="I609" s="456"/>
      <c r="J609" s="456"/>
      <c r="K609" s="472"/>
      <c r="L609" s="451"/>
      <c r="M609" s="450"/>
      <c r="N609" s="455"/>
      <c r="O609" s="450"/>
      <c r="P609" s="452"/>
    </row>
    <row r="610" spans="1:16" x14ac:dyDescent="0.2">
      <c r="A610" s="448"/>
      <c r="B610" s="447"/>
      <c r="C610" s="736"/>
      <c r="D610" s="736"/>
      <c r="E610" s="736"/>
      <c r="F610" s="736"/>
      <c r="G610" s="736"/>
      <c r="H610" s="449"/>
      <c r="I610" s="450"/>
      <c r="J610" s="450"/>
      <c r="K610" s="450"/>
      <c r="L610" s="451"/>
      <c r="M610" s="450"/>
      <c r="N610" s="451"/>
      <c r="O610" s="450"/>
      <c r="P610" s="466"/>
    </row>
    <row r="611" spans="1:16" ht="15" customHeight="1" x14ac:dyDescent="0.2">
      <c r="A611" s="453"/>
      <c r="B611" s="447"/>
      <c r="C611" s="736"/>
      <c r="D611" s="736"/>
      <c r="E611" s="736"/>
      <c r="F611" s="736"/>
      <c r="G611" s="736"/>
      <c r="H611" s="449"/>
      <c r="I611" s="463"/>
      <c r="J611" s="450"/>
      <c r="K611" s="472"/>
      <c r="L611" s="455"/>
      <c r="M611" s="456"/>
      <c r="N611" s="455"/>
      <c r="O611" s="450"/>
      <c r="P611" s="452"/>
    </row>
    <row r="612" spans="1:16" ht="15" customHeight="1" x14ac:dyDescent="0.2">
      <c r="A612" s="453"/>
      <c r="B612" s="447"/>
      <c r="C612" s="736"/>
      <c r="D612" s="736"/>
      <c r="E612" s="736"/>
      <c r="F612" s="736"/>
      <c r="G612" s="736"/>
      <c r="H612" s="449"/>
      <c r="I612" s="471"/>
      <c r="J612" s="450"/>
      <c r="K612" s="463"/>
      <c r="L612" s="451"/>
      <c r="M612" s="450"/>
      <c r="N612" s="455"/>
      <c r="O612" s="450"/>
      <c r="P612" s="452"/>
    </row>
    <row r="613" spans="1:16" ht="15" customHeight="1" x14ac:dyDescent="0.2">
      <c r="A613" s="453"/>
      <c r="B613" s="447"/>
      <c r="C613" s="736"/>
      <c r="D613" s="736"/>
      <c r="E613" s="736"/>
      <c r="F613" s="736"/>
      <c r="G613" s="736"/>
      <c r="H613" s="449"/>
      <c r="I613" s="456"/>
      <c r="J613" s="450"/>
      <c r="K613" s="484"/>
      <c r="L613" s="455"/>
      <c r="M613" s="456"/>
      <c r="N613" s="455"/>
      <c r="O613" s="450"/>
      <c r="P613" s="452"/>
    </row>
    <row r="614" spans="1:16" x14ac:dyDescent="0.2">
      <c r="A614" s="453"/>
      <c r="B614" s="447"/>
      <c r="C614" s="736"/>
      <c r="D614" s="736"/>
      <c r="E614" s="736"/>
      <c r="F614" s="736"/>
      <c r="G614" s="736"/>
      <c r="H614" s="449"/>
      <c r="I614" s="456"/>
      <c r="J614" s="450"/>
      <c r="K614" s="484"/>
      <c r="L614" s="455"/>
      <c r="M614" s="456"/>
      <c r="N614" s="455"/>
      <c r="O614" s="450"/>
      <c r="P614" s="452"/>
    </row>
    <row r="615" spans="1:16" x14ac:dyDescent="0.2">
      <c r="A615" s="458"/>
      <c r="B615" s="459"/>
      <c r="C615" s="743"/>
      <c r="D615" s="743"/>
      <c r="E615" s="743"/>
      <c r="F615" s="743"/>
      <c r="G615" s="743"/>
      <c r="H615" s="440"/>
      <c r="I615" s="441"/>
      <c r="J615" s="441"/>
      <c r="K615" s="441"/>
      <c r="L615" s="442"/>
      <c r="M615" s="441"/>
      <c r="N615" s="460"/>
      <c r="O615" s="441"/>
      <c r="P615" s="461"/>
    </row>
    <row r="616" spans="1:16" ht="24.75" customHeight="1" x14ac:dyDescent="0.2">
      <c r="A616" s="438"/>
      <c r="B616" s="439"/>
      <c r="C616" s="744"/>
      <c r="D616" s="744"/>
      <c r="E616" s="744"/>
      <c r="F616" s="744"/>
      <c r="G616" s="744"/>
      <c r="H616" s="440"/>
      <c r="I616" s="441"/>
      <c r="J616" s="441"/>
      <c r="K616" s="468"/>
      <c r="L616" s="485"/>
      <c r="M616" s="462"/>
      <c r="N616" s="485"/>
      <c r="O616" s="441"/>
      <c r="P616" s="461"/>
    </row>
    <row r="617" spans="1:16" x14ac:dyDescent="0.2">
      <c r="A617" s="444"/>
      <c r="B617" s="445"/>
      <c r="C617" s="736"/>
      <c r="D617" s="736"/>
      <c r="E617" s="736"/>
      <c r="F617" s="736"/>
      <c r="G617" s="736"/>
      <c r="H617" s="736"/>
      <c r="I617" s="736"/>
      <c r="J617" s="736"/>
      <c r="K617" s="736"/>
      <c r="L617" s="736"/>
      <c r="M617" s="736"/>
      <c r="N617" s="736"/>
      <c r="O617" s="736"/>
      <c r="P617" s="745"/>
    </row>
    <row r="618" spans="1:16" x14ac:dyDescent="0.2">
      <c r="A618" s="458"/>
      <c r="B618" s="459"/>
      <c r="C618" s="743"/>
      <c r="D618" s="743"/>
      <c r="E618" s="743"/>
      <c r="F618" s="743"/>
      <c r="G618" s="743"/>
      <c r="H618" s="440"/>
      <c r="I618" s="441"/>
      <c r="J618" s="441"/>
      <c r="K618" s="441"/>
      <c r="L618" s="442"/>
      <c r="M618" s="441"/>
      <c r="N618" s="460"/>
      <c r="O618" s="441"/>
      <c r="P618" s="461"/>
    </row>
    <row r="619" spans="1:16" x14ac:dyDescent="0.2">
      <c r="A619" s="438"/>
      <c r="B619" s="439"/>
      <c r="C619" s="744"/>
      <c r="D619" s="744"/>
      <c r="E619" s="744"/>
      <c r="F619" s="744"/>
      <c r="G619" s="744"/>
      <c r="H619" s="440"/>
      <c r="I619" s="441"/>
      <c r="J619" s="441"/>
      <c r="K619" s="468"/>
      <c r="L619" s="442"/>
      <c r="M619" s="441"/>
      <c r="N619" s="442"/>
      <c r="O619" s="441"/>
      <c r="P619" s="443"/>
    </row>
    <row r="620" spans="1:16" x14ac:dyDescent="0.2">
      <c r="A620" s="444"/>
      <c r="B620" s="445"/>
      <c r="C620" s="736"/>
      <c r="D620" s="736"/>
      <c r="E620" s="736"/>
      <c r="F620" s="736"/>
      <c r="G620" s="736"/>
      <c r="H620" s="736"/>
      <c r="I620" s="736"/>
      <c r="J620" s="736"/>
      <c r="K620" s="736"/>
      <c r="L620" s="736"/>
      <c r="M620" s="736"/>
      <c r="N620" s="736"/>
      <c r="O620" s="736"/>
      <c r="P620" s="745"/>
    </row>
    <row r="621" spans="1:16" ht="43.5" customHeight="1" x14ac:dyDescent="0.2">
      <c r="A621" s="446"/>
      <c r="B621" s="447"/>
      <c r="C621" s="740"/>
      <c r="D621" s="740"/>
      <c r="E621" s="740"/>
      <c r="F621" s="740"/>
      <c r="G621" s="740"/>
      <c r="H621" s="740"/>
      <c r="I621" s="740"/>
      <c r="J621" s="740"/>
      <c r="K621" s="740"/>
      <c r="L621" s="740"/>
      <c r="M621" s="740"/>
      <c r="N621" s="740"/>
      <c r="O621" s="740"/>
      <c r="P621" s="746"/>
    </row>
    <row r="622" spans="1:16" x14ac:dyDescent="0.2">
      <c r="A622" s="453"/>
      <c r="B622" s="447"/>
      <c r="C622" s="736"/>
      <c r="D622" s="736"/>
      <c r="E622" s="736"/>
      <c r="F622" s="736"/>
      <c r="G622" s="736"/>
      <c r="H622" s="449"/>
      <c r="I622" s="450"/>
      <c r="J622" s="450"/>
      <c r="K622" s="472"/>
      <c r="L622" s="451"/>
      <c r="M622" s="450"/>
      <c r="N622" s="455"/>
      <c r="O622" s="450"/>
      <c r="P622" s="452"/>
    </row>
    <row r="623" spans="1:16" x14ac:dyDescent="0.2">
      <c r="A623" s="453"/>
      <c r="B623" s="447"/>
      <c r="C623" s="736"/>
      <c r="D623" s="736"/>
      <c r="E623" s="736"/>
      <c r="F623" s="736"/>
      <c r="G623" s="736"/>
      <c r="H623" s="449"/>
      <c r="I623" s="471"/>
      <c r="J623" s="456"/>
      <c r="K623" s="472"/>
      <c r="L623" s="451"/>
      <c r="M623" s="450"/>
      <c r="N623" s="455"/>
      <c r="O623" s="450"/>
      <c r="P623" s="452"/>
    </row>
    <row r="624" spans="1:16" x14ac:dyDescent="0.2">
      <c r="A624" s="448"/>
      <c r="B624" s="447"/>
      <c r="C624" s="736"/>
      <c r="D624" s="736"/>
      <c r="E624" s="736"/>
      <c r="F624" s="736"/>
      <c r="G624" s="736"/>
      <c r="H624" s="449"/>
      <c r="I624" s="450"/>
      <c r="J624" s="450"/>
      <c r="K624" s="450"/>
      <c r="L624" s="451"/>
      <c r="M624" s="450"/>
      <c r="N624" s="451"/>
      <c r="O624" s="450"/>
      <c r="P624" s="466"/>
    </row>
    <row r="625" spans="1:16" x14ac:dyDescent="0.2">
      <c r="A625" s="453"/>
      <c r="B625" s="447"/>
      <c r="C625" s="736"/>
      <c r="D625" s="736"/>
      <c r="E625" s="736"/>
      <c r="F625" s="736"/>
      <c r="G625" s="736"/>
      <c r="H625" s="449"/>
      <c r="I625" s="450"/>
      <c r="J625" s="450"/>
      <c r="K625" s="470"/>
      <c r="L625" s="451"/>
      <c r="M625" s="450"/>
      <c r="N625" s="455"/>
      <c r="O625" s="450"/>
      <c r="P625" s="452"/>
    </row>
    <row r="626" spans="1:16" ht="15.75" customHeight="1" x14ac:dyDescent="0.2">
      <c r="A626" s="453"/>
      <c r="B626" s="447"/>
      <c r="C626" s="736"/>
      <c r="D626" s="736"/>
      <c r="E626" s="736"/>
      <c r="F626" s="736"/>
      <c r="G626" s="736"/>
      <c r="H626" s="449"/>
      <c r="I626" s="456"/>
      <c r="J626" s="456"/>
      <c r="K626" s="472"/>
      <c r="L626" s="455"/>
      <c r="M626" s="456"/>
      <c r="N626" s="455"/>
      <c r="O626" s="450"/>
      <c r="P626" s="452"/>
    </row>
    <row r="627" spans="1:16" x14ac:dyDescent="0.2">
      <c r="A627" s="453"/>
      <c r="B627" s="447"/>
      <c r="C627" s="736"/>
      <c r="D627" s="736"/>
      <c r="E627" s="736"/>
      <c r="F627" s="736"/>
      <c r="G627" s="736"/>
      <c r="H627" s="449"/>
      <c r="I627" s="456"/>
      <c r="J627" s="456"/>
      <c r="K627" s="472"/>
      <c r="L627" s="451"/>
      <c r="M627" s="450"/>
      <c r="N627" s="455"/>
      <c r="O627" s="450"/>
      <c r="P627" s="452"/>
    </row>
    <row r="628" spans="1:16" x14ac:dyDescent="0.2">
      <c r="A628" s="453"/>
      <c r="B628" s="447"/>
      <c r="C628" s="736"/>
      <c r="D628" s="736"/>
      <c r="E628" s="736"/>
      <c r="F628" s="736"/>
      <c r="G628" s="736"/>
      <c r="H628" s="449"/>
      <c r="I628" s="456"/>
      <c r="J628" s="456"/>
      <c r="K628" s="470"/>
      <c r="L628" s="451"/>
      <c r="M628" s="450"/>
      <c r="N628" s="455"/>
      <c r="O628" s="450"/>
      <c r="P628" s="452"/>
    </row>
    <row r="629" spans="1:16" x14ac:dyDescent="0.2">
      <c r="A629" s="453"/>
      <c r="B629" s="447"/>
      <c r="C629" s="736"/>
      <c r="D629" s="736"/>
      <c r="E629" s="736"/>
      <c r="F629" s="736"/>
      <c r="G629" s="736"/>
      <c r="H629" s="449"/>
      <c r="I629" s="456"/>
      <c r="J629" s="456"/>
      <c r="K629" s="470"/>
      <c r="L629" s="451"/>
      <c r="M629" s="450"/>
      <c r="N629" s="455"/>
      <c r="O629" s="450"/>
      <c r="P629" s="452"/>
    </row>
    <row r="630" spans="1:16" x14ac:dyDescent="0.2">
      <c r="A630" s="453"/>
      <c r="B630" s="447"/>
      <c r="C630" s="736"/>
      <c r="D630" s="736"/>
      <c r="E630" s="736"/>
      <c r="F630" s="736"/>
      <c r="G630" s="736"/>
      <c r="H630" s="449"/>
      <c r="I630" s="456"/>
      <c r="J630" s="456"/>
      <c r="K630" s="470"/>
      <c r="L630" s="451"/>
      <c r="M630" s="450"/>
      <c r="N630" s="455"/>
      <c r="O630" s="450"/>
      <c r="P630" s="452"/>
    </row>
    <row r="631" spans="1:16" x14ac:dyDescent="0.2">
      <c r="A631" s="458"/>
      <c r="B631" s="459"/>
      <c r="C631" s="743"/>
      <c r="D631" s="743"/>
      <c r="E631" s="743"/>
      <c r="F631" s="743"/>
      <c r="G631" s="743"/>
      <c r="H631" s="440"/>
      <c r="I631" s="441"/>
      <c r="J631" s="441"/>
      <c r="K631" s="441"/>
      <c r="L631" s="442"/>
      <c r="M631" s="441"/>
      <c r="N631" s="460"/>
      <c r="O631" s="441"/>
      <c r="P631" s="461"/>
    </row>
    <row r="632" spans="1:16" x14ac:dyDescent="0.2">
      <c r="A632" s="438"/>
      <c r="B632" s="439"/>
      <c r="C632" s="744"/>
      <c r="D632" s="744"/>
      <c r="E632" s="744"/>
      <c r="F632" s="744"/>
      <c r="G632" s="744"/>
      <c r="H632" s="440"/>
      <c r="I632" s="441"/>
      <c r="J632" s="441"/>
      <c r="K632" s="462"/>
      <c r="L632" s="442"/>
      <c r="M632" s="441"/>
      <c r="N632" s="442"/>
      <c r="O632" s="441"/>
      <c r="P632" s="443"/>
    </row>
    <row r="633" spans="1:16" x14ac:dyDescent="0.2">
      <c r="A633" s="444"/>
      <c r="B633" s="445"/>
      <c r="C633" s="736"/>
      <c r="D633" s="736"/>
      <c r="E633" s="736"/>
      <c r="F633" s="736"/>
      <c r="G633" s="736"/>
      <c r="H633" s="736"/>
      <c r="I633" s="736"/>
      <c r="J633" s="736"/>
      <c r="K633" s="736"/>
      <c r="L633" s="736"/>
      <c r="M633" s="736"/>
      <c r="N633" s="736"/>
      <c r="O633" s="736"/>
      <c r="P633" s="745"/>
    </row>
    <row r="634" spans="1:16" ht="45.75" customHeight="1" x14ac:dyDescent="0.2">
      <c r="A634" s="446"/>
      <c r="B634" s="447"/>
      <c r="C634" s="740"/>
      <c r="D634" s="740"/>
      <c r="E634" s="740"/>
      <c r="F634" s="740"/>
      <c r="G634" s="740"/>
      <c r="H634" s="740"/>
      <c r="I634" s="740"/>
      <c r="J634" s="740"/>
      <c r="K634" s="740"/>
      <c r="L634" s="740"/>
      <c r="M634" s="740"/>
      <c r="N634" s="740"/>
      <c r="O634" s="740"/>
      <c r="P634" s="746"/>
    </row>
    <row r="635" spans="1:16" x14ac:dyDescent="0.2">
      <c r="A635" s="453"/>
      <c r="B635" s="447"/>
      <c r="C635" s="736"/>
      <c r="D635" s="736"/>
      <c r="E635" s="736"/>
      <c r="F635" s="736"/>
      <c r="G635" s="736"/>
      <c r="H635" s="449"/>
      <c r="I635" s="450"/>
      <c r="J635" s="450"/>
      <c r="K635" s="472"/>
      <c r="L635" s="451"/>
      <c r="M635" s="450"/>
      <c r="N635" s="455"/>
      <c r="O635" s="450"/>
      <c r="P635" s="452"/>
    </row>
    <row r="636" spans="1:16" x14ac:dyDescent="0.2">
      <c r="A636" s="453"/>
      <c r="B636" s="447"/>
      <c r="C636" s="736"/>
      <c r="D636" s="736"/>
      <c r="E636" s="736"/>
      <c r="F636" s="736"/>
      <c r="G636" s="736"/>
      <c r="H636" s="449"/>
      <c r="I636" s="456"/>
      <c r="J636" s="456"/>
      <c r="K636" s="472"/>
      <c r="L636" s="451"/>
      <c r="M636" s="450"/>
      <c r="N636" s="455"/>
      <c r="O636" s="450"/>
      <c r="P636" s="452"/>
    </row>
    <row r="637" spans="1:16" x14ac:dyDescent="0.2">
      <c r="A637" s="448"/>
      <c r="B637" s="447"/>
      <c r="C637" s="736"/>
      <c r="D637" s="736"/>
      <c r="E637" s="736"/>
      <c r="F637" s="736"/>
      <c r="G637" s="736"/>
      <c r="H637" s="449"/>
      <c r="I637" s="450"/>
      <c r="J637" s="450"/>
      <c r="K637" s="450"/>
      <c r="L637" s="451"/>
      <c r="M637" s="450"/>
      <c r="N637" s="451"/>
      <c r="O637" s="450"/>
      <c r="P637" s="466"/>
    </row>
    <row r="638" spans="1:16" x14ac:dyDescent="0.2">
      <c r="A638" s="453"/>
      <c r="B638" s="447"/>
      <c r="C638" s="736"/>
      <c r="D638" s="736"/>
      <c r="E638" s="736"/>
      <c r="F638" s="736"/>
      <c r="G638" s="736"/>
      <c r="H638" s="449"/>
      <c r="I638" s="450"/>
      <c r="J638" s="450"/>
      <c r="K638" s="472"/>
      <c r="L638" s="451"/>
      <c r="M638" s="450"/>
      <c r="N638" s="455"/>
      <c r="O638" s="450"/>
      <c r="P638" s="452"/>
    </row>
    <row r="639" spans="1:16" ht="15" customHeight="1" x14ac:dyDescent="0.2">
      <c r="A639" s="453"/>
      <c r="B639" s="447"/>
      <c r="C639" s="736"/>
      <c r="D639" s="736"/>
      <c r="E639" s="736"/>
      <c r="F639" s="736"/>
      <c r="G639" s="736"/>
      <c r="H639" s="449"/>
      <c r="I639" s="456"/>
      <c r="J639" s="456"/>
      <c r="K639" s="472"/>
      <c r="L639" s="457"/>
      <c r="M639" s="456"/>
      <c r="N639" s="455"/>
      <c r="O639" s="450"/>
      <c r="P639" s="452"/>
    </row>
    <row r="640" spans="1:16" x14ac:dyDescent="0.2">
      <c r="A640" s="453"/>
      <c r="B640" s="447"/>
      <c r="C640" s="736"/>
      <c r="D640" s="736"/>
      <c r="E640" s="736"/>
      <c r="F640" s="736"/>
      <c r="G640" s="736"/>
      <c r="H640" s="449"/>
      <c r="I640" s="456"/>
      <c r="J640" s="456"/>
      <c r="K640" s="472"/>
      <c r="L640" s="451"/>
      <c r="M640" s="450"/>
      <c r="N640" s="455"/>
      <c r="O640" s="450"/>
      <c r="P640" s="452"/>
    </row>
    <row r="641" spans="1:16" ht="15.75" customHeight="1" x14ac:dyDescent="0.2">
      <c r="A641" s="453"/>
      <c r="B641" s="447"/>
      <c r="C641" s="736"/>
      <c r="D641" s="736"/>
      <c r="E641" s="736"/>
      <c r="F641" s="736"/>
      <c r="G641" s="736"/>
      <c r="H641" s="449"/>
      <c r="I641" s="456"/>
      <c r="J641" s="456"/>
      <c r="K641" s="472"/>
      <c r="L641" s="455"/>
      <c r="M641" s="456"/>
      <c r="N641" s="455"/>
      <c r="O641" s="450"/>
      <c r="P641" s="452"/>
    </row>
    <row r="642" spans="1:16" x14ac:dyDescent="0.2">
      <c r="A642" s="453"/>
      <c r="B642" s="447"/>
      <c r="C642" s="736"/>
      <c r="D642" s="736"/>
      <c r="E642" s="736"/>
      <c r="F642" s="736"/>
      <c r="G642" s="736"/>
      <c r="H642" s="449"/>
      <c r="I642" s="456"/>
      <c r="J642" s="456"/>
      <c r="K642" s="472"/>
      <c r="L642" s="451"/>
      <c r="M642" s="450"/>
      <c r="N642" s="455"/>
      <c r="O642" s="450"/>
      <c r="P642" s="452"/>
    </row>
    <row r="643" spans="1:16" ht="14.25" customHeight="1" x14ac:dyDescent="0.2">
      <c r="A643" s="453"/>
      <c r="B643" s="447"/>
      <c r="C643" s="736"/>
      <c r="D643" s="736"/>
      <c r="E643" s="736"/>
      <c r="F643" s="736"/>
      <c r="G643" s="736"/>
      <c r="H643" s="449"/>
      <c r="I643" s="456"/>
      <c r="J643" s="456"/>
      <c r="K643" s="472"/>
      <c r="L643" s="457"/>
      <c r="M643" s="456"/>
      <c r="N643" s="455"/>
      <c r="O643" s="450"/>
      <c r="P643" s="452"/>
    </row>
    <row r="644" spans="1:16" ht="14.25" customHeight="1" x14ac:dyDescent="0.2">
      <c r="A644" s="453"/>
      <c r="B644" s="447"/>
      <c r="C644" s="736"/>
      <c r="D644" s="736"/>
      <c r="E644" s="736"/>
      <c r="F644" s="736"/>
      <c r="G644" s="736"/>
      <c r="H644" s="449"/>
      <c r="I644" s="456"/>
      <c r="J644" s="456"/>
      <c r="K644" s="472"/>
      <c r="L644" s="455"/>
      <c r="M644" s="456"/>
      <c r="N644" s="455"/>
      <c r="O644" s="450"/>
      <c r="P644" s="452"/>
    </row>
    <row r="645" spans="1:16" x14ac:dyDescent="0.2">
      <c r="A645" s="453"/>
      <c r="B645" s="447"/>
      <c r="C645" s="736"/>
      <c r="D645" s="736"/>
      <c r="E645" s="736"/>
      <c r="F645" s="736"/>
      <c r="G645" s="736"/>
      <c r="H645" s="449"/>
      <c r="I645" s="456"/>
      <c r="J645" s="456"/>
      <c r="K645" s="472"/>
      <c r="L645" s="451"/>
      <c r="M645" s="450"/>
      <c r="N645" s="455"/>
      <c r="O645" s="450"/>
      <c r="P645" s="452"/>
    </row>
    <row r="646" spans="1:16" x14ac:dyDescent="0.2">
      <c r="A646" s="458"/>
      <c r="B646" s="459"/>
      <c r="C646" s="743"/>
      <c r="D646" s="743"/>
      <c r="E646" s="743"/>
      <c r="F646" s="743"/>
      <c r="G646" s="743"/>
      <c r="H646" s="440"/>
      <c r="I646" s="441"/>
      <c r="J646" s="441"/>
      <c r="K646" s="441"/>
      <c r="L646" s="442"/>
      <c r="M646" s="441"/>
      <c r="N646" s="460"/>
      <c r="O646" s="441"/>
      <c r="P646" s="461"/>
    </row>
    <row r="647" spans="1:16" x14ac:dyDescent="0.2">
      <c r="A647" s="438"/>
      <c r="B647" s="439"/>
      <c r="C647" s="744"/>
      <c r="D647" s="744"/>
      <c r="E647" s="744"/>
      <c r="F647" s="744"/>
      <c r="G647" s="744"/>
      <c r="H647" s="440"/>
      <c r="I647" s="441"/>
      <c r="J647" s="441"/>
      <c r="K647" s="469"/>
      <c r="L647" s="442"/>
      <c r="M647" s="441"/>
      <c r="N647" s="464"/>
      <c r="O647" s="441"/>
      <c r="P647" s="461"/>
    </row>
    <row r="648" spans="1:16" x14ac:dyDescent="0.2">
      <c r="A648" s="444"/>
      <c r="B648" s="445"/>
      <c r="C648" s="736"/>
      <c r="D648" s="736"/>
      <c r="E648" s="736"/>
      <c r="F648" s="736"/>
      <c r="G648" s="736"/>
      <c r="H648" s="736"/>
      <c r="I648" s="736"/>
      <c r="J648" s="736"/>
      <c r="K648" s="736"/>
      <c r="L648" s="736"/>
      <c r="M648" s="736"/>
      <c r="N648" s="736"/>
      <c r="O648" s="736"/>
      <c r="P648" s="745"/>
    </row>
    <row r="649" spans="1:16" x14ac:dyDescent="0.2">
      <c r="A649" s="458"/>
      <c r="B649" s="459"/>
      <c r="C649" s="743"/>
      <c r="D649" s="743"/>
      <c r="E649" s="743"/>
      <c r="F649" s="743"/>
      <c r="G649" s="743"/>
      <c r="H649" s="440"/>
      <c r="I649" s="441"/>
      <c r="J649" s="441"/>
      <c r="K649" s="441"/>
      <c r="L649" s="442"/>
      <c r="M649" s="441"/>
      <c r="N649" s="465"/>
      <c r="O649" s="441"/>
      <c r="P649" s="461"/>
    </row>
    <row r="650" spans="1:16" x14ac:dyDescent="0.2">
      <c r="A650" s="438"/>
      <c r="B650" s="439"/>
      <c r="C650" s="744"/>
      <c r="D650" s="744"/>
      <c r="E650" s="744"/>
      <c r="F650" s="744"/>
      <c r="G650" s="744"/>
      <c r="H650" s="440"/>
      <c r="I650" s="441"/>
      <c r="J650" s="441"/>
      <c r="K650" s="462"/>
      <c r="L650" s="442"/>
      <c r="M650" s="441"/>
      <c r="N650" s="442"/>
      <c r="O650" s="441"/>
      <c r="P650" s="443"/>
    </row>
    <row r="651" spans="1:16" x14ac:dyDescent="0.2">
      <c r="A651" s="444"/>
      <c r="B651" s="445"/>
      <c r="C651" s="736"/>
      <c r="D651" s="736"/>
      <c r="E651" s="736"/>
      <c r="F651" s="736"/>
      <c r="G651" s="736"/>
      <c r="H651" s="736"/>
      <c r="I651" s="736"/>
      <c r="J651" s="736"/>
      <c r="K651" s="736"/>
      <c r="L651" s="736"/>
      <c r="M651" s="736"/>
      <c r="N651" s="736"/>
      <c r="O651" s="736"/>
      <c r="P651" s="745"/>
    </row>
    <row r="652" spans="1:16" ht="45" customHeight="1" x14ac:dyDescent="0.2">
      <c r="A652" s="446"/>
      <c r="B652" s="447"/>
      <c r="C652" s="740"/>
      <c r="D652" s="740"/>
      <c r="E652" s="740"/>
      <c r="F652" s="740"/>
      <c r="G652" s="740"/>
      <c r="H652" s="740"/>
      <c r="I652" s="740"/>
      <c r="J652" s="740"/>
      <c r="K652" s="740"/>
      <c r="L652" s="740"/>
      <c r="M652" s="740"/>
      <c r="N652" s="740"/>
      <c r="O652" s="740"/>
      <c r="P652" s="746"/>
    </row>
    <row r="653" spans="1:16" x14ac:dyDescent="0.2">
      <c r="A653" s="453"/>
      <c r="B653" s="447"/>
      <c r="C653" s="736"/>
      <c r="D653" s="736"/>
      <c r="E653" s="736"/>
      <c r="F653" s="736"/>
      <c r="G653" s="736"/>
      <c r="H653" s="449"/>
      <c r="I653" s="450"/>
      <c r="J653" s="450"/>
      <c r="K653" s="484"/>
      <c r="L653" s="451"/>
      <c r="M653" s="450"/>
      <c r="N653" s="455"/>
      <c r="O653" s="450"/>
      <c r="P653" s="452"/>
    </row>
    <row r="654" spans="1:16" x14ac:dyDescent="0.2">
      <c r="A654" s="453"/>
      <c r="B654" s="447"/>
      <c r="C654" s="736"/>
      <c r="D654" s="736"/>
      <c r="E654" s="736"/>
      <c r="F654" s="736"/>
      <c r="G654" s="736"/>
      <c r="H654" s="449"/>
      <c r="I654" s="471"/>
      <c r="J654" s="456"/>
      <c r="K654" s="484"/>
      <c r="L654" s="451"/>
      <c r="M654" s="450"/>
      <c r="N654" s="455"/>
      <c r="O654" s="450"/>
      <c r="P654" s="452"/>
    </row>
    <row r="655" spans="1:16" x14ac:dyDescent="0.2">
      <c r="A655" s="458"/>
      <c r="B655" s="459"/>
      <c r="C655" s="743"/>
      <c r="D655" s="743"/>
      <c r="E655" s="743"/>
      <c r="F655" s="743"/>
      <c r="G655" s="743"/>
      <c r="H655" s="440"/>
      <c r="I655" s="441"/>
      <c r="J655" s="441"/>
      <c r="K655" s="441"/>
      <c r="L655" s="442"/>
      <c r="M655" s="441"/>
      <c r="N655" s="460"/>
      <c r="O655" s="441"/>
      <c r="P655" s="461"/>
    </row>
    <row r="656" spans="1:16" x14ac:dyDescent="0.2">
      <c r="A656" s="473"/>
      <c r="B656" s="474"/>
      <c r="C656" s="474"/>
      <c r="D656" s="474"/>
      <c r="E656" s="474"/>
      <c r="F656" s="475"/>
      <c r="G656" s="475"/>
      <c r="H656" s="475"/>
      <c r="I656" s="475"/>
      <c r="J656" s="476"/>
      <c r="K656" s="475"/>
      <c r="L656" s="475"/>
      <c r="M656" s="475"/>
      <c r="N656" s="476"/>
      <c r="O656" s="450"/>
      <c r="P656" s="476"/>
    </row>
    <row r="657" spans="1:16" x14ac:dyDescent="0.2">
      <c r="A657" s="477"/>
      <c r="B657" s="478"/>
      <c r="C657" s="743"/>
      <c r="D657" s="743"/>
      <c r="E657" s="743"/>
      <c r="F657" s="743"/>
      <c r="G657" s="743"/>
      <c r="H657" s="743"/>
      <c r="I657" s="743"/>
      <c r="J657" s="743"/>
      <c r="K657" s="743"/>
      <c r="L657" s="743"/>
      <c r="M657" s="743"/>
      <c r="N657" s="743"/>
      <c r="O657" s="743"/>
      <c r="P657" s="479"/>
    </row>
    <row r="658" spans="1:16" x14ac:dyDescent="0.2">
      <c r="A658" s="448"/>
      <c r="B658" s="447"/>
      <c r="C658" s="736"/>
      <c r="D658" s="736"/>
      <c r="E658" s="736"/>
      <c r="F658" s="736"/>
      <c r="G658" s="736"/>
      <c r="H658" s="736"/>
      <c r="I658" s="736"/>
      <c r="J658" s="736"/>
      <c r="K658" s="736"/>
      <c r="L658" s="736"/>
      <c r="M658" s="736"/>
      <c r="N658" s="736"/>
      <c r="O658" s="736"/>
      <c r="P658" s="480"/>
    </row>
    <row r="659" spans="1:16" x14ac:dyDescent="0.2">
      <c r="A659" s="448"/>
      <c r="B659" s="447"/>
      <c r="C659" s="736"/>
      <c r="D659" s="736"/>
      <c r="E659" s="736"/>
      <c r="F659" s="736"/>
      <c r="G659" s="736"/>
      <c r="H659" s="736"/>
      <c r="I659" s="736"/>
      <c r="J659" s="736"/>
      <c r="K659" s="736"/>
      <c r="L659" s="736"/>
      <c r="M659" s="736"/>
      <c r="N659" s="736"/>
      <c r="O659" s="736"/>
      <c r="P659" s="480"/>
    </row>
    <row r="660" spans="1:16" x14ac:dyDescent="0.2">
      <c r="A660" s="448"/>
      <c r="B660" s="447"/>
      <c r="C660" s="736"/>
      <c r="D660" s="736"/>
      <c r="E660" s="736"/>
      <c r="F660" s="736"/>
      <c r="G660" s="736"/>
      <c r="H660" s="736"/>
      <c r="I660" s="736"/>
      <c r="J660" s="736"/>
      <c r="K660" s="736"/>
      <c r="L660" s="736"/>
      <c r="M660" s="736"/>
      <c r="N660" s="736"/>
      <c r="O660" s="736"/>
      <c r="P660" s="480"/>
    </row>
    <row r="661" spans="1:16" x14ac:dyDescent="0.2">
      <c r="A661" s="448"/>
      <c r="B661" s="447"/>
      <c r="C661" s="736"/>
      <c r="D661" s="736"/>
      <c r="E661" s="736"/>
      <c r="F661" s="736"/>
      <c r="G661" s="736"/>
      <c r="H661" s="736"/>
      <c r="I661" s="736"/>
      <c r="J661" s="736"/>
      <c r="K661" s="736"/>
      <c r="L661" s="736"/>
      <c r="M661" s="736"/>
      <c r="N661" s="736"/>
      <c r="O661" s="736"/>
      <c r="P661" s="481"/>
    </row>
    <row r="662" spans="1:16" x14ac:dyDescent="0.2">
      <c r="A662" s="448"/>
      <c r="B662" s="447"/>
      <c r="C662" s="736"/>
      <c r="D662" s="736"/>
      <c r="E662" s="736"/>
      <c r="F662" s="736"/>
      <c r="G662" s="736"/>
      <c r="H662" s="736"/>
      <c r="I662" s="736"/>
      <c r="J662" s="736"/>
      <c r="K662" s="736"/>
      <c r="L662" s="736"/>
      <c r="M662" s="736"/>
      <c r="N662" s="736"/>
      <c r="O662" s="736"/>
      <c r="P662" s="480"/>
    </row>
    <row r="663" spans="1:16" x14ac:dyDescent="0.2">
      <c r="A663" s="448"/>
      <c r="B663" s="447"/>
      <c r="C663" s="736"/>
      <c r="D663" s="736"/>
      <c r="E663" s="736"/>
      <c r="F663" s="736"/>
      <c r="G663" s="736"/>
      <c r="H663" s="736"/>
      <c r="I663" s="736"/>
      <c r="J663" s="736"/>
      <c r="K663" s="736"/>
      <c r="L663" s="736"/>
      <c r="M663" s="736"/>
      <c r="N663" s="736"/>
      <c r="O663" s="736"/>
      <c r="P663" s="480"/>
    </row>
    <row r="664" spans="1:16" x14ac:dyDescent="0.2">
      <c r="A664" s="448"/>
      <c r="B664" s="447"/>
      <c r="C664" s="736"/>
      <c r="D664" s="736"/>
      <c r="E664" s="736"/>
      <c r="F664" s="736"/>
      <c r="G664" s="736"/>
      <c r="H664" s="736"/>
      <c r="I664" s="736"/>
      <c r="J664" s="736"/>
      <c r="K664" s="736"/>
      <c r="L664" s="736"/>
      <c r="M664" s="736"/>
      <c r="N664" s="736"/>
      <c r="O664" s="736"/>
      <c r="P664" s="480"/>
    </row>
    <row r="665" spans="1:16" x14ac:dyDescent="0.2">
      <c r="A665" s="448"/>
      <c r="B665" s="447"/>
      <c r="C665" s="736"/>
      <c r="D665" s="736"/>
      <c r="E665" s="736"/>
      <c r="F665" s="736"/>
      <c r="G665" s="736"/>
      <c r="H665" s="736"/>
      <c r="I665" s="736"/>
      <c r="J665" s="736"/>
      <c r="K665" s="736"/>
      <c r="L665" s="736"/>
      <c r="M665" s="736"/>
      <c r="N665" s="736"/>
      <c r="O665" s="736"/>
      <c r="P665" s="480"/>
    </row>
    <row r="666" spans="1:16" x14ac:dyDescent="0.2">
      <c r="A666" s="448"/>
      <c r="B666" s="447"/>
      <c r="C666" s="736"/>
      <c r="D666" s="736"/>
      <c r="E666" s="736"/>
      <c r="F666" s="736"/>
      <c r="G666" s="736"/>
      <c r="H666" s="736"/>
      <c r="I666" s="736"/>
      <c r="J666" s="736"/>
      <c r="K666" s="736"/>
      <c r="L666" s="736"/>
      <c r="M666" s="736"/>
      <c r="N666" s="736"/>
      <c r="O666" s="736"/>
      <c r="P666" s="480"/>
    </row>
    <row r="667" spans="1:16" x14ac:dyDescent="0.2">
      <c r="A667" s="448"/>
      <c r="B667" s="447"/>
      <c r="C667" s="736"/>
      <c r="D667" s="736"/>
      <c r="E667" s="736"/>
      <c r="F667" s="736"/>
      <c r="G667" s="736"/>
      <c r="H667" s="736"/>
      <c r="I667" s="736"/>
      <c r="J667" s="736"/>
      <c r="K667" s="736"/>
      <c r="L667" s="736"/>
      <c r="M667" s="736"/>
      <c r="N667" s="736"/>
      <c r="O667" s="736"/>
      <c r="P667" s="480"/>
    </row>
    <row r="668" spans="1:16" x14ac:dyDescent="0.2">
      <c r="A668" s="448"/>
      <c r="B668" s="447"/>
      <c r="C668" s="736"/>
      <c r="D668" s="736"/>
      <c r="E668" s="736"/>
      <c r="F668" s="736"/>
      <c r="G668" s="736"/>
      <c r="H668" s="736"/>
      <c r="I668" s="736"/>
      <c r="J668" s="736"/>
      <c r="K668" s="736"/>
      <c r="L668" s="736"/>
      <c r="M668" s="736"/>
      <c r="N668" s="736"/>
      <c r="O668" s="736"/>
      <c r="P668" s="480"/>
    </row>
    <row r="669" spans="1:16" x14ac:dyDescent="0.2">
      <c r="A669" s="448"/>
      <c r="B669" s="447"/>
      <c r="C669" s="736"/>
      <c r="D669" s="736"/>
      <c r="E669" s="736"/>
      <c r="F669" s="736"/>
      <c r="G669" s="736"/>
      <c r="H669" s="736"/>
      <c r="I669" s="736"/>
      <c r="J669" s="736"/>
      <c r="K669" s="736"/>
      <c r="L669" s="736"/>
      <c r="M669" s="736"/>
      <c r="N669" s="736"/>
      <c r="O669" s="736"/>
      <c r="P669" s="480"/>
    </row>
    <row r="670" spans="1:16" x14ac:dyDescent="0.2">
      <c r="A670" s="448"/>
      <c r="B670" s="447"/>
      <c r="C670" s="736"/>
      <c r="D670" s="736"/>
      <c r="E670" s="736"/>
      <c r="F670" s="736"/>
      <c r="G670" s="736"/>
      <c r="H670" s="736"/>
      <c r="I670" s="736"/>
      <c r="J670" s="736"/>
      <c r="K670" s="736"/>
      <c r="L670" s="736"/>
      <c r="M670" s="736"/>
      <c r="N670" s="736"/>
      <c r="O670" s="736"/>
      <c r="P670" s="480"/>
    </row>
    <row r="671" spans="1:16" x14ac:dyDescent="0.2">
      <c r="A671" s="448"/>
      <c r="B671" s="447"/>
      <c r="C671" s="736"/>
      <c r="D671" s="736"/>
      <c r="E671" s="736"/>
      <c r="F671" s="736"/>
      <c r="G671" s="736"/>
      <c r="H671" s="736"/>
      <c r="I671" s="736"/>
      <c r="J671" s="736"/>
      <c r="K671" s="736"/>
      <c r="L671" s="736"/>
      <c r="M671" s="736"/>
      <c r="N671" s="736"/>
      <c r="O671" s="736"/>
      <c r="P671" s="480"/>
    </row>
    <row r="672" spans="1:16" x14ac:dyDescent="0.2">
      <c r="A672" s="448"/>
      <c r="B672" s="482"/>
      <c r="C672" s="742"/>
      <c r="D672" s="742"/>
      <c r="E672" s="742"/>
      <c r="F672" s="742"/>
      <c r="G672" s="742"/>
      <c r="H672" s="742"/>
      <c r="I672" s="742"/>
      <c r="J672" s="742"/>
      <c r="K672" s="742"/>
      <c r="L672" s="742"/>
      <c r="M672" s="742"/>
      <c r="N672" s="742"/>
      <c r="O672" s="742"/>
      <c r="P672" s="483"/>
    </row>
    <row r="673" spans="1:16" x14ac:dyDescent="0.2">
      <c r="A673" s="486"/>
      <c r="B673" s="487"/>
      <c r="C673" s="487"/>
      <c r="D673" s="487"/>
      <c r="E673" s="487"/>
      <c r="F673" s="487"/>
      <c r="G673" s="487"/>
      <c r="H673" s="487"/>
      <c r="I673" s="487"/>
      <c r="J673" s="487"/>
      <c r="K673" s="487"/>
      <c r="L673" s="487"/>
      <c r="M673" s="487"/>
      <c r="N673" s="487"/>
      <c r="O673" s="487"/>
      <c r="P673" s="488"/>
    </row>
    <row r="674" spans="1:16" x14ac:dyDescent="0.2">
      <c r="A674" s="477"/>
      <c r="B674" s="478"/>
      <c r="C674" s="743"/>
      <c r="D674" s="743"/>
      <c r="E674" s="743"/>
      <c r="F674" s="743"/>
      <c r="G674" s="743"/>
      <c r="H674" s="743"/>
      <c r="I674" s="743"/>
      <c r="J674" s="743"/>
      <c r="K674" s="743"/>
      <c r="L674" s="743"/>
      <c r="M674" s="743"/>
      <c r="N674" s="743"/>
      <c r="O674" s="743"/>
      <c r="P674" s="479"/>
    </row>
    <row r="675" spans="1:16" x14ac:dyDescent="0.2">
      <c r="A675" s="448"/>
      <c r="B675" s="447"/>
      <c r="C675" s="736"/>
      <c r="D675" s="736"/>
      <c r="E675" s="736"/>
      <c r="F675" s="736"/>
      <c r="G675" s="736"/>
      <c r="H675" s="736"/>
      <c r="I675" s="736"/>
      <c r="J675" s="736"/>
      <c r="K675" s="736"/>
      <c r="L675" s="736"/>
      <c r="M675" s="736"/>
      <c r="N675" s="736"/>
      <c r="O675" s="736"/>
      <c r="P675" s="480"/>
    </row>
    <row r="676" spans="1:16" x14ac:dyDescent="0.2">
      <c r="A676" s="448"/>
      <c r="B676" s="447"/>
      <c r="C676" s="736"/>
      <c r="D676" s="736"/>
      <c r="E676" s="736"/>
      <c r="F676" s="736"/>
      <c r="G676" s="736"/>
      <c r="H676" s="736"/>
      <c r="I676" s="736"/>
      <c r="J676" s="736"/>
      <c r="K676" s="736"/>
      <c r="L676" s="736"/>
      <c r="M676" s="736"/>
      <c r="N676" s="736"/>
      <c r="O676" s="736"/>
      <c r="P676" s="481"/>
    </row>
    <row r="677" spans="1:16" x14ac:dyDescent="0.2">
      <c r="A677" s="448"/>
      <c r="B677" s="447"/>
      <c r="C677" s="736"/>
      <c r="D677" s="736"/>
      <c r="E677" s="736"/>
      <c r="F677" s="736"/>
      <c r="G677" s="736"/>
      <c r="H677" s="736"/>
      <c r="I677" s="736"/>
      <c r="J677" s="736"/>
      <c r="K677" s="736"/>
      <c r="L677" s="736"/>
      <c r="M677" s="736"/>
      <c r="N677" s="736"/>
      <c r="O677" s="736"/>
      <c r="P677" s="480"/>
    </row>
    <row r="678" spans="1:16" x14ac:dyDescent="0.2">
      <c r="A678" s="448"/>
      <c r="B678" s="447"/>
      <c r="C678" s="736"/>
      <c r="D678" s="736"/>
      <c r="E678" s="736"/>
      <c r="F678" s="736"/>
      <c r="G678" s="736"/>
      <c r="H678" s="736"/>
      <c r="I678" s="736"/>
      <c r="J678" s="736"/>
      <c r="K678" s="736"/>
      <c r="L678" s="736"/>
      <c r="M678" s="736"/>
      <c r="N678" s="736"/>
      <c r="O678" s="736"/>
      <c r="P678" s="480"/>
    </row>
    <row r="679" spans="1:16" x14ac:dyDescent="0.2">
      <c r="A679" s="448"/>
      <c r="B679" s="447"/>
      <c r="C679" s="736"/>
      <c r="D679" s="736"/>
      <c r="E679" s="736"/>
      <c r="F679" s="736"/>
      <c r="G679" s="736"/>
      <c r="H679" s="736"/>
      <c r="I679" s="736"/>
      <c r="J679" s="736"/>
      <c r="K679" s="736"/>
      <c r="L679" s="736"/>
      <c r="M679" s="736"/>
      <c r="N679" s="736"/>
      <c r="O679" s="736"/>
      <c r="P679" s="480"/>
    </row>
    <row r="680" spans="1:16" x14ac:dyDescent="0.2">
      <c r="A680" s="448"/>
      <c r="B680" s="447"/>
      <c r="C680" s="736"/>
      <c r="D680" s="736"/>
      <c r="E680" s="736"/>
      <c r="F680" s="736"/>
      <c r="G680" s="736"/>
      <c r="H680" s="736"/>
      <c r="I680" s="736"/>
      <c r="J680" s="736"/>
      <c r="K680" s="736"/>
      <c r="L680" s="736"/>
      <c r="M680" s="736"/>
      <c r="N680" s="736"/>
      <c r="O680" s="736"/>
      <c r="P680" s="480"/>
    </row>
    <row r="681" spans="1:16" x14ac:dyDescent="0.2">
      <c r="A681" s="448"/>
      <c r="B681" s="447"/>
      <c r="C681" s="736"/>
      <c r="D681" s="736"/>
      <c r="E681" s="736"/>
      <c r="F681" s="736"/>
      <c r="G681" s="736"/>
      <c r="H681" s="736"/>
      <c r="I681" s="736"/>
      <c r="J681" s="736"/>
      <c r="K681" s="736"/>
      <c r="L681" s="736"/>
      <c r="M681" s="736"/>
      <c r="N681" s="736"/>
      <c r="O681" s="736"/>
      <c r="P681" s="480"/>
    </row>
    <row r="682" spans="1:16" x14ac:dyDescent="0.2">
      <c r="A682" s="448"/>
      <c r="B682" s="447"/>
      <c r="C682" s="736"/>
      <c r="D682" s="736"/>
      <c r="E682" s="736"/>
      <c r="F682" s="736"/>
      <c r="G682" s="736"/>
      <c r="H682" s="736"/>
      <c r="I682" s="736"/>
      <c r="J682" s="736"/>
      <c r="K682" s="736"/>
      <c r="L682" s="736"/>
      <c r="M682" s="736"/>
      <c r="N682" s="736"/>
      <c r="O682" s="736"/>
      <c r="P682" s="480"/>
    </row>
    <row r="683" spans="1:16" x14ac:dyDescent="0.2">
      <c r="A683" s="448"/>
      <c r="B683" s="447"/>
      <c r="C683" s="736"/>
      <c r="D683" s="736"/>
      <c r="E683" s="736"/>
      <c r="F683" s="736"/>
      <c r="G683" s="736"/>
      <c r="H683" s="736"/>
      <c r="I683" s="736"/>
      <c r="J683" s="736"/>
      <c r="K683" s="736"/>
      <c r="L683" s="736"/>
      <c r="M683" s="736"/>
      <c r="N683" s="736"/>
      <c r="O683" s="736"/>
      <c r="P683" s="480"/>
    </row>
    <row r="684" spans="1:16" x14ac:dyDescent="0.2">
      <c r="A684" s="448"/>
      <c r="B684" s="447"/>
      <c r="C684" s="736"/>
      <c r="D684" s="736"/>
      <c r="E684" s="736"/>
      <c r="F684" s="736"/>
      <c r="G684" s="736"/>
      <c r="H684" s="736"/>
      <c r="I684" s="736"/>
      <c r="J684" s="736"/>
      <c r="K684" s="736"/>
      <c r="L684" s="736"/>
      <c r="M684" s="736"/>
      <c r="N684" s="736"/>
      <c r="O684" s="736"/>
      <c r="P684" s="481"/>
    </row>
    <row r="685" spans="1:16" x14ac:dyDescent="0.2">
      <c r="A685" s="448"/>
      <c r="B685" s="447"/>
      <c r="C685" s="736"/>
      <c r="D685" s="736"/>
      <c r="E685" s="736"/>
      <c r="F685" s="736"/>
      <c r="G685" s="736"/>
      <c r="H685" s="736"/>
      <c r="I685" s="736"/>
      <c r="J685" s="736"/>
      <c r="K685" s="736"/>
      <c r="L685" s="736"/>
      <c r="M685" s="736"/>
      <c r="N685" s="736"/>
      <c r="O685" s="736"/>
      <c r="P685" s="480"/>
    </row>
    <row r="686" spans="1:16" x14ac:dyDescent="0.2">
      <c r="A686" s="448"/>
      <c r="B686" s="447"/>
      <c r="C686" s="736"/>
      <c r="D686" s="736"/>
      <c r="E686" s="736"/>
      <c r="F686" s="736"/>
      <c r="G686" s="736"/>
      <c r="H686" s="736"/>
      <c r="I686" s="736"/>
      <c r="J686" s="736"/>
      <c r="K686" s="736"/>
      <c r="L686" s="736"/>
      <c r="M686" s="736"/>
      <c r="N686" s="736"/>
      <c r="O686" s="736"/>
      <c r="P686" s="480"/>
    </row>
    <row r="687" spans="1:16" x14ac:dyDescent="0.2">
      <c r="A687" s="448"/>
      <c r="B687" s="447"/>
      <c r="C687" s="736"/>
      <c r="D687" s="736"/>
      <c r="E687" s="736"/>
      <c r="F687" s="736"/>
      <c r="G687" s="736"/>
      <c r="H687" s="736"/>
      <c r="I687" s="736"/>
      <c r="J687" s="736"/>
      <c r="K687" s="736"/>
      <c r="L687" s="736"/>
      <c r="M687" s="736"/>
      <c r="N687" s="736"/>
      <c r="O687" s="736"/>
      <c r="P687" s="480"/>
    </row>
    <row r="688" spans="1:16" x14ac:dyDescent="0.2">
      <c r="A688" s="448"/>
      <c r="B688" s="447"/>
      <c r="C688" s="736"/>
      <c r="D688" s="736"/>
      <c r="E688" s="736"/>
      <c r="F688" s="736"/>
      <c r="G688" s="736"/>
      <c r="H688" s="736"/>
      <c r="I688" s="736"/>
      <c r="J688" s="736"/>
      <c r="K688" s="736"/>
      <c r="L688" s="736"/>
      <c r="M688" s="736"/>
      <c r="N688" s="736"/>
      <c r="O688" s="736"/>
      <c r="P688" s="480"/>
    </row>
    <row r="689" spans="1:16" x14ac:dyDescent="0.2">
      <c r="A689" s="448"/>
      <c r="B689" s="447"/>
      <c r="C689" s="736"/>
      <c r="D689" s="736"/>
      <c r="E689" s="736"/>
      <c r="F689" s="736"/>
      <c r="G689" s="736"/>
      <c r="H689" s="736"/>
      <c r="I689" s="736"/>
      <c r="J689" s="736"/>
      <c r="K689" s="736"/>
      <c r="L689" s="736"/>
      <c r="M689" s="736"/>
      <c r="N689" s="736"/>
      <c r="O689" s="736"/>
      <c r="P689" s="480"/>
    </row>
    <row r="690" spans="1:16" x14ac:dyDescent="0.2">
      <c r="A690" s="448"/>
      <c r="B690" s="447"/>
      <c r="C690" s="736"/>
      <c r="D690" s="736"/>
      <c r="E690" s="736"/>
      <c r="F690" s="736"/>
      <c r="G690" s="736"/>
      <c r="H690" s="736"/>
      <c r="I690" s="736"/>
      <c r="J690" s="736"/>
      <c r="K690" s="736"/>
      <c r="L690" s="736"/>
      <c r="M690" s="736"/>
      <c r="N690" s="736"/>
      <c r="O690" s="736"/>
      <c r="P690" s="480"/>
    </row>
    <row r="691" spans="1:16" x14ac:dyDescent="0.2">
      <c r="A691" s="448"/>
      <c r="B691" s="447"/>
      <c r="C691" s="736"/>
      <c r="D691" s="736"/>
      <c r="E691" s="736"/>
      <c r="F691" s="736"/>
      <c r="G691" s="736"/>
      <c r="H691" s="736"/>
      <c r="I691" s="736"/>
      <c r="J691" s="736"/>
      <c r="K691" s="736"/>
      <c r="L691" s="736"/>
      <c r="M691" s="736"/>
      <c r="N691" s="736"/>
      <c r="O691" s="736"/>
      <c r="P691" s="480"/>
    </row>
    <row r="692" spans="1:16" x14ac:dyDescent="0.2">
      <c r="A692" s="448"/>
      <c r="B692" s="447"/>
      <c r="C692" s="736"/>
      <c r="D692" s="736"/>
      <c r="E692" s="736"/>
      <c r="F692" s="736"/>
      <c r="G692" s="736"/>
      <c r="H692" s="736"/>
      <c r="I692" s="736"/>
      <c r="J692" s="736"/>
      <c r="K692" s="736"/>
      <c r="L692" s="736"/>
      <c r="M692" s="736"/>
      <c r="N692" s="736"/>
      <c r="O692" s="736"/>
      <c r="P692" s="480"/>
    </row>
    <row r="693" spans="1:16" x14ac:dyDescent="0.2">
      <c r="A693" s="448"/>
      <c r="B693" s="447"/>
      <c r="C693" s="736"/>
      <c r="D693" s="736"/>
      <c r="E693" s="736"/>
      <c r="F693" s="736"/>
      <c r="G693" s="736"/>
      <c r="H693" s="736"/>
      <c r="I693" s="736"/>
      <c r="J693" s="736"/>
      <c r="K693" s="736"/>
      <c r="L693" s="736"/>
      <c r="M693" s="736"/>
      <c r="N693" s="736"/>
      <c r="O693" s="736"/>
      <c r="P693" s="481"/>
    </row>
    <row r="694" spans="1:16" x14ac:dyDescent="0.2">
      <c r="A694" s="448"/>
      <c r="B694" s="447"/>
      <c r="C694" s="736"/>
      <c r="D694" s="736"/>
      <c r="E694" s="736"/>
      <c r="F694" s="736"/>
      <c r="G694" s="736"/>
      <c r="H694" s="736"/>
      <c r="I694" s="736"/>
      <c r="J694" s="736"/>
      <c r="K694" s="736"/>
      <c r="L694" s="736"/>
      <c r="M694" s="736"/>
      <c r="N694" s="736"/>
      <c r="O694" s="736"/>
      <c r="P694" s="480"/>
    </row>
    <row r="695" spans="1:16" x14ac:dyDescent="0.2">
      <c r="A695" s="448"/>
      <c r="B695" s="447"/>
      <c r="C695" s="736"/>
      <c r="D695" s="736"/>
      <c r="E695" s="736"/>
      <c r="F695" s="736"/>
      <c r="G695" s="736"/>
      <c r="H695" s="736"/>
      <c r="I695" s="736"/>
      <c r="J695" s="736"/>
      <c r="K695" s="736"/>
      <c r="L695" s="736"/>
      <c r="M695" s="736"/>
      <c r="N695" s="736"/>
      <c r="O695" s="736"/>
      <c r="P695" s="480"/>
    </row>
    <row r="696" spans="1:16" x14ac:dyDescent="0.2">
      <c r="A696" s="448"/>
      <c r="B696" s="447"/>
      <c r="C696" s="736"/>
      <c r="D696" s="736"/>
      <c r="E696" s="736"/>
      <c r="F696" s="736"/>
      <c r="G696" s="736"/>
      <c r="H696" s="736"/>
      <c r="I696" s="736"/>
      <c r="J696" s="736"/>
      <c r="K696" s="736"/>
      <c r="L696" s="736"/>
      <c r="M696" s="736"/>
      <c r="N696" s="736"/>
      <c r="O696" s="736"/>
      <c r="P696" s="480"/>
    </row>
    <row r="697" spans="1:16" x14ac:dyDescent="0.2">
      <c r="A697" s="448"/>
      <c r="B697" s="447"/>
      <c r="C697" s="736"/>
      <c r="D697" s="736"/>
      <c r="E697" s="736"/>
      <c r="F697" s="736"/>
      <c r="G697" s="736"/>
      <c r="H697" s="736"/>
      <c r="I697" s="736"/>
      <c r="J697" s="736"/>
      <c r="K697" s="736"/>
      <c r="L697" s="736"/>
      <c r="M697" s="736"/>
      <c r="N697" s="736"/>
      <c r="O697" s="736"/>
      <c r="P697" s="480"/>
    </row>
    <row r="698" spans="1:16" x14ac:dyDescent="0.2">
      <c r="A698" s="448"/>
      <c r="B698" s="447"/>
      <c r="C698" s="736"/>
      <c r="D698" s="736"/>
      <c r="E698" s="736"/>
      <c r="F698" s="736"/>
      <c r="G698" s="736"/>
      <c r="H698" s="736"/>
      <c r="I698" s="736"/>
      <c r="J698" s="736"/>
      <c r="K698" s="736"/>
      <c r="L698" s="736"/>
      <c r="M698" s="736"/>
      <c r="N698" s="736"/>
      <c r="O698" s="736"/>
      <c r="P698" s="480"/>
    </row>
    <row r="699" spans="1:16" x14ac:dyDescent="0.2">
      <c r="A699" s="448"/>
      <c r="B699" s="447"/>
      <c r="C699" s="736"/>
      <c r="D699" s="736"/>
      <c r="E699" s="736"/>
      <c r="F699" s="736"/>
      <c r="G699" s="736"/>
      <c r="H699" s="736"/>
      <c r="I699" s="736"/>
      <c r="J699" s="736"/>
      <c r="K699" s="736"/>
      <c r="L699" s="736"/>
      <c r="M699" s="736"/>
      <c r="N699" s="736"/>
      <c r="O699" s="736"/>
      <c r="P699" s="480"/>
    </row>
    <row r="700" spans="1:16" x14ac:dyDescent="0.2">
      <c r="A700" s="448"/>
      <c r="B700" s="447"/>
      <c r="C700" s="736"/>
      <c r="D700" s="736"/>
      <c r="E700" s="736"/>
      <c r="F700" s="736"/>
      <c r="G700" s="736"/>
      <c r="H700" s="736"/>
      <c r="I700" s="736"/>
      <c r="J700" s="736"/>
      <c r="K700" s="736"/>
      <c r="L700" s="736"/>
      <c r="M700" s="736"/>
      <c r="N700" s="736"/>
      <c r="O700" s="736"/>
      <c r="P700" s="480"/>
    </row>
    <row r="701" spans="1:16" x14ac:dyDescent="0.2">
      <c r="A701" s="448"/>
      <c r="B701" s="447"/>
      <c r="C701" s="736"/>
      <c r="D701" s="736"/>
      <c r="E701" s="736"/>
      <c r="F701" s="736"/>
      <c r="G701" s="736"/>
      <c r="H701" s="736"/>
      <c r="I701" s="736"/>
      <c r="J701" s="736"/>
      <c r="K701" s="736"/>
      <c r="L701" s="736"/>
      <c r="M701" s="736"/>
      <c r="N701" s="736"/>
      <c r="O701" s="736"/>
      <c r="P701" s="480"/>
    </row>
    <row r="702" spans="1:16" x14ac:dyDescent="0.2">
      <c r="A702" s="448"/>
      <c r="B702" s="447"/>
      <c r="C702" s="736"/>
      <c r="D702" s="736"/>
      <c r="E702" s="736"/>
      <c r="F702" s="736"/>
      <c r="G702" s="736"/>
      <c r="H702" s="736"/>
      <c r="I702" s="736"/>
      <c r="J702" s="736"/>
      <c r="K702" s="736"/>
      <c r="L702" s="736"/>
      <c r="M702" s="736"/>
      <c r="N702" s="736"/>
      <c r="O702" s="736"/>
      <c r="P702" s="481"/>
    </row>
    <row r="703" spans="1:16" x14ac:dyDescent="0.2">
      <c r="A703" s="448"/>
      <c r="B703" s="447"/>
      <c r="C703" s="736"/>
      <c r="D703" s="736"/>
      <c r="E703" s="736"/>
      <c r="F703" s="736"/>
      <c r="G703" s="736"/>
      <c r="H703" s="736"/>
      <c r="I703" s="736"/>
      <c r="J703" s="736"/>
      <c r="K703" s="736"/>
      <c r="L703" s="736"/>
      <c r="M703" s="736"/>
      <c r="N703" s="736"/>
      <c r="O703" s="736"/>
      <c r="P703" s="480"/>
    </row>
    <row r="704" spans="1:16" x14ac:dyDescent="0.2">
      <c r="A704" s="448"/>
      <c r="B704" s="447"/>
      <c r="C704" s="736"/>
      <c r="D704" s="736"/>
      <c r="E704" s="736"/>
      <c r="F704" s="736"/>
      <c r="G704" s="736"/>
      <c r="H704" s="736"/>
      <c r="I704" s="736"/>
      <c r="J704" s="736"/>
      <c r="K704" s="736"/>
      <c r="L704" s="736"/>
      <c r="M704" s="736"/>
      <c r="N704" s="736"/>
      <c r="O704" s="736"/>
      <c r="P704" s="480"/>
    </row>
    <row r="705" spans="1:16" x14ac:dyDescent="0.2">
      <c r="A705" s="448"/>
      <c r="B705" s="447"/>
      <c r="C705" s="736"/>
      <c r="D705" s="736"/>
      <c r="E705" s="736"/>
      <c r="F705" s="736"/>
      <c r="G705" s="736"/>
      <c r="H705" s="736"/>
      <c r="I705" s="736"/>
      <c r="J705" s="736"/>
      <c r="K705" s="736"/>
      <c r="L705" s="736"/>
      <c r="M705" s="736"/>
      <c r="N705" s="736"/>
      <c r="O705" s="736"/>
      <c r="P705" s="480"/>
    </row>
    <row r="706" spans="1:16" x14ac:dyDescent="0.2">
      <c r="A706" s="448"/>
      <c r="B706" s="482"/>
      <c r="C706" s="742"/>
      <c r="D706" s="742"/>
      <c r="E706" s="742"/>
      <c r="F706" s="742"/>
      <c r="G706" s="742"/>
      <c r="H706" s="742"/>
      <c r="I706" s="742"/>
      <c r="J706" s="742"/>
      <c r="K706" s="742"/>
      <c r="L706" s="742"/>
      <c r="M706" s="742"/>
      <c r="N706" s="742"/>
      <c r="O706" s="742"/>
      <c r="P706" s="483"/>
    </row>
    <row r="707" spans="1:16" x14ac:dyDescent="0.2">
      <c r="A707" s="448"/>
      <c r="B707" s="447"/>
      <c r="C707" s="736"/>
      <c r="D707" s="736"/>
      <c r="E707" s="736"/>
      <c r="F707" s="736"/>
      <c r="G707" s="736"/>
      <c r="H707" s="736"/>
      <c r="I707" s="736"/>
      <c r="J707" s="736"/>
      <c r="K707" s="736"/>
      <c r="L707" s="736"/>
      <c r="M707" s="736"/>
      <c r="N707" s="736"/>
      <c r="O707" s="736"/>
      <c r="P707" s="480"/>
    </row>
    <row r="708" spans="1:16" x14ac:dyDescent="0.2">
      <c r="A708" s="448"/>
      <c r="B708" s="447"/>
      <c r="C708" s="736"/>
      <c r="D708" s="736"/>
      <c r="E708" s="736"/>
      <c r="F708" s="736"/>
      <c r="G708" s="736"/>
      <c r="H708" s="736"/>
      <c r="I708" s="736"/>
      <c r="J708" s="736"/>
      <c r="K708" s="736"/>
      <c r="L708" s="736"/>
      <c r="M708" s="736"/>
      <c r="N708" s="736"/>
      <c r="O708" s="736"/>
      <c r="P708" s="480"/>
    </row>
    <row r="709" spans="1:16" x14ac:dyDescent="0.2">
      <c r="A709" s="448"/>
      <c r="B709" s="447"/>
      <c r="C709" s="736"/>
      <c r="D709" s="736"/>
      <c r="E709" s="736"/>
      <c r="F709" s="736"/>
      <c r="G709" s="736"/>
      <c r="H709" s="736"/>
      <c r="I709" s="736"/>
      <c r="J709" s="736"/>
      <c r="K709" s="736"/>
      <c r="L709" s="736"/>
      <c r="M709" s="736"/>
      <c r="N709" s="736"/>
      <c r="O709" s="736"/>
      <c r="P709" s="480"/>
    </row>
    <row r="710" spans="1:16" x14ac:dyDescent="0.2">
      <c r="A710" s="448"/>
      <c r="B710" s="447"/>
      <c r="C710" s="736"/>
      <c r="D710" s="736"/>
      <c r="E710" s="736"/>
      <c r="F710" s="736"/>
      <c r="G710" s="736"/>
      <c r="H710" s="736"/>
      <c r="I710" s="736"/>
      <c r="J710" s="736"/>
      <c r="K710" s="736"/>
      <c r="L710" s="736"/>
      <c r="M710" s="736"/>
      <c r="N710" s="736"/>
      <c r="O710" s="736"/>
      <c r="P710" s="480"/>
    </row>
    <row r="711" spans="1:16" x14ac:dyDescent="0.2">
      <c r="A711" s="448"/>
      <c r="B711" s="482"/>
      <c r="C711" s="742"/>
      <c r="D711" s="742"/>
      <c r="E711" s="742"/>
      <c r="F711" s="742"/>
      <c r="G711" s="742"/>
      <c r="H711" s="742"/>
      <c r="I711" s="742"/>
      <c r="J711" s="742"/>
      <c r="K711" s="742"/>
      <c r="L711" s="742"/>
      <c r="M711" s="742"/>
      <c r="N711" s="742"/>
      <c r="O711" s="742"/>
      <c r="P711" s="483"/>
    </row>
    <row r="712" spans="1:16" x14ac:dyDescent="0.2">
      <c r="A712" s="448"/>
      <c r="B712" s="447"/>
      <c r="C712" s="736"/>
      <c r="D712" s="736"/>
      <c r="E712" s="736"/>
      <c r="F712" s="736"/>
      <c r="G712" s="736"/>
      <c r="H712" s="736"/>
      <c r="I712" s="736"/>
      <c r="J712" s="736"/>
      <c r="K712" s="736"/>
      <c r="L712" s="736"/>
      <c r="M712" s="736"/>
      <c r="N712" s="736"/>
      <c r="O712" s="736"/>
      <c r="P712" s="481"/>
    </row>
    <row r="713" spans="1:16" x14ac:dyDescent="0.2">
      <c r="A713" s="448"/>
      <c r="B713" s="447"/>
      <c r="C713" s="736"/>
      <c r="D713" s="736"/>
      <c r="E713" s="736"/>
      <c r="F713" s="736"/>
      <c r="G713" s="736"/>
      <c r="H713" s="736"/>
      <c r="I713" s="736"/>
      <c r="J713" s="736"/>
      <c r="K713" s="736"/>
      <c r="L713" s="736"/>
      <c r="M713" s="736"/>
      <c r="N713" s="736"/>
      <c r="O713" s="736"/>
      <c r="P713" s="480"/>
    </row>
    <row r="714" spans="1:16" x14ac:dyDescent="0.2">
      <c r="A714" s="486"/>
      <c r="B714" s="476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89"/>
      <c r="O714" s="490"/>
      <c r="P714" s="491"/>
    </row>
    <row r="715" spans="1:16" x14ac:dyDescent="0.2">
      <c r="A715" s="492"/>
      <c r="B715" s="492"/>
      <c r="C715" s="492"/>
      <c r="D715" s="492"/>
      <c r="E715" s="492"/>
      <c r="F715" s="492"/>
      <c r="G715" s="492"/>
      <c r="H715" s="492"/>
      <c r="I715" s="492"/>
      <c r="J715" s="492"/>
      <c r="K715" s="492"/>
      <c r="L715" s="492"/>
      <c r="M715" s="492"/>
      <c r="N715" s="492"/>
      <c r="O715" s="492"/>
      <c r="P715" s="492"/>
    </row>
    <row r="716" spans="1:16" x14ac:dyDescent="0.2">
      <c r="A716" s="415"/>
      <c r="B716" s="493"/>
      <c r="C716" s="737"/>
      <c r="D716" s="737"/>
      <c r="E716" s="737"/>
      <c r="F716" s="737"/>
      <c r="G716" s="737"/>
      <c r="H716" s="737"/>
      <c r="I716" s="738"/>
      <c r="J716" s="738"/>
      <c r="K716" s="738"/>
      <c r="L716" s="738"/>
      <c r="M716" s="738"/>
      <c r="N716" s="738"/>
    </row>
    <row r="717" spans="1:16" x14ac:dyDescent="0.2">
      <c r="A717" s="494"/>
      <c r="B717" s="493"/>
      <c r="C717" s="739"/>
      <c r="D717" s="739"/>
      <c r="E717" s="739"/>
      <c r="F717" s="739"/>
      <c r="G717" s="739"/>
      <c r="H717" s="739"/>
      <c r="I717" s="739"/>
      <c r="J717" s="739"/>
      <c r="K717" s="739"/>
      <c r="L717" s="739"/>
      <c r="M717" s="739"/>
      <c r="N717" s="739"/>
      <c r="O717" s="495"/>
      <c r="P717" s="495"/>
    </row>
    <row r="718" spans="1:16" x14ac:dyDescent="0.2">
      <c r="A718" s="415"/>
      <c r="B718" s="493"/>
      <c r="C718" s="737"/>
      <c r="D718" s="737"/>
      <c r="E718" s="737"/>
      <c r="F718" s="737"/>
      <c r="G718" s="737"/>
      <c r="H718" s="737"/>
      <c r="I718" s="738"/>
      <c r="J718" s="738"/>
      <c r="K718" s="738"/>
      <c r="L718" s="738"/>
      <c r="M718" s="738"/>
      <c r="N718" s="738"/>
    </row>
    <row r="719" spans="1:16" x14ac:dyDescent="0.2">
      <c r="A719" s="494"/>
      <c r="B719" s="495"/>
      <c r="C719" s="739"/>
      <c r="D719" s="739"/>
      <c r="E719" s="739"/>
      <c r="F719" s="739"/>
      <c r="G719" s="739"/>
      <c r="H719" s="739"/>
      <c r="I719" s="739"/>
      <c r="J719" s="739"/>
      <c r="K719" s="739"/>
      <c r="L719" s="739"/>
      <c r="M719" s="739"/>
      <c r="N719" s="739"/>
      <c r="O719" s="495"/>
      <c r="P719" s="495"/>
    </row>
    <row r="720" spans="1:16" x14ac:dyDescent="0.2">
      <c r="A720" s="486"/>
      <c r="B720" s="486"/>
      <c r="C720" s="486"/>
      <c r="D720" s="486"/>
      <c r="E720" s="486"/>
      <c r="F720" s="486"/>
      <c r="G720" s="486"/>
      <c r="H720" s="486"/>
      <c r="I720" s="486"/>
      <c r="J720" s="486"/>
      <c r="K720" s="486"/>
      <c r="L720" s="486"/>
      <c r="M720" s="486"/>
      <c r="N720" s="486"/>
      <c r="O720" s="486"/>
      <c r="P720" s="486"/>
    </row>
    <row r="721" spans="1:16" x14ac:dyDescent="0.2">
      <c r="A721" s="740"/>
      <c r="B721" s="741"/>
      <c r="C721" s="741"/>
      <c r="D721" s="741"/>
      <c r="E721" s="741"/>
      <c r="F721" s="741"/>
      <c r="G721" s="741"/>
      <c r="H721" s="741"/>
      <c r="I721" s="741"/>
      <c r="J721" s="741"/>
      <c r="K721" s="741"/>
      <c r="L721" s="741"/>
      <c r="M721" s="741"/>
      <c r="N721" s="741"/>
      <c r="O721" s="741"/>
      <c r="P721" s="741"/>
    </row>
    <row r="722" spans="1:16" x14ac:dyDescent="0.2">
      <c r="A722" s="736"/>
      <c r="B722" s="736"/>
      <c r="C722" s="736"/>
      <c r="D722" s="736"/>
      <c r="E722" s="736"/>
      <c r="F722" s="736"/>
      <c r="G722" s="736"/>
      <c r="H722" s="736"/>
      <c r="I722" s="736"/>
      <c r="J722" s="736"/>
      <c r="K722" s="736"/>
      <c r="L722" s="736"/>
      <c r="M722" s="736"/>
      <c r="N722" s="736"/>
      <c r="O722" s="736"/>
      <c r="P722" s="736"/>
    </row>
    <row r="723" spans="1:16" x14ac:dyDescent="0.2">
      <c r="A723" s="736"/>
      <c r="B723" s="736"/>
      <c r="C723" s="736"/>
      <c r="D723" s="736"/>
      <c r="E723" s="736"/>
      <c r="F723" s="736"/>
      <c r="G723" s="736"/>
      <c r="H723" s="736"/>
      <c r="I723" s="736"/>
      <c r="J723" s="736"/>
      <c r="K723" s="736"/>
      <c r="L723" s="736"/>
      <c r="M723" s="736"/>
      <c r="N723" s="736"/>
      <c r="O723" s="736"/>
      <c r="P723" s="736"/>
    </row>
  </sheetData>
  <mergeCells count="704">
    <mergeCell ref="A7:E7"/>
    <mergeCell ref="M7:P7"/>
    <mergeCell ref="C53:G53"/>
    <mergeCell ref="C54:P54"/>
    <mergeCell ref="C55:P55"/>
    <mergeCell ref="C58:G58"/>
    <mergeCell ref="C61:G61"/>
    <mergeCell ref="A4:E4"/>
    <mergeCell ref="M4:P4"/>
    <mergeCell ref="A5:E5"/>
    <mergeCell ref="M5:P5"/>
    <mergeCell ref="A6:E6"/>
    <mergeCell ref="M6:P6"/>
    <mergeCell ref="C33:G33"/>
    <mergeCell ref="A30:A32"/>
    <mergeCell ref="B30:B32"/>
    <mergeCell ref="C30:G32"/>
    <mergeCell ref="H30:H32"/>
    <mergeCell ref="I30:K31"/>
    <mergeCell ref="L30:P31"/>
    <mergeCell ref="B18:F18"/>
    <mergeCell ref="B19:F19"/>
    <mergeCell ref="C21:F21"/>
    <mergeCell ref="A13:P13"/>
    <mergeCell ref="A15:P15"/>
    <mergeCell ref="A16:P16"/>
    <mergeCell ref="C44:P44"/>
    <mergeCell ref="C45:P45"/>
    <mergeCell ref="C50:G50"/>
    <mergeCell ref="A8:E8"/>
    <mergeCell ref="M8:P8"/>
    <mergeCell ref="A34:P34"/>
    <mergeCell ref="C46:P46"/>
    <mergeCell ref="C51:P51"/>
    <mergeCell ref="C52:G52"/>
    <mergeCell ref="A11:P11"/>
    <mergeCell ref="A12:P12"/>
    <mergeCell ref="C144:G144"/>
    <mergeCell ref="C131:G131"/>
    <mergeCell ref="C134:G134"/>
    <mergeCell ref="C135:G135"/>
    <mergeCell ref="C140:P140"/>
    <mergeCell ref="C141:P141"/>
    <mergeCell ref="C88:G88"/>
    <mergeCell ref="C89:G89"/>
    <mergeCell ref="C90:P90"/>
    <mergeCell ref="C91:P91"/>
    <mergeCell ref="C92:G92"/>
    <mergeCell ref="C93:G93"/>
    <mergeCell ref="C94:G94"/>
    <mergeCell ref="C95:G95"/>
    <mergeCell ref="C117:G117"/>
    <mergeCell ref="C118:G118"/>
    <mergeCell ref="C119:G119"/>
    <mergeCell ref="C122:G122"/>
    <mergeCell ref="C124:G124"/>
    <mergeCell ref="C125:G125"/>
    <mergeCell ref="C62:P62"/>
    <mergeCell ref="C67:G67"/>
    <mergeCell ref="C68:G68"/>
    <mergeCell ref="C70:G70"/>
    <mergeCell ref="C71:G71"/>
    <mergeCell ref="C74:G74"/>
    <mergeCell ref="C136:G136"/>
    <mergeCell ref="C130:G130"/>
    <mergeCell ref="C132:G132"/>
    <mergeCell ref="C133:G133"/>
    <mergeCell ref="C82:G82"/>
    <mergeCell ref="C83:G83"/>
    <mergeCell ref="C84:G84"/>
    <mergeCell ref="C113:G113"/>
    <mergeCell ref="C114:G114"/>
    <mergeCell ref="C85:G85"/>
    <mergeCell ref="C86:G86"/>
    <mergeCell ref="C87:G87"/>
    <mergeCell ref="C521:O521"/>
    <mergeCell ref="C522:O522"/>
    <mergeCell ref="C523:O523"/>
    <mergeCell ref="C524:O524"/>
    <mergeCell ref="C525:O525"/>
    <mergeCell ref="C526:O526"/>
    <mergeCell ref="C527:O527"/>
    <mergeCell ref="C528:O528"/>
    <mergeCell ref="C529:O529"/>
    <mergeCell ref="C530:O530"/>
    <mergeCell ref="C531:O531"/>
    <mergeCell ref="C532:O532"/>
    <mergeCell ref="C533:O533"/>
    <mergeCell ref="C534:O534"/>
    <mergeCell ref="C535:O535"/>
    <mergeCell ref="C536:O536"/>
    <mergeCell ref="C537:O537"/>
    <mergeCell ref="C538:O538"/>
    <mergeCell ref="C539:O539"/>
    <mergeCell ref="C540:O540"/>
    <mergeCell ref="C541:O541"/>
    <mergeCell ref="C542:O542"/>
    <mergeCell ref="C543:O543"/>
    <mergeCell ref="C544:O544"/>
    <mergeCell ref="C545:O545"/>
    <mergeCell ref="C546:O546"/>
    <mergeCell ref="C547:O547"/>
    <mergeCell ref="C564:G564"/>
    <mergeCell ref="C565:G565"/>
    <mergeCell ref="C557:H557"/>
    <mergeCell ref="C548:O548"/>
    <mergeCell ref="C549:O549"/>
    <mergeCell ref="C550:O550"/>
    <mergeCell ref="C551:O551"/>
    <mergeCell ref="C552:O552"/>
    <mergeCell ref="C555:H555"/>
    <mergeCell ref="I555:N555"/>
    <mergeCell ref="C556:N556"/>
    <mergeCell ref="I557:N557"/>
    <mergeCell ref="C558:N558"/>
    <mergeCell ref="A560:P560"/>
    <mergeCell ref="A561:P561"/>
    <mergeCell ref="A562:P562"/>
    <mergeCell ref="C566:G566"/>
    <mergeCell ref="C567:G567"/>
    <mergeCell ref="C568:G568"/>
    <mergeCell ref="C569:G569"/>
    <mergeCell ref="C570:G570"/>
    <mergeCell ref="C571:G571"/>
    <mergeCell ref="C572:G572"/>
    <mergeCell ref="C573:G573"/>
    <mergeCell ref="C574:G574"/>
    <mergeCell ref="C575:G575"/>
    <mergeCell ref="C576:G576"/>
    <mergeCell ref="C577:P577"/>
    <mergeCell ref="C578:P578"/>
    <mergeCell ref="C579:P579"/>
    <mergeCell ref="C580:G580"/>
    <mergeCell ref="C581:G581"/>
    <mergeCell ref="C582:G582"/>
    <mergeCell ref="C583:G583"/>
    <mergeCell ref="C584:G584"/>
    <mergeCell ref="C585:G585"/>
    <mergeCell ref="C586:G586"/>
    <mergeCell ref="C587:G587"/>
    <mergeCell ref="C588:G588"/>
    <mergeCell ref="C589:G589"/>
    <mergeCell ref="C590:G590"/>
    <mergeCell ref="C591:G591"/>
    <mergeCell ref="C592:G592"/>
    <mergeCell ref="C593:G593"/>
    <mergeCell ref="C594:P594"/>
    <mergeCell ref="C595:G595"/>
    <mergeCell ref="C596:G596"/>
    <mergeCell ref="C597:P597"/>
    <mergeCell ref="C598:G598"/>
    <mergeCell ref="C599:G599"/>
    <mergeCell ref="C600:P600"/>
    <mergeCell ref="C601:P601"/>
    <mergeCell ref="C602:G602"/>
    <mergeCell ref="C603:G603"/>
    <mergeCell ref="C604:G604"/>
    <mergeCell ref="C605:G605"/>
    <mergeCell ref="C606:G606"/>
    <mergeCell ref="C607:G607"/>
    <mergeCell ref="C608:G608"/>
    <mergeCell ref="C609:G609"/>
    <mergeCell ref="C610:G610"/>
    <mergeCell ref="C611:G611"/>
    <mergeCell ref="C612:G612"/>
    <mergeCell ref="C613:G613"/>
    <mergeCell ref="C614:G614"/>
    <mergeCell ref="C615:G615"/>
    <mergeCell ref="C616:G616"/>
    <mergeCell ref="C617:P617"/>
    <mergeCell ref="C618:G618"/>
    <mergeCell ref="C619:G619"/>
    <mergeCell ref="C620:P620"/>
    <mergeCell ref="C621:P621"/>
    <mergeCell ref="C622:G622"/>
    <mergeCell ref="C623:G623"/>
    <mergeCell ref="C624:G624"/>
    <mergeCell ref="C625:G625"/>
    <mergeCell ref="C626:G626"/>
    <mergeCell ref="C627:G627"/>
    <mergeCell ref="C628:G628"/>
    <mergeCell ref="C629:G629"/>
    <mergeCell ref="C630:G630"/>
    <mergeCell ref="C631:G631"/>
    <mergeCell ref="C632:G632"/>
    <mergeCell ref="C633:P633"/>
    <mergeCell ref="C634:P634"/>
    <mergeCell ref="C635:G635"/>
    <mergeCell ref="C636:G636"/>
    <mergeCell ref="C637:G637"/>
    <mergeCell ref="C638:G638"/>
    <mergeCell ref="C639:G639"/>
    <mergeCell ref="C640:G640"/>
    <mergeCell ref="C641:G641"/>
    <mergeCell ref="C642:G642"/>
    <mergeCell ref="C643:G643"/>
    <mergeCell ref="C644:G644"/>
    <mergeCell ref="C645:G645"/>
    <mergeCell ref="C646:G646"/>
    <mergeCell ref="C647:G647"/>
    <mergeCell ref="C648:P648"/>
    <mergeCell ref="C649:G649"/>
    <mergeCell ref="C650:G650"/>
    <mergeCell ref="C651:P651"/>
    <mergeCell ref="C652:P652"/>
    <mergeCell ref="C653:G653"/>
    <mergeCell ref="C654:G654"/>
    <mergeCell ref="C655:G655"/>
    <mergeCell ref="C657:O657"/>
    <mergeCell ref="C658:O658"/>
    <mergeCell ref="C659:O659"/>
    <mergeCell ref="C660:O660"/>
    <mergeCell ref="C661:O661"/>
    <mergeCell ref="C662:O662"/>
    <mergeCell ref="C663:O663"/>
    <mergeCell ref="C664:O664"/>
    <mergeCell ref="C665:O665"/>
    <mergeCell ref="C666:O666"/>
    <mergeCell ref="C667:O667"/>
    <mergeCell ref="C668:O668"/>
    <mergeCell ref="C669:O669"/>
    <mergeCell ref="C670:O670"/>
    <mergeCell ref="C671:O671"/>
    <mergeCell ref="C672:O672"/>
    <mergeCell ref="C674:O674"/>
    <mergeCell ref="C675:O675"/>
    <mergeCell ref="C676:O676"/>
    <mergeCell ref="C677:O677"/>
    <mergeCell ref="C678:O678"/>
    <mergeCell ref="C679:O679"/>
    <mergeCell ref="C680:O680"/>
    <mergeCell ref="C681:O681"/>
    <mergeCell ref="C682:O682"/>
    <mergeCell ref="C683:O683"/>
    <mergeCell ref="C684:O684"/>
    <mergeCell ref="C685:O685"/>
    <mergeCell ref="C686:O686"/>
    <mergeCell ref="C687:O687"/>
    <mergeCell ref="C688:O688"/>
    <mergeCell ref="C689:O689"/>
    <mergeCell ref="C690:O690"/>
    <mergeCell ref="C691:O691"/>
    <mergeCell ref="C692:O692"/>
    <mergeCell ref="C693:O693"/>
    <mergeCell ref="C694:O694"/>
    <mergeCell ref="C695:O695"/>
    <mergeCell ref="C696:O696"/>
    <mergeCell ref="C697:O697"/>
    <mergeCell ref="C698:O698"/>
    <mergeCell ref="C699:O699"/>
    <mergeCell ref="C700:O700"/>
    <mergeCell ref="C701:O701"/>
    <mergeCell ref="C702:O702"/>
    <mergeCell ref="C713:O713"/>
    <mergeCell ref="C716:H716"/>
    <mergeCell ref="I716:N716"/>
    <mergeCell ref="C717:N717"/>
    <mergeCell ref="C718:H718"/>
    <mergeCell ref="I718:N718"/>
    <mergeCell ref="C719:N719"/>
    <mergeCell ref="A721:P721"/>
    <mergeCell ref="C703:O703"/>
    <mergeCell ref="C704:O704"/>
    <mergeCell ref="C705:O705"/>
    <mergeCell ref="C706:O706"/>
    <mergeCell ref="C707:O707"/>
    <mergeCell ref="C708:O708"/>
    <mergeCell ref="C709:O709"/>
    <mergeCell ref="C710:O710"/>
    <mergeCell ref="C711:O711"/>
    <mergeCell ref="A722:P722"/>
    <mergeCell ref="A723:P723"/>
    <mergeCell ref="C35:G35"/>
    <mergeCell ref="C36:P36"/>
    <mergeCell ref="C37:P37"/>
    <mergeCell ref="C38:G38"/>
    <mergeCell ref="C39:G39"/>
    <mergeCell ref="C40:G40"/>
    <mergeCell ref="C41:G41"/>
    <mergeCell ref="C42:G42"/>
    <mergeCell ref="C43:G43"/>
    <mergeCell ref="C47:G47"/>
    <mergeCell ref="C48:G48"/>
    <mergeCell ref="C49:G49"/>
    <mergeCell ref="C56:G56"/>
    <mergeCell ref="C57:G57"/>
    <mergeCell ref="C59:G59"/>
    <mergeCell ref="C60:G60"/>
    <mergeCell ref="C63:G63"/>
    <mergeCell ref="C64:G64"/>
    <mergeCell ref="C712:O712"/>
    <mergeCell ref="C108:G108"/>
    <mergeCell ref="C111:G111"/>
    <mergeCell ref="C112:G112"/>
    <mergeCell ref="C127:G127"/>
    <mergeCell ref="C128:G128"/>
    <mergeCell ref="C129:G129"/>
    <mergeCell ref="C123:G123"/>
    <mergeCell ref="C126:G126"/>
    <mergeCell ref="C147:G147"/>
    <mergeCell ref="C148:G148"/>
    <mergeCell ref="C149:G149"/>
    <mergeCell ref="C150:G150"/>
    <mergeCell ref="C145:G145"/>
    <mergeCell ref="C137:G137"/>
    <mergeCell ref="C138:G138"/>
    <mergeCell ref="C139:G139"/>
    <mergeCell ref="C142:G142"/>
    <mergeCell ref="C143:G143"/>
    <mergeCell ref="C151:G151"/>
    <mergeCell ref="C152:G152"/>
    <mergeCell ref="C153:G153"/>
    <mergeCell ref="C154:G154"/>
    <mergeCell ref="C146:G146"/>
    <mergeCell ref="C155:G155"/>
    <mergeCell ref="C156:G156"/>
    <mergeCell ref="C157:G157"/>
    <mergeCell ref="C159:P159"/>
    <mergeCell ref="C161:G161"/>
    <mergeCell ref="C162:G162"/>
    <mergeCell ref="C163:G163"/>
    <mergeCell ref="C158:G158"/>
    <mergeCell ref="C160:P160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80:G180"/>
    <mergeCell ref="C181:G181"/>
    <mergeCell ref="C179:P179"/>
    <mergeCell ref="C183:G183"/>
    <mergeCell ref="C189:G189"/>
    <mergeCell ref="C190:G190"/>
    <mergeCell ref="C182:P182"/>
    <mergeCell ref="C184:G184"/>
    <mergeCell ref="C185:P185"/>
    <mergeCell ref="C186:P186"/>
    <mergeCell ref="C187:G187"/>
    <mergeCell ref="C188:G188"/>
    <mergeCell ref="C191:G191"/>
    <mergeCell ref="C192:G192"/>
    <mergeCell ref="C193:G193"/>
    <mergeCell ref="C194:G194"/>
    <mergeCell ref="C195:G195"/>
    <mergeCell ref="C196:G196"/>
    <mergeCell ref="C197:G197"/>
    <mergeCell ref="C198:P198"/>
    <mergeCell ref="C199:G199"/>
    <mergeCell ref="C200:G200"/>
    <mergeCell ref="C201:P201"/>
    <mergeCell ref="C202:P202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212:G212"/>
    <mergeCell ref="C213:G213"/>
    <mergeCell ref="C216:G216"/>
    <mergeCell ref="C217:G217"/>
    <mergeCell ref="C214:P214"/>
    <mergeCell ref="C215:P215"/>
    <mergeCell ref="C218:G218"/>
    <mergeCell ref="C219:G219"/>
    <mergeCell ref="C220:G220"/>
    <mergeCell ref="C221:G221"/>
    <mergeCell ref="C224:G224"/>
    <mergeCell ref="C226:G226"/>
    <mergeCell ref="C222:G222"/>
    <mergeCell ref="C223:G223"/>
    <mergeCell ref="C225:P225"/>
    <mergeCell ref="C227:G227"/>
    <mergeCell ref="C230:G230"/>
    <mergeCell ref="C231:G231"/>
    <mergeCell ref="C232:G232"/>
    <mergeCell ref="C233:G233"/>
    <mergeCell ref="C234:G234"/>
    <mergeCell ref="C235:G235"/>
    <mergeCell ref="C228:P228"/>
    <mergeCell ref="C229:P229"/>
    <mergeCell ref="C236:G236"/>
    <mergeCell ref="C237:G237"/>
    <mergeCell ref="C238:G238"/>
    <mergeCell ref="C239:G239"/>
    <mergeCell ref="C240:G240"/>
    <mergeCell ref="C243:G243"/>
    <mergeCell ref="C244:G244"/>
    <mergeCell ref="C241:G241"/>
    <mergeCell ref="C242:G242"/>
    <mergeCell ref="C245:G245"/>
    <mergeCell ref="C247:G247"/>
    <mergeCell ref="C248:G248"/>
    <mergeCell ref="C251:G251"/>
    <mergeCell ref="C252:G252"/>
    <mergeCell ref="C253:G253"/>
    <mergeCell ref="C246:P246"/>
    <mergeCell ref="C249:P249"/>
    <mergeCell ref="C250:P250"/>
    <mergeCell ref="C254:G254"/>
    <mergeCell ref="C255:G255"/>
    <mergeCell ref="C256:G256"/>
    <mergeCell ref="C257:G257"/>
    <mergeCell ref="C258:G258"/>
    <mergeCell ref="C259:G259"/>
    <mergeCell ref="C260:G260"/>
    <mergeCell ref="C262:G262"/>
    <mergeCell ref="C261:G261"/>
    <mergeCell ref="C263:G263"/>
    <mergeCell ref="C265:G265"/>
    <mergeCell ref="C267:G267"/>
    <mergeCell ref="C268:G268"/>
    <mergeCell ref="C271:G271"/>
    <mergeCell ref="C264:G264"/>
    <mergeCell ref="C266:P266"/>
    <mergeCell ref="C269:P269"/>
    <mergeCell ref="C270:P270"/>
    <mergeCell ref="C272:G272"/>
    <mergeCell ref="C273:G273"/>
    <mergeCell ref="C274:G274"/>
    <mergeCell ref="C275:G275"/>
    <mergeCell ref="C277:G277"/>
    <mergeCell ref="C278:G278"/>
    <mergeCell ref="C279:G279"/>
    <mergeCell ref="C280:G280"/>
    <mergeCell ref="C276:P276"/>
    <mergeCell ref="C282:G282"/>
    <mergeCell ref="C283:G283"/>
    <mergeCell ref="C286:G286"/>
    <mergeCell ref="C288:G288"/>
    <mergeCell ref="C289:G289"/>
    <mergeCell ref="C281:G281"/>
    <mergeCell ref="C284:G284"/>
    <mergeCell ref="C285:G285"/>
    <mergeCell ref="C287:P287"/>
    <mergeCell ref="C292:G292"/>
    <mergeCell ref="C293:G293"/>
    <mergeCell ref="C294:G294"/>
    <mergeCell ref="C295:G295"/>
    <mergeCell ref="C296:G296"/>
    <mergeCell ref="C297:G297"/>
    <mergeCell ref="C298:G298"/>
    <mergeCell ref="C290:P290"/>
    <mergeCell ref="C291:P291"/>
    <mergeCell ref="C308:G308"/>
    <mergeCell ref="C309:G309"/>
    <mergeCell ref="C310:G310"/>
    <mergeCell ref="C312:G312"/>
    <mergeCell ref="C311:P311"/>
    <mergeCell ref="C314:O314"/>
    <mergeCell ref="A315:P315"/>
    <mergeCell ref="C316:G316"/>
    <mergeCell ref="C299:G299"/>
    <mergeCell ref="C302:G302"/>
    <mergeCell ref="C306:G306"/>
    <mergeCell ref="C307:G307"/>
    <mergeCell ref="C300:P300"/>
    <mergeCell ref="C301:G301"/>
    <mergeCell ref="C303:P303"/>
    <mergeCell ref="C304:G304"/>
    <mergeCell ref="C305:G305"/>
    <mergeCell ref="C319:G319"/>
    <mergeCell ref="C320:G320"/>
    <mergeCell ref="C321:G321"/>
    <mergeCell ref="C322:G322"/>
    <mergeCell ref="C323:G323"/>
    <mergeCell ref="C317:P317"/>
    <mergeCell ref="C318:P318"/>
    <mergeCell ref="C324:G324"/>
    <mergeCell ref="C325:P325"/>
    <mergeCell ref="C326:G326"/>
    <mergeCell ref="C328:P328"/>
    <mergeCell ref="C330:G330"/>
    <mergeCell ref="C331:G331"/>
    <mergeCell ref="C332:G332"/>
    <mergeCell ref="C333:G333"/>
    <mergeCell ref="C334:G334"/>
    <mergeCell ref="C327:G327"/>
    <mergeCell ref="C329:P329"/>
    <mergeCell ref="C353:G353"/>
    <mergeCell ref="C335:G335"/>
    <mergeCell ref="C337:G337"/>
    <mergeCell ref="C338:G338"/>
    <mergeCell ref="C339:P339"/>
    <mergeCell ref="C340:G340"/>
    <mergeCell ref="C341:G341"/>
    <mergeCell ref="C342:G342"/>
    <mergeCell ref="C343:G343"/>
    <mergeCell ref="C336:P336"/>
    <mergeCell ref="C344:G344"/>
    <mergeCell ref="C345:G345"/>
    <mergeCell ref="C346:G346"/>
    <mergeCell ref="C347:G347"/>
    <mergeCell ref="C349:G349"/>
    <mergeCell ref="C350:G350"/>
    <mergeCell ref="C351:G351"/>
    <mergeCell ref="C348:P348"/>
    <mergeCell ref="C352:G352"/>
    <mergeCell ref="C354:G354"/>
    <mergeCell ref="C355:G355"/>
    <mergeCell ref="C356:G356"/>
    <mergeCell ref="C357:P357"/>
    <mergeCell ref="C358:G358"/>
    <mergeCell ref="C359:G359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81:G381"/>
    <mergeCell ref="A384:P384"/>
    <mergeCell ref="C386:P386"/>
    <mergeCell ref="C387:P387"/>
    <mergeCell ref="C388:G388"/>
    <mergeCell ref="C389:G389"/>
    <mergeCell ref="C379:G379"/>
    <mergeCell ref="C372:G372"/>
    <mergeCell ref="C373:G373"/>
    <mergeCell ref="C374:G374"/>
    <mergeCell ref="C375:G375"/>
    <mergeCell ref="C376:G376"/>
    <mergeCell ref="C377:G377"/>
    <mergeCell ref="C378:G378"/>
    <mergeCell ref="C380:G380"/>
    <mergeCell ref="C391:G391"/>
    <mergeCell ref="C392:G392"/>
    <mergeCell ref="C393:G393"/>
    <mergeCell ref="C394:G394"/>
    <mergeCell ref="C390:G390"/>
    <mergeCell ref="C395:G395"/>
    <mergeCell ref="C397:O397"/>
    <mergeCell ref="A398:P398"/>
    <mergeCell ref="C382:G382"/>
    <mergeCell ref="C383:G383"/>
    <mergeCell ref="C385:G385"/>
    <mergeCell ref="C399:G399"/>
    <mergeCell ref="C403:G403"/>
    <mergeCell ref="C404:G404"/>
    <mergeCell ref="C405:G405"/>
    <mergeCell ref="C406:G406"/>
    <mergeCell ref="C407:G407"/>
    <mergeCell ref="C400:P400"/>
    <mergeCell ref="C401:G401"/>
    <mergeCell ref="C402:G402"/>
    <mergeCell ref="C417:G417"/>
    <mergeCell ref="C418:G418"/>
    <mergeCell ref="C419:G419"/>
    <mergeCell ref="C424:G424"/>
    <mergeCell ref="C420:G420"/>
    <mergeCell ref="C422:O422"/>
    <mergeCell ref="A423:P423"/>
    <mergeCell ref="C425:P425"/>
    <mergeCell ref="C408:G408"/>
    <mergeCell ref="C411:G411"/>
    <mergeCell ref="C412:G412"/>
    <mergeCell ref="C413:G413"/>
    <mergeCell ref="C414:G414"/>
    <mergeCell ref="C415:G415"/>
    <mergeCell ref="C409:G409"/>
    <mergeCell ref="C410:G410"/>
    <mergeCell ref="C416:P416"/>
    <mergeCell ref="C427:G427"/>
    <mergeCell ref="C428:G428"/>
    <mergeCell ref="C430:G430"/>
    <mergeCell ref="C431:G431"/>
    <mergeCell ref="C432:G432"/>
    <mergeCell ref="C433:G433"/>
    <mergeCell ref="C434:G434"/>
    <mergeCell ref="C426:P426"/>
    <mergeCell ref="C429:G429"/>
    <mergeCell ref="C435:G435"/>
    <mergeCell ref="C436:G436"/>
    <mergeCell ref="C437:G437"/>
    <mergeCell ref="C438:P438"/>
    <mergeCell ref="C440:G440"/>
    <mergeCell ref="C441:G441"/>
    <mergeCell ref="C442:G442"/>
    <mergeCell ref="C443:G443"/>
    <mergeCell ref="C439:P439"/>
    <mergeCell ref="C444:G444"/>
    <mergeCell ref="C445:G445"/>
    <mergeCell ref="C446:G446"/>
    <mergeCell ref="C447:G447"/>
    <mergeCell ref="C448:G448"/>
    <mergeCell ref="C449:G449"/>
    <mergeCell ref="C450:G450"/>
    <mergeCell ref="C451:G451"/>
    <mergeCell ref="C452:G452"/>
    <mergeCell ref="C454:G454"/>
    <mergeCell ref="C455:G455"/>
    <mergeCell ref="C458:G458"/>
    <mergeCell ref="C459:G459"/>
    <mergeCell ref="C460:G460"/>
    <mergeCell ref="C461:G461"/>
    <mergeCell ref="C453:P453"/>
    <mergeCell ref="C456:P456"/>
    <mergeCell ref="C457:P457"/>
    <mergeCell ref="C480:P480"/>
    <mergeCell ref="C462:G462"/>
    <mergeCell ref="C463:G463"/>
    <mergeCell ref="C466:G466"/>
    <mergeCell ref="C467:G467"/>
    <mergeCell ref="C468:G468"/>
    <mergeCell ref="C469:G469"/>
    <mergeCell ref="C470:G470"/>
    <mergeCell ref="C464:G464"/>
    <mergeCell ref="C465:G465"/>
    <mergeCell ref="C471:G471"/>
    <mergeCell ref="C472:G472"/>
    <mergeCell ref="C473:G473"/>
    <mergeCell ref="C474:G474"/>
    <mergeCell ref="C475:G475"/>
    <mergeCell ref="C476:P476"/>
    <mergeCell ref="C477:G477"/>
    <mergeCell ref="C478:G478"/>
    <mergeCell ref="C479:P479"/>
    <mergeCell ref="C481:G481"/>
    <mergeCell ref="C482:G482"/>
    <mergeCell ref="C483:G483"/>
    <mergeCell ref="C484:G484"/>
    <mergeCell ref="C485:G485"/>
    <mergeCell ref="C486:G486"/>
    <mergeCell ref="C487:G487"/>
    <mergeCell ref="C488:G488"/>
    <mergeCell ref="C489:G489"/>
    <mergeCell ref="C492:G492"/>
    <mergeCell ref="C494:G494"/>
    <mergeCell ref="C495:G495"/>
    <mergeCell ref="C496:G496"/>
    <mergeCell ref="C490:G490"/>
    <mergeCell ref="C491:G491"/>
    <mergeCell ref="C493:G493"/>
    <mergeCell ref="C497:P497"/>
    <mergeCell ref="C498:P498"/>
    <mergeCell ref="C500:G500"/>
    <mergeCell ref="C501:G501"/>
    <mergeCell ref="C502:G502"/>
    <mergeCell ref="C503:G503"/>
    <mergeCell ref="C505:G505"/>
    <mergeCell ref="C507:G507"/>
    <mergeCell ref="C499:P499"/>
    <mergeCell ref="C504:G504"/>
    <mergeCell ref="C506:P506"/>
    <mergeCell ref="C65:P65"/>
    <mergeCell ref="C66:P66"/>
    <mergeCell ref="C69:G69"/>
    <mergeCell ref="C72:G72"/>
    <mergeCell ref="C73:G73"/>
    <mergeCell ref="C76:O76"/>
    <mergeCell ref="A77:P77"/>
    <mergeCell ref="C79:P79"/>
    <mergeCell ref="C81:G81"/>
    <mergeCell ref="C78:G78"/>
    <mergeCell ref="C80:P80"/>
    <mergeCell ref="C96:G96"/>
    <mergeCell ref="C97:G97"/>
    <mergeCell ref="C98:G98"/>
    <mergeCell ref="C99:G99"/>
    <mergeCell ref="C100:G100"/>
    <mergeCell ref="C101:P101"/>
    <mergeCell ref="C102:G102"/>
    <mergeCell ref="C103:G103"/>
    <mergeCell ref="C104:P104"/>
    <mergeCell ref="C105:P105"/>
    <mergeCell ref="C106:G106"/>
    <mergeCell ref="C107:G107"/>
    <mergeCell ref="C109:G109"/>
    <mergeCell ref="C110:G110"/>
    <mergeCell ref="C115:P115"/>
    <mergeCell ref="C116:P116"/>
    <mergeCell ref="C120:G120"/>
    <mergeCell ref="C121:G121"/>
    <mergeCell ref="C518:O518"/>
    <mergeCell ref="C519:O519"/>
    <mergeCell ref="C520:O520"/>
    <mergeCell ref="C515:O515"/>
    <mergeCell ref="C516:O516"/>
    <mergeCell ref="C517:O517"/>
    <mergeCell ref="C509:O509"/>
    <mergeCell ref="C511:O511"/>
    <mergeCell ref="C512:O512"/>
    <mergeCell ref="C513:O513"/>
    <mergeCell ref="C514:O514"/>
  </mergeCells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sheetPr>
    <pageSetUpPr fitToPage="1"/>
  </sheetPr>
  <dimension ref="A1:H88"/>
  <sheetViews>
    <sheetView tabSelected="1" workbookViewId="0">
      <selection activeCell="J15" sqref="J15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16"/>
      <c r="B1" s="417"/>
      <c r="C1" s="419"/>
      <c r="D1" s="419"/>
      <c r="E1" s="420" t="s">
        <v>213</v>
      </c>
      <c r="F1" s="420"/>
      <c r="G1" s="420"/>
    </row>
    <row r="2" spans="1:8" ht="15.75" x14ac:dyDescent="0.2">
      <c r="A2" s="416"/>
      <c r="B2" s="789" t="s">
        <v>219</v>
      </c>
      <c r="C2" s="789"/>
      <c r="D2" s="789"/>
      <c r="E2" s="789"/>
      <c r="F2" s="420"/>
      <c r="G2" s="420"/>
      <c r="H2" s="420"/>
    </row>
    <row r="3" spans="1:8" ht="15.75" x14ac:dyDescent="0.2">
      <c r="A3" s="416"/>
      <c r="B3" s="792"/>
      <c r="C3" s="792"/>
      <c r="D3" s="792"/>
      <c r="E3" s="792"/>
      <c r="F3" s="792"/>
      <c r="G3" s="792"/>
      <c r="H3" s="792"/>
    </row>
    <row r="4" spans="1:8" ht="15.75" x14ac:dyDescent="0.25">
      <c r="A4" s="416"/>
      <c r="B4" s="417"/>
      <c r="C4" s="418"/>
      <c r="D4" s="419"/>
      <c r="E4" s="419"/>
      <c r="F4" s="421"/>
      <c r="G4" s="418"/>
      <c r="H4" s="418"/>
    </row>
    <row r="5" spans="1:8" ht="15.75" x14ac:dyDescent="0.2">
      <c r="A5" s="794" t="s">
        <v>179</v>
      </c>
      <c r="B5" s="794"/>
      <c r="C5" s="418"/>
      <c r="D5" s="433" t="s">
        <v>180</v>
      </c>
      <c r="E5" s="433"/>
      <c r="F5" s="433"/>
      <c r="G5" s="433"/>
    </row>
    <row r="6" spans="1:8" ht="15.75" x14ac:dyDescent="0.2">
      <c r="A6" s="416" t="s">
        <v>166</v>
      </c>
      <c r="B6" s="417"/>
      <c r="C6" s="418"/>
      <c r="D6" s="419"/>
      <c r="E6" s="419"/>
      <c r="F6" s="418"/>
      <c r="G6" s="418"/>
    </row>
    <row r="7" spans="1:8" ht="15.75" x14ac:dyDescent="0.2">
      <c r="A7" s="416"/>
      <c r="B7" s="417"/>
      <c r="C7" s="418"/>
      <c r="D7" s="419" t="s">
        <v>29</v>
      </c>
      <c r="E7" s="419"/>
      <c r="F7" s="419"/>
      <c r="G7" s="418"/>
    </row>
    <row r="8" spans="1:8" ht="15.75" x14ac:dyDescent="0.2">
      <c r="A8" s="793" t="s">
        <v>214</v>
      </c>
      <c r="B8" s="793"/>
      <c r="C8" s="418"/>
      <c r="D8" s="419" t="s">
        <v>710</v>
      </c>
      <c r="E8" s="419"/>
      <c r="F8" s="419"/>
      <c r="G8" s="418"/>
    </row>
    <row r="9" spans="1:8" ht="15.75" x14ac:dyDescent="0.2">
      <c r="A9" s="793" t="s">
        <v>215</v>
      </c>
      <c r="B9" s="793"/>
      <c r="C9" s="418"/>
      <c r="D9" s="419" t="s">
        <v>215</v>
      </c>
      <c r="E9" s="419"/>
      <c r="F9" s="419"/>
      <c r="G9" s="418"/>
    </row>
    <row r="10" spans="1:8" ht="15.75" x14ac:dyDescent="0.25">
      <c r="A10" s="416"/>
      <c r="B10" s="417"/>
      <c r="C10" s="418"/>
      <c r="D10" s="419"/>
      <c r="E10" s="419"/>
      <c r="F10" s="421"/>
      <c r="G10" s="418"/>
      <c r="H10" s="418"/>
    </row>
    <row r="11" spans="1:8" ht="15.75" x14ac:dyDescent="0.2">
      <c r="A11" s="790" t="s">
        <v>230</v>
      </c>
      <c r="B11" s="790"/>
      <c r="C11" s="790"/>
      <c r="D11" s="790"/>
      <c r="E11" s="790"/>
      <c r="F11" s="434"/>
      <c r="G11" s="434"/>
      <c r="H11" s="434"/>
    </row>
    <row r="12" spans="1:8" ht="15.75" x14ac:dyDescent="0.2">
      <c r="A12" s="790"/>
      <c r="B12" s="790"/>
      <c r="C12" s="790"/>
      <c r="D12" s="790"/>
      <c r="E12" s="790"/>
      <c r="F12" s="434"/>
      <c r="G12" s="434"/>
      <c r="H12" s="434"/>
    </row>
    <row r="13" spans="1:8" ht="19.5" customHeight="1" x14ac:dyDescent="0.2">
      <c r="A13" s="434"/>
      <c r="B13" s="434"/>
      <c r="C13" s="434"/>
      <c r="D13" s="434"/>
      <c r="E13" s="434"/>
      <c r="F13" s="434"/>
      <c r="G13" s="434"/>
      <c r="H13" s="434"/>
    </row>
    <row r="14" spans="1:8" ht="15" x14ac:dyDescent="0.2">
      <c r="A14" s="791" t="s">
        <v>216</v>
      </c>
      <c r="B14" s="791"/>
      <c r="C14" s="791"/>
      <c r="D14" s="791"/>
      <c r="E14" s="791"/>
      <c r="F14" s="423"/>
      <c r="G14" s="423"/>
      <c r="H14" s="423"/>
    </row>
    <row r="15" spans="1:8" ht="14.25" x14ac:dyDescent="0.2">
      <c r="A15" s="422"/>
      <c r="B15" s="425"/>
      <c r="C15" s="426"/>
      <c r="D15" s="423"/>
      <c r="E15" s="424"/>
      <c r="F15" s="423"/>
      <c r="G15" s="423"/>
      <c r="H15" s="423"/>
    </row>
    <row r="16" spans="1:8" ht="30" x14ac:dyDescent="0.2">
      <c r="A16" s="427" t="s">
        <v>217</v>
      </c>
      <c r="B16" s="428" t="s">
        <v>10</v>
      </c>
      <c r="C16" s="429" t="s">
        <v>11</v>
      </c>
      <c r="D16" s="429" t="s">
        <v>218</v>
      </c>
      <c r="E16" s="430" t="s">
        <v>150</v>
      </c>
      <c r="F16" s="423"/>
      <c r="G16" s="423"/>
      <c r="H16" s="423"/>
    </row>
    <row r="17" spans="1:8" x14ac:dyDescent="0.2">
      <c r="A17" s="431">
        <v>1</v>
      </c>
      <c r="B17" s="432">
        <v>2</v>
      </c>
      <c r="C17" s="432">
        <v>3</v>
      </c>
      <c r="D17" s="432">
        <v>4</v>
      </c>
      <c r="E17" s="432">
        <v>5</v>
      </c>
      <c r="F17" s="423"/>
      <c r="G17" s="423"/>
      <c r="H17" s="423"/>
    </row>
    <row r="18" spans="1:8" ht="12.75" customHeight="1" x14ac:dyDescent="0.2">
      <c r="A18" s="785" t="s">
        <v>220</v>
      </c>
      <c r="B18" s="786"/>
      <c r="C18" s="786"/>
      <c r="D18" s="786"/>
      <c r="E18" s="786"/>
    </row>
    <row r="19" spans="1:8" ht="38.25" x14ac:dyDescent="0.2">
      <c r="A19" s="557" t="s">
        <v>167</v>
      </c>
      <c r="B19" s="558" t="s">
        <v>235</v>
      </c>
      <c r="C19" s="559" t="s">
        <v>236</v>
      </c>
      <c r="D19" s="560" t="s">
        <v>671</v>
      </c>
      <c r="E19" s="561"/>
    </row>
    <row r="20" spans="1:8" ht="25.5" x14ac:dyDescent="0.2">
      <c r="A20" s="557" t="s">
        <v>240</v>
      </c>
      <c r="B20" s="558" t="s">
        <v>251</v>
      </c>
      <c r="C20" s="559" t="s">
        <v>252</v>
      </c>
      <c r="D20" s="560" t="s">
        <v>672</v>
      </c>
      <c r="E20" s="561"/>
    </row>
    <row r="21" spans="1:8" ht="63.75" x14ac:dyDescent="0.2">
      <c r="A21" s="557" t="s">
        <v>259</v>
      </c>
      <c r="B21" s="558" t="s">
        <v>261</v>
      </c>
      <c r="C21" s="559" t="s">
        <v>262</v>
      </c>
      <c r="D21" s="560" t="s">
        <v>673</v>
      </c>
      <c r="E21" s="561"/>
    </row>
    <row r="22" spans="1:8" ht="38.25" x14ac:dyDescent="0.2">
      <c r="A22" s="557" t="s">
        <v>264</v>
      </c>
      <c r="B22" s="558" t="s">
        <v>266</v>
      </c>
      <c r="C22" s="559" t="s">
        <v>236</v>
      </c>
      <c r="D22" s="560" t="s">
        <v>674</v>
      </c>
      <c r="E22" s="561"/>
    </row>
    <row r="23" spans="1:8" x14ac:dyDescent="0.2">
      <c r="A23" s="557" t="s">
        <v>270</v>
      </c>
      <c r="B23" s="558" t="s">
        <v>272</v>
      </c>
      <c r="C23" s="559" t="s">
        <v>273</v>
      </c>
      <c r="D23" s="560" t="s">
        <v>675</v>
      </c>
      <c r="E23" s="561"/>
    </row>
    <row r="24" spans="1:8" ht="25.5" x14ac:dyDescent="0.2">
      <c r="A24" s="557" t="s">
        <v>275</v>
      </c>
      <c r="B24" s="558" t="s">
        <v>277</v>
      </c>
      <c r="C24" s="559" t="s">
        <v>252</v>
      </c>
      <c r="D24" s="560" t="s">
        <v>676</v>
      </c>
      <c r="E24" s="561"/>
    </row>
    <row r="25" spans="1:8" x14ac:dyDescent="0.2">
      <c r="A25" s="779" t="s">
        <v>288</v>
      </c>
      <c r="B25" s="780"/>
      <c r="C25" s="780"/>
      <c r="D25" s="780"/>
      <c r="E25" s="780"/>
    </row>
    <row r="26" spans="1:8" x14ac:dyDescent="0.2">
      <c r="A26" s="557" t="s">
        <v>289</v>
      </c>
      <c r="B26" s="558" t="s">
        <v>291</v>
      </c>
      <c r="C26" s="559" t="s">
        <v>292</v>
      </c>
      <c r="D26" s="560" t="s">
        <v>677</v>
      </c>
      <c r="E26" s="561"/>
    </row>
    <row r="27" spans="1:8" ht="25.5" x14ac:dyDescent="0.2">
      <c r="A27" s="557" t="s">
        <v>302</v>
      </c>
      <c r="B27" s="558" t="s">
        <v>304</v>
      </c>
      <c r="C27" s="559" t="s">
        <v>292</v>
      </c>
      <c r="D27" s="560" t="s">
        <v>678</v>
      </c>
      <c r="E27" s="561"/>
    </row>
    <row r="28" spans="1:8" x14ac:dyDescent="0.2">
      <c r="A28" s="557" t="s">
        <v>307</v>
      </c>
      <c r="B28" s="558" t="s">
        <v>272</v>
      </c>
      <c r="C28" s="559" t="s">
        <v>273</v>
      </c>
      <c r="D28" s="560" t="s">
        <v>679</v>
      </c>
      <c r="E28" s="561"/>
    </row>
    <row r="29" spans="1:8" ht="25.5" x14ac:dyDescent="0.2">
      <c r="A29" s="557" t="s">
        <v>309</v>
      </c>
      <c r="B29" s="558" t="s">
        <v>311</v>
      </c>
      <c r="C29" s="559" t="s">
        <v>312</v>
      </c>
      <c r="D29" s="560" t="s">
        <v>680</v>
      </c>
      <c r="E29" s="561"/>
    </row>
    <row r="30" spans="1:8" ht="25.5" x14ac:dyDescent="0.2">
      <c r="A30" s="557" t="s">
        <v>321</v>
      </c>
      <c r="B30" s="558" t="s">
        <v>323</v>
      </c>
      <c r="C30" s="559" t="s">
        <v>324</v>
      </c>
      <c r="D30" s="562">
        <f>104</f>
        <v>104</v>
      </c>
      <c r="E30" s="561"/>
    </row>
    <row r="31" spans="1:8" ht="25.5" x14ac:dyDescent="0.2">
      <c r="A31" s="557" t="s">
        <v>325</v>
      </c>
      <c r="B31" s="558" t="s">
        <v>327</v>
      </c>
      <c r="C31" s="559" t="s">
        <v>292</v>
      </c>
      <c r="D31" s="560" t="s">
        <v>681</v>
      </c>
      <c r="E31" s="561"/>
    </row>
    <row r="32" spans="1:8" ht="25.5" x14ac:dyDescent="0.2">
      <c r="A32" s="557" t="s">
        <v>357</v>
      </c>
      <c r="B32" s="558" t="s">
        <v>359</v>
      </c>
      <c r="C32" s="559" t="s">
        <v>292</v>
      </c>
      <c r="D32" s="560" t="s">
        <v>682</v>
      </c>
      <c r="E32" s="561"/>
    </row>
    <row r="33" spans="1:5" ht="38.25" x14ac:dyDescent="0.2">
      <c r="A33" s="557" t="s">
        <v>371</v>
      </c>
      <c r="B33" s="558" t="s">
        <v>373</v>
      </c>
      <c r="C33" s="559" t="s">
        <v>292</v>
      </c>
      <c r="D33" s="560" t="s">
        <v>683</v>
      </c>
      <c r="E33" s="561"/>
    </row>
    <row r="34" spans="1:5" x14ac:dyDescent="0.2">
      <c r="A34" s="557" t="s">
        <v>378</v>
      </c>
      <c r="B34" s="558" t="s">
        <v>380</v>
      </c>
      <c r="C34" s="559" t="s">
        <v>324</v>
      </c>
      <c r="D34" s="562">
        <f>7959.6</f>
        <v>7959.6</v>
      </c>
      <c r="E34" s="561"/>
    </row>
    <row r="35" spans="1:5" x14ac:dyDescent="0.2">
      <c r="A35" s="557" t="s">
        <v>382</v>
      </c>
      <c r="B35" s="558" t="s">
        <v>384</v>
      </c>
      <c r="C35" s="559" t="s">
        <v>385</v>
      </c>
      <c r="D35" s="560" t="s">
        <v>684</v>
      </c>
      <c r="E35" s="561"/>
    </row>
    <row r="36" spans="1:5" ht="25.5" x14ac:dyDescent="0.2">
      <c r="A36" s="557" t="s">
        <v>387</v>
      </c>
      <c r="B36" s="558" t="s">
        <v>389</v>
      </c>
      <c r="C36" s="559" t="s">
        <v>292</v>
      </c>
      <c r="D36" s="560" t="s">
        <v>685</v>
      </c>
      <c r="E36" s="561"/>
    </row>
    <row r="37" spans="1:5" ht="25.5" x14ac:dyDescent="0.2">
      <c r="A37" s="557" t="s">
        <v>392</v>
      </c>
      <c r="B37" s="558" t="s">
        <v>394</v>
      </c>
      <c r="C37" s="559" t="s">
        <v>395</v>
      </c>
      <c r="D37" s="560" t="s">
        <v>686</v>
      </c>
      <c r="E37" s="561"/>
    </row>
    <row r="38" spans="1:5" ht="38.25" x14ac:dyDescent="0.2">
      <c r="A38" s="557" t="s">
        <v>397</v>
      </c>
      <c r="B38" s="558" t="s">
        <v>399</v>
      </c>
      <c r="C38" s="559" t="s">
        <v>292</v>
      </c>
      <c r="D38" s="560" t="s">
        <v>685</v>
      </c>
      <c r="E38" s="561"/>
    </row>
    <row r="39" spans="1:5" ht="25.5" x14ac:dyDescent="0.2">
      <c r="A39" s="557" t="s">
        <v>403</v>
      </c>
      <c r="B39" s="558" t="s">
        <v>405</v>
      </c>
      <c r="C39" s="559" t="s">
        <v>406</v>
      </c>
      <c r="D39" s="562">
        <f>1669</f>
        <v>1669</v>
      </c>
      <c r="E39" s="561"/>
    </row>
    <row r="40" spans="1:5" x14ac:dyDescent="0.2">
      <c r="A40" s="557" t="s">
        <v>407</v>
      </c>
      <c r="B40" s="558" t="s">
        <v>409</v>
      </c>
      <c r="C40" s="559" t="s">
        <v>292</v>
      </c>
      <c r="D40" s="560" t="s">
        <v>677</v>
      </c>
      <c r="E40" s="561"/>
    </row>
    <row r="41" spans="1:5" ht="25.5" x14ac:dyDescent="0.2">
      <c r="A41" s="557" t="s">
        <v>411</v>
      </c>
      <c r="B41" s="558" t="s">
        <v>413</v>
      </c>
      <c r="C41" s="559" t="s">
        <v>406</v>
      </c>
      <c r="D41" s="560" t="s">
        <v>677</v>
      </c>
      <c r="E41" s="561"/>
    </row>
    <row r="42" spans="1:5" ht="25.5" x14ac:dyDescent="0.2">
      <c r="A42" s="557" t="s">
        <v>415</v>
      </c>
      <c r="B42" s="558" t="s">
        <v>417</v>
      </c>
      <c r="C42" s="559" t="s">
        <v>406</v>
      </c>
      <c r="D42" s="560" t="s">
        <v>302</v>
      </c>
      <c r="E42" s="561"/>
    </row>
    <row r="43" spans="1:5" x14ac:dyDescent="0.2">
      <c r="A43" s="557" t="s">
        <v>426</v>
      </c>
      <c r="B43" s="558" t="s">
        <v>428</v>
      </c>
      <c r="C43" s="559" t="s">
        <v>406</v>
      </c>
      <c r="D43" s="562">
        <f>24</f>
        <v>24</v>
      </c>
      <c r="E43" s="561"/>
    </row>
    <row r="44" spans="1:5" ht="25.5" x14ac:dyDescent="0.2">
      <c r="A44" s="557" t="s">
        <v>430</v>
      </c>
      <c r="B44" s="558" t="s">
        <v>432</v>
      </c>
      <c r="C44" s="559" t="s">
        <v>406</v>
      </c>
      <c r="D44" s="562">
        <f>12</f>
        <v>12</v>
      </c>
      <c r="E44" s="561"/>
    </row>
    <row r="45" spans="1:5" x14ac:dyDescent="0.2">
      <c r="A45" s="557" t="s">
        <v>435</v>
      </c>
      <c r="B45" s="558" t="s">
        <v>437</v>
      </c>
      <c r="C45" s="559" t="s">
        <v>406</v>
      </c>
      <c r="D45" s="562">
        <f>12</f>
        <v>12</v>
      </c>
      <c r="E45" s="561"/>
    </row>
    <row r="46" spans="1:5" ht="25.5" x14ac:dyDescent="0.2">
      <c r="A46" s="557" t="s">
        <v>439</v>
      </c>
      <c r="B46" s="558" t="s">
        <v>441</v>
      </c>
      <c r="C46" s="559" t="s">
        <v>385</v>
      </c>
      <c r="D46" s="560" t="s">
        <v>687</v>
      </c>
      <c r="E46" s="561"/>
    </row>
    <row r="47" spans="1:5" x14ac:dyDescent="0.2">
      <c r="A47" s="557" t="s">
        <v>444</v>
      </c>
      <c r="B47" s="558" t="s">
        <v>446</v>
      </c>
      <c r="C47" s="559" t="s">
        <v>406</v>
      </c>
      <c r="D47" s="562">
        <f>60</f>
        <v>60</v>
      </c>
      <c r="E47" s="561"/>
    </row>
    <row r="48" spans="1:5" x14ac:dyDescent="0.2">
      <c r="A48" s="557" t="s">
        <v>459</v>
      </c>
      <c r="B48" s="558" t="s">
        <v>461</v>
      </c>
      <c r="C48" s="559" t="s">
        <v>406</v>
      </c>
      <c r="D48" s="562" t="s">
        <v>688</v>
      </c>
      <c r="E48" s="561"/>
    </row>
    <row r="49" spans="1:5" ht="25.5" x14ac:dyDescent="0.2">
      <c r="A49" s="557" t="s">
        <v>463</v>
      </c>
      <c r="B49" s="558" t="s">
        <v>465</v>
      </c>
      <c r="C49" s="559" t="s">
        <v>406</v>
      </c>
      <c r="D49" s="560" t="s">
        <v>476</v>
      </c>
      <c r="E49" s="561"/>
    </row>
    <row r="50" spans="1:5" ht="25.5" x14ac:dyDescent="0.2">
      <c r="A50" s="557" t="s">
        <v>472</v>
      </c>
      <c r="B50" s="558" t="s">
        <v>474</v>
      </c>
      <c r="C50" s="559" t="s">
        <v>406</v>
      </c>
      <c r="D50" s="560" t="s">
        <v>302</v>
      </c>
      <c r="E50" s="561"/>
    </row>
    <row r="51" spans="1:5" ht="25.5" x14ac:dyDescent="0.2">
      <c r="A51" s="557" t="s">
        <v>476</v>
      </c>
      <c r="B51" s="558" t="s">
        <v>478</v>
      </c>
      <c r="C51" s="559" t="s">
        <v>406</v>
      </c>
      <c r="D51" s="562">
        <f>27</f>
        <v>27</v>
      </c>
      <c r="E51" s="561"/>
    </row>
    <row r="52" spans="1:5" ht="38.25" x14ac:dyDescent="0.2">
      <c r="A52" s="557" t="s">
        <v>480</v>
      </c>
      <c r="B52" s="558" t="s">
        <v>482</v>
      </c>
      <c r="C52" s="559" t="s">
        <v>406</v>
      </c>
      <c r="D52" s="562" t="s">
        <v>439</v>
      </c>
      <c r="E52" s="561"/>
    </row>
    <row r="53" spans="1:5" ht="25.5" x14ac:dyDescent="0.2">
      <c r="A53" s="557" t="s">
        <v>483</v>
      </c>
      <c r="B53" s="558" t="s">
        <v>485</v>
      </c>
      <c r="C53" s="559" t="s">
        <v>385</v>
      </c>
      <c r="D53" s="560" t="s">
        <v>689</v>
      </c>
      <c r="E53" s="561"/>
    </row>
    <row r="54" spans="1:5" x14ac:dyDescent="0.2">
      <c r="A54" s="779" t="s">
        <v>488</v>
      </c>
      <c r="B54" s="780"/>
      <c r="C54" s="780"/>
      <c r="D54" s="780"/>
      <c r="E54" s="780"/>
    </row>
    <row r="55" spans="1:5" ht="38.25" x14ac:dyDescent="0.2">
      <c r="A55" s="557" t="s">
        <v>489</v>
      </c>
      <c r="B55" s="558" t="s">
        <v>491</v>
      </c>
      <c r="C55" s="559" t="s">
        <v>236</v>
      </c>
      <c r="D55" s="560" t="s">
        <v>690</v>
      </c>
      <c r="E55" s="561"/>
    </row>
    <row r="56" spans="1:5" ht="63.75" x14ac:dyDescent="0.2">
      <c r="A56" s="557" t="s">
        <v>493</v>
      </c>
      <c r="B56" s="558" t="s">
        <v>261</v>
      </c>
      <c r="C56" s="559" t="s">
        <v>262</v>
      </c>
      <c r="D56" s="560" t="s">
        <v>691</v>
      </c>
      <c r="E56" s="561"/>
    </row>
    <row r="57" spans="1:5" ht="38.25" x14ac:dyDescent="0.2">
      <c r="A57" s="557" t="s">
        <v>495</v>
      </c>
      <c r="B57" s="558" t="s">
        <v>496</v>
      </c>
      <c r="C57" s="559" t="s">
        <v>236</v>
      </c>
      <c r="D57" s="560" t="s">
        <v>690</v>
      </c>
      <c r="E57" s="561"/>
    </row>
    <row r="58" spans="1:5" x14ac:dyDescent="0.2">
      <c r="A58" s="557" t="s">
        <v>497</v>
      </c>
      <c r="B58" s="558" t="s">
        <v>272</v>
      </c>
      <c r="C58" s="559" t="s">
        <v>273</v>
      </c>
      <c r="D58" s="560" t="s">
        <v>692</v>
      </c>
      <c r="E58" s="561"/>
    </row>
    <row r="59" spans="1:5" ht="25.5" x14ac:dyDescent="0.2">
      <c r="A59" s="557" t="s">
        <v>499</v>
      </c>
      <c r="B59" s="558" t="s">
        <v>501</v>
      </c>
      <c r="C59" s="559" t="s">
        <v>406</v>
      </c>
      <c r="D59" s="562" t="s">
        <v>403</v>
      </c>
      <c r="E59" s="561"/>
    </row>
    <row r="60" spans="1:5" ht="25.5" x14ac:dyDescent="0.2">
      <c r="A60" s="557" t="s">
        <v>506</v>
      </c>
      <c r="B60" s="558" t="s">
        <v>508</v>
      </c>
      <c r="C60" s="559" t="s">
        <v>406</v>
      </c>
      <c r="D60" s="562" t="s">
        <v>403</v>
      </c>
      <c r="E60" s="561"/>
    </row>
    <row r="61" spans="1:5" ht="51" x14ac:dyDescent="0.2">
      <c r="A61" s="557" t="s">
        <v>509</v>
      </c>
      <c r="B61" s="558" t="s">
        <v>511</v>
      </c>
      <c r="C61" s="559" t="s">
        <v>324</v>
      </c>
      <c r="D61" s="562" t="s">
        <v>693</v>
      </c>
      <c r="E61" s="561"/>
    </row>
    <row r="62" spans="1:5" ht="51" x14ac:dyDescent="0.2">
      <c r="A62" s="557" t="s">
        <v>536</v>
      </c>
      <c r="B62" s="558" t="s">
        <v>538</v>
      </c>
      <c r="C62" s="559" t="s">
        <v>324</v>
      </c>
      <c r="D62" s="562" t="s">
        <v>693</v>
      </c>
      <c r="E62" s="561"/>
    </row>
    <row r="63" spans="1:5" x14ac:dyDescent="0.2">
      <c r="A63" s="787"/>
      <c r="B63" s="788"/>
      <c r="C63" s="788"/>
      <c r="D63" s="788"/>
      <c r="E63" s="788"/>
    </row>
    <row r="64" spans="1:5" ht="38.25" x14ac:dyDescent="0.2">
      <c r="A64" s="557" t="s">
        <v>540</v>
      </c>
      <c r="B64" s="558" t="s">
        <v>542</v>
      </c>
      <c r="C64" s="559" t="s">
        <v>543</v>
      </c>
      <c r="D64" s="562" t="s">
        <v>536</v>
      </c>
      <c r="E64" s="561"/>
    </row>
    <row r="65" spans="1:5" x14ac:dyDescent="0.2">
      <c r="A65" s="779" t="s">
        <v>555</v>
      </c>
      <c r="B65" s="780"/>
      <c r="C65" s="780"/>
      <c r="D65" s="780"/>
      <c r="E65" s="780"/>
    </row>
    <row r="66" spans="1:5" ht="38.25" x14ac:dyDescent="0.2">
      <c r="A66" s="557" t="s">
        <v>556</v>
      </c>
      <c r="B66" s="558" t="s">
        <v>558</v>
      </c>
      <c r="C66" s="559" t="s">
        <v>559</v>
      </c>
      <c r="D66" s="560" t="s">
        <v>687</v>
      </c>
      <c r="E66" s="561"/>
    </row>
    <row r="67" spans="1:5" ht="25.5" x14ac:dyDescent="0.2">
      <c r="A67" s="557" t="s">
        <v>562</v>
      </c>
      <c r="B67" s="558" t="s">
        <v>564</v>
      </c>
      <c r="C67" s="559" t="s">
        <v>406</v>
      </c>
      <c r="D67" s="562">
        <f>6</f>
        <v>6</v>
      </c>
      <c r="E67" s="561"/>
    </row>
    <row r="68" spans="1:5" ht="25.5" x14ac:dyDescent="0.2">
      <c r="A68" s="557" t="s">
        <v>565</v>
      </c>
      <c r="B68" s="558" t="s">
        <v>567</v>
      </c>
      <c r="C68" s="559" t="s">
        <v>568</v>
      </c>
      <c r="D68" s="562" t="s">
        <v>275</v>
      </c>
      <c r="E68" s="561"/>
    </row>
    <row r="69" spans="1:5" ht="25.5" x14ac:dyDescent="0.2">
      <c r="A69" s="557" t="s">
        <v>569</v>
      </c>
      <c r="B69" s="558" t="s">
        <v>571</v>
      </c>
      <c r="C69" s="559" t="s">
        <v>572</v>
      </c>
      <c r="D69" s="560" t="s">
        <v>694</v>
      </c>
      <c r="E69" s="561"/>
    </row>
    <row r="70" spans="1:5" x14ac:dyDescent="0.2">
      <c r="A70" s="779" t="s">
        <v>575</v>
      </c>
      <c r="B70" s="780"/>
      <c r="C70" s="780"/>
      <c r="D70" s="780"/>
      <c r="E70" s="780"/>
    </row>
    <row r="71" spans="1:5" x14ac:dyDescent="0.2">
      <c r="A71" s="557" t="s">
        <v>576</v>
      </c>
      <c r="B71" s="558" t="s">
        <v>578</v>
      </c>
      <c r="C71" s="559" t="s">
        <v>252</v>
      </c>
      <c r="D71" s="560" t="s">
        <v>695</v>
      </c>
      <c r="E71" s="561"/>
    </row>
    <row r="72" spans="1:5" x14ac:dyDescent="0.2">
      <c r="A72" s="557" t="s">
        <v>586</v>
      </c>
      <c r="B72" s="558" t="s">
        <v>588</v>
      </c>
      <c r="C72" s="559" t="s">
        <v>252</v>
      </c>
      <c r="D72" s="560" t="s">
        <v>696</v>
      </c>
      <c r="E72" s="561"/>
    </row>
    <row r="73" spans="1:5" ht="63.75" x14ac:dyDescent="0.2">
      <c r="A73" s="557" t="s">
        <v>594</v>
      </c>
      <c r="B73" s="558" t="s">
        <v>261</v>
      </c>
      <c r="C73" s="559" t="s">
        <v>262</v>
      </c>
      <c r="D73" s="560" t="s">
        <v>697</v>
      </c>
      <c r="E73" s="561"/>
    </row>
    <row r="74" spans="1:5" ht="25.5" x14ac:dyDescent="0.2">
      <c r="A74" s="557" t="s">
        <v>596</v>
      </c>
      <c r="B74" s="558" t="s">
        <v>598</v>
      </c>
      <c r="C74" s="559" t="s">
        <v>252</v>
      </c>
      <c r="D74" s="560" t="s">
        <v>696</v>
      </c>
      <c r="E74" s="561"/>
    </row>
    <row r="75" spans="1:5" ht="25.5" x14ac:dyDescent="0.2">
      <c r="A75" s="557" t="s">
        <v>605</v>
      </c>
      <c r="B75" s="558" t="s">
        <v>607</v>
      </c>
      <c r="C75" s="559" t="s">
        <v>273</v>
      </c>
      <c r="D75" s="560" t="s">
        <v>698</v>
      </c>
      <c r="E75" s="561"/>
    </row>
    <row r="76" spans="1:5" ht="38.25" x14ac:dyDescent="0.2">
      <c r="A76" s="557" t="s">
        <v>609</v>
      </c>
      <c r="B76" s="558" t="s">
        <v>611</v>
      </c>
      <c r="C76" s="559" t="s">
        <v>612</v>
      </c>
      <c r="D76" s="560" t="s">
        <v>699</v>
      </c>
      <c r="E76" s="561"/>
    </row>
    <row r="77" spans="1:5" ht="25.5" x14ac:dyDescent="0.2">
      <c r="A77" s="557" t="s">
        <v>621</v>
      </c>
      <c r="B77" s="558" t="s">
        <v>623</v>
      </c>
      <c r="C77" s="559" t="s">
        <v>612</v>
      </c>
      <c r="D77" s="560" t="s">
        <v>699</v>
      </c>
      <c r="E77" s="561"/>
    </row>
    <row r="78" spans="1:5" ht="25.5" x14ac:dyDescent="0.2">
      <c r="A78" s="557" t="s">
        <v>625</v>
      </c>
      <c r="B78" s="558" t="s">
        <v>627</v>
      </c>
      <c r="C78" s="559" t="s">
        <v>262</v>
      </c>
      <c r="D78" s="560" t="s">
        <v>700</v>
      </c>
      <c r="E78" s="561"/>
    </row>
    <row r="79" spans="1:5" x14ac:dyDescent="0.2">
      <c r="A79" s="563"/>
      <c r="B79" s="564"/>
      <c r="C79" s="565"/>
      <c r="D79" s="566"/>
      <c r="E79" s="567"/>
    </row>
    <row r="80" spans="1:5" x14ac:dyDescent="0.2">
      <c r="A80" s="563"/>
      <c r="B80" s="564"/>
      <c r="C80" s="565"/>
      <c r="D80" s="566"/>
      <c r="E80" s="567"/>
    </row>
    <row r="81" spans="1:5" x14ac:dyDescent="0.2">
      <c r="A81" s="781" t="s">
        <v>701</v>
      </c>
      <c r="B81" s="782"/>
      <c r="C81" s="782"/>
      <c r="D81" s="782"/>
      <c r="E81" s="782"/>
    </row>
    <row r="82" spans="1:5" x14ac:dyDescent="0.2">
      <c r="A82" s="783" t="s">
        <v>702</v>
      </c>
      <c r="B82" s="784"/>
      <c r="C82" s="784"/>
      <c r="D82" s="784"/>
      <c r="E82" s="784"/>
    </row>
    <row r="83" spans="1:5" x14ac:dyDescent="0.2">
      <c r="A83" s="563"/>
      <c r="B83" s="564"/>
      <c r="C83" s="565"/>
      <c r="D83" s="566"/>
      <c r="E83" s="567"/>
    </row>
    <row r="84" spans="1:5" x14ac:dyDescent="0.2">
      <c r="A84" s="781" t="s">
        <v>703</v>
      </c>
      <c r="B84" s="782"/>
      <c r="C84" s="782"/>
      <c r="D84" s="782"/>
      <c r="E84" s="782"/>
    </row>
    <row r="85" spans="1:5" x14ac:dyDescent="0.2">
      <c r="A85" s="783" t="s">
        <v>702</v>
      </c>
      <c r="B85" s="784"/>
      <c r="C85" s="784"/>
      <c r="D85" s="784"/>
      <c r="E85" s="784"/>
    </row>
    <row r="86" spans="1:5" x14ac:dyDescent="0.2">
      <c r="A86" s="563"/>
      <c r="B86" s="564"/>
      <c r="C86" s="565"/>
      <c r="D86" s="566"/>
      <c r="E86" s="567"/>
    </row>
    <row r="87" spans="1:5" x14ac:dyDescent="0.2">
      <c r="A87" s="563"/>
      <c r="B87" s="564"/>
      <c r="C87" s="565"/>
      <c r="D87" s="566"/>
      <c r="E87" s="567"/>
    </row>
    <row r="88" spans="1:5" x14ac:dyDescent="0.2">
      <c r="A88" s="563"/>
      <c r="B88" s="564"/>
      <c r="C88" s="565"/>
      <c r="D88" s="566"/>
      <c r="E88" s="567"/>
    </row>
  </sheetData>
  <mergeCells count="17">
    <mergeCell ref="B2:E2"/>
    <mergeCell ref="A11:E12"/>
    <mergeCell ref="A14:E14"/>
    <mergeCell ref="B3:H3"/>
    <mergeCell ref="A8:B8"/>
    <mergeCell ref="A9:B9"/>
    <mergeCell ref="A5:B5"/>
    <mergeCell ref="A18:E18"/>
    <mergeCell ref="A25:E25"/>
    <mergeCell ref="A54:E54"/>
    <mergeCell ref="A63:E63"/>
    <mergeCell ref="A65:E65"/>
    <mergeCell ref="A70:E70"/>
    <mergeCell ref="A81:E81"/>
    <mergeCell ref="A82:E82"/>
    <mergeCell ref="A84:E84"/>
    <mergeCell ref="A85:E85"/>
  </mergeCells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topLeftCell="A10" zoomScaleNormal="85" workbookViewId="0">
      <selection activeCell="B16" sqref="B16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230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174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707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 t="s">
        <v>708</v>
      </c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166</v>
      </c>
      <c r="C17" s="47"/>
      <c r="D17" s="47"/>
    </row>
    <row r="18" spans="1:4" ht="18.75" x14ac:dyDescent="0.3">
      <c r="A18" s="47"/>
      <c r="B18" s="47" t="s">
        <v>176</v>
      </c>
      <c r="C18" s="47"/>
      <c r="D18" s="47"/>
    </row>
    <row r="19" spans="1:4" ht="18.75" x14ac:dyDescent="0.3">
      <c r="A19" s="47" t="s">
        <v>30</v>
      </c>
      <c r="B19" s="54" t="s">
        <v>175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Горбаносова Валентина Викторовна</cp:lastModifiedBy>
  <cp:revision>1</cp:revision>
  <cp:lastPrinted>2025-04-16T10:40:09Z</cp:lastPrinted>
  <dcterms:created xsi:type="dcterms:W3CDTF">2005-12-08T17:35:52Z</dcterms:created>
  <dcterms:modified xsi:type="dcterms:W3CDTF">2025-05-12T07:53:00Z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