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5280" yWindow="-75" windowWidth="20745" windowHeight="12630"/>
  </bookViews>
  <sheets>
    <sheet name="Моющие и чистящие средства" sheetId="23" r:id="rId1"/>
  </sheets>
  <definedNames>
    <definedName name="_xlnm.Print_Area" localSheetId="0">'Моющие и чистящие средства'!$A$1:$N$46</definedName>
  </definedNames>
  <calcPr calcId="125725"/>
</workbook>
</file>

<file path=xl/calcChain.xml><?xml version="1.0" encoding="utf-8"?>
<calcChain xmlns="http://schemas.openxmlformats.org/spreadsheetml/2006/main">
  <c r="K15" i="23"/>
  <c r="L15" s="1"/>
  <c r="M15" s="1"/>
  <c r="N15" s="1"/>
  <c r="K16"/>
  <c r="L16" s="1"/>
  <c r="M16" s="1"/>
  <c r="N16" s="1"/>
  <c r="K17"/>
  <c r="L17" s="1"/>
  <c r="M17" s="1"/>
  <c r="N17" s="1"/>
  <c r="K18"/>
  <c r="L18" s="1"/>
  <c r="M18" s="1"/>
  <c r="N18" s="1"/>
  <c r="K19"/>
  <c r="L19" s="1"/>
  <c r="M19" s="1"/>
  <c r="N19" s="1"/>
  <c r="K20"/>
  <c r="L20" s="1"/>
  <c r="M20" s="1"/>
  <c r="N20" s="1"/>
  <c r="K21"/>
  <c r="L21" s="1"/>
  <c r="M21" s="1"/>
  <c r="N21" s="1"/>
  <c r="K22"/>
  <c r="L22" s="1"/>
  <c r="M22" s="1"/>
  <c r="N22" s="1"/>
  <c r="K23"/>
  <c r="L23" s="1"/>
  <c r="M23" s="1"/>
  <c r="N23" s="1"/>
  <c r="K24"/>
  <c r="L24" s="1"/>
  <c r="M24" s="1"/>
  <c r="N24" s="1"/>
  <c r="K25"/>
  <c r="L25" s="1"/>
  <c r="M25" s="1"/>
  <c r="N25" s="1"/>
  <c r="K26"/>
  <c r="L26" s="1"/>
  <c r="M26" s="1"/>
  <c r="N26" s="1"/>
  <c r="K27"/>
  <c r="L27" s="1"/>
  <c r="M27" s="1"/>
  <c r="N27" s="1"/>
  <c r="K28"/>
  <c r="L28" s="1"/>
  <c r="M28" s="1"/>
  <c r="N28" s="1"/>
  <c r="K29"/>
  <c r="L29" s="1"/>
  <c r="M29" s="1"/>
  <c r="N29" s="1"/>
  <c r="K30"/>
  <c r="L30" s="1"/>
  <c r="M30" s="1"/>
  <c r="N30" s="1"/>
  <c r="K31"/>
  <c r="L31" s="1"/>
  <c r="M31" s="1"/>
  <c r="N31" s="1"/>
  <c r="K32"/>
  <c r="L32" s="1"/>
  <c r="M32" s="1"/>
  <c r="N32" s="1"/>
  <c r="K33"/>
  <c r="L33" s="1"/>
  <c r="M33" s="1"/>
  <c r="N33" s="1"/>
  <c r="K34"/>
  <c r="L34" s="1"/>
  <c r="M34" s="1"/>
  <c r="N34" s="1"/>
  <c r="K35"/>
  <c r="L35" s="1"/>
  <c r="M35" s="1"/>
  <c r="N35" s="1"/>
  <c r="K36"/>
  <c r="L36" s="1"/>
  <c r="M36" s="1"/>
  <c r="N36" s="1"/>
  <c r="K37"/>
  <c r="L37" s="1"/>
  <c r="M37" s="1"/>
  <c r="N37" s="1"/>
  <c r="K38"/>
  <c r="L38" s="1"/>
  <c r="M38" s="1"/>
  <c r="N38" s="1"/>
  <c r="K39"/>
  <c r="L39" s="1"/>
  <c r="M39" s="1"/>
  <c r="N39" s="1"/>
  <c r="O39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K10"/>
  <c r="L10" s="1"/>
  <c r="M10" s="1"/>
  <c r="N10" s="1"/>
  <c r="O10" s="1"/>
  <c r="K11"/>
  <c r="L11" s="1"/>
  <c r="M11" s="1"/>
  <c r="K12"/>
  <c r="L12" s="1"/>
  <c r="M12" s="1"/>
  <c r="N12" s="1"/>
  <c r="O12" s="1"/>
  <c r="K14"/>
  <c r="L14" s="1"/>
  <c r="M14" s="1"/>
  <c r="N14" s="1"/>
  <c r="V40"/>
  <c r="K13"/>
  <c r="L13" s="1"/>
  <c r="M13" s="1"/>
  <c r="N13" s="1"/>
  <c r="O13" s="1"/>
  <c r="O14" l="1"/>
  <c r="N11"/>
  <c r="O11" s="1"/>
  <c r="I11" l="1"/>
  <c r="J11" s="1"/>
  <c r="I10"/>
  <c r="J10" s="1"/>
  <c r="I12"/>
  <c r="J12" s="1"/>
  <c r="I13"/>
  <c r="J13" s="1"/>
  <c r="I14"/>
  <c r="J14" s="1"/>
  <c r="K9"/>
  <c r="L9" s="1"/>
  <c r="L40" s="1"/>
  <c r="I9"/>
  <c r="J9" s="1"/>
  <c r="M9" l="1"/>
  <c r="M40"/>
  <c r="N9" l="1"/>
  <c r="N40" s="1"/>
  <c r="O9" l="1"/>
  <c r="O40" s="1"/>
</calcChain>
</file>

<file path=xl/sharedStrings.xml><?xml version="1.0" encoding="utf-8"?>
<sst xmlns="http://schemas.openxmlformats.org/spreadsheetml/2006/main" count="128" uniqueCount="79">
  <si>
    <t>№</t>
  </si>
  <si>
    <t>Наименование предмета контракта</t>
  </si>
  <si>
    <t>Ед. изм</t>
  </si>
  <si>
    <t>Кол-во</t>
  </si>
  <si>
    <t>Коммерческие предложения (руб./ед.изм.)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</si>
  <si>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</si>
  <si>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</si>
  <si>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</si>
  <si>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</si>
  <si>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</si>
  <si>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</si>
  <si>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</si>
  <si>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</si>
  <si>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шт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</si>
  <si>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</si>
  <si>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</si>
  <si>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</si>
  <si>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</si>
  <si>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</si>
  <si>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</si>
  <si>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</si>
  <si>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</si>
  <si>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</si>
  <si>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</si>
  <si>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</si>
  <si>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</si>
  <si>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</si>
  <si>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Н(М)Ц, за единицу (руб.)  с НДС</t>
  </si>
  <si>
    <t>Кузнецов Д.И. /_____________/</t>
  </si>
  <si>
    <t xml:space="preserve">ОКПД 2 </t>
  </si>
  <si>
    <t>Специалист ОМТС</t>
  </si>
  <si>
    <t xml:space="preserve">Н(М)Ц, за единицу (руб.)   </t>
  </si>
  <si>
    <t>26.20.21.110</t>
  </si>
  <si>
    <t>Жесткий диск Тип 1</t>
  </si>
  <si>
    <t>Кабель Тип 1</t>
  </si>
  <si>
    <t>27.32.13.159</t>
  </si>
  <si>
    <t>Жесткий диск Тип 2</t>
  </si>
  <si>
    <t>Жесткий диск Тип 3</t>
  </si>
  <si>
    <t>Кабель Тип 2</t>
  </si>
  <si>
    <t>Поставка оборудования и комплектующих для видеонаблюдения</t>
  </si>
  <si>
    <t>Блок питания</t>
  </si>
  <si>
    <t>IP видеокамера Тип 1</t>
  </si>
  <si>
    <t>Коммутатор Тип 1</t>
  </si>
  <si>
    <t>Аккумуляторная батарея</t>
  </si>
  <si>
    <t>27.20.23.190</t>
  </si>
  <si>
    <t>IP видеокамера Тип 2</t>
  </si>
  <si>
    <t>Коммутатор Тип 2</t>
  </si>
  <si>
    <t>Коммутатор Тип 3</t>
  </si>
  <si>
    <t>Носимый регистратор</t>
  </si>
  <si>
    <t>Зажим анкерный</t>
  </si>
  <si>
    <t>27.33.13.120</t>
  </si>
  <si>
    <t>Распаячная коробка</t>
  </si>
  <si>
    <t>27.12.40.000</t>
  </si>
  <si>
    <t>Разъем</t>
  </si>
  <si>
    <t>27.33.13.110</t>
  </si>
  <si>
    <t>Комплект разъемов питания </t>
  </si>
  <si>
    <t>Кронштейн </t>
  </si>
  <si>
    <t>25.94.12.190</t>
  </si>
  <si>
    <t>IP видеокамера Тип 3</t>
  </si>
  <si>
    <t>IP видеокамера Тип 4</t>
  </si>
  <si>
    <t>IP видеокамера Тип 5</t>
  </si>
  <si>
    <t>IP видеокамера Тип 6</t>
  </si>
  <si>
    <t>IP видеокамера Тип 7</t>
  </si>
  <si>
    <t>IP видеокамера Тип 8</t>
  </si>
  <si>
    <t>IP видеокамера Тип 9</t>
  </si>
  <si>
    <t>IP регистратор Тип 1</t>
  </si>
  <si>
    <t>IP регистратор Тип 2</t>
  </si>
  <si>
    <t>IP регистратор Тип 3</t>
  </si>
  <si>
    <t>IP регистратор Тип 4</t>
  </si>
  <si>
    <t>Жесткий диск Тип 4</t>
  </si>
  <si>
    <t>26.40.33.111</t>
  </si>
  <si>
    <t>26.20.40.114</t>
  </si>
  <si>
    <t>26.30.11.119</t>
  </si>
  <si>
    <t>26.40.33.114</t>
  </si>
  <si>
    <t>26.40.33.199</t>
  </si>
  <si>
    <r>
      <rPr>
        <b/>
        <sz val="11"/>
        <rFont val="Times New Roman"/>
        <family val="1"/>
        <charset val="204"/>
      </rPr>
      <t xml:space="preserve">Итого НМЦД устанавливается в размере: 810 790,31 рублей  </t>
    </r>
    <r>
      <rPr>
        <b/>
        <sz val="11"/>
        <color rgb="FFFF0000"/>
        <rFont val="Times New Roman"/>
        <family val="1"/>
        <charset val="204"/>
      </rPr>
      <t xml:space="preserve">               
</t>
    </r>
  </si>
  <si>
    <t xml:space="preserve">Дата подготовки обоснования НМЦ  15.05.2025 г. </t>
  </si>
  <si>
    <t>Жесткий диск Тип 5</t>
  </si>
  <si>
    <t>до 31 декабря 2025г.</t>
  </si>
</sst>
</file>

<file path=xl/styles.xml><?xml version="1.0" encoding="utf-8"?>
<styleSheet xmlns="http://schemas.openxmlformats.org/spreadsheetml/2006/main">
  <numFmts count="1">
    <numFmt numFmtId="164" formatCode="0.00000"/>
  </numFmts>
  <fonts count="1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/>
    <xf numFmtId="0" fontId="4" fillId="0" borderId="0" xfId="0" applyFont="1" applyFill="1" applyAlignment="1" applyProtection="1">
      <alignment vertical="center"/>
      <protection locked="0"/>
    </xf>
    <xf numFmtId="4" fontId="5" fillId="0" borderId="0" xfId="0" applyNumberFormat="1" applyFont="1"/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center" vertical="center"/>
    </xf>
    <xf numFmtId="4" fontId="0" fillId="3" borderId="0" xfId="0" applyNumberFormat="1" applyFill="1" applyAlignment="1">
      <alignment horizontal="center"/>
    </xf>
    <xf numFmtId="0" fontId="6" fillId="2" borderId="8" xfId="0" applyFont="1" applyFill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Border="1"/>
    <xf numFmtId="0" fontId="5" fillId="0" borderId="0" xfId="0" applyFont="1" applyBorder="1"/>
    <xf numFmtId="4" fontId="0" fillId="3" borderId="0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 applyFill="1" applyAlignment="1" applyProtection="1">
      <alignment vertical="center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" fontId="11" fillId="2" borderId="5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vertical="center"/>
    </xf>
    <xf numFmtId="2" fontId="8" fillId="2" borderId="0" xfId="0" applyNumberFormat="1" applyFont="1" applyFill="1" applyAlignment="1">
      <alignment vertical="center"/>
    </xf>
    <xf numFmtId="4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/>
    <xf numFmtId="4" fontId="4" fillId="0" borderId="0" xfId="0" applyNumberFormat="1" applyFont="1" applyAlignment="1" applyProtection="1">
      <alignment wrapText="1"/>
      <protection locked="0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7" fillId="0" borderId="1" xfId="0" applyFont="1" applyBorder="1"/>
    <xf numFmtId="0" fontId="2" fillId="2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4" fontId="6" fillId="2" borderId="11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4" fillId="0" borderId="1" xfId="0" applyFont="1" applyBorder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7</xdr:row>
      <xdr:rowOff>1600200</xdr:rowOff>
    </xdr:from>
    <xdr:to>
      <xdr:col>10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7</xdr:row>
      <xdr:rowOff>1400175</xdr:rowOff>
    </xdr:from>
    <xdr:to>
      <xdr:col>10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6"/>
  <sheetViews>
    <sheetView tabSelected="1" view="pageBreakPreview" zoomScaleNormal="112" zoomScaleSheetLayoutView="100" workbookViewId="0">
      <selection activeCell="A5" sqref="A5:N5"/>
    </sheetView>
  </sheetViews>
  <sheetFormatPr defaultRowHeight="12.75"/>
  <cols>
    <col min="1" max="1" width="6.140625" style="1" customWidth="1"/>
    <col min="2" max="2" width="54" style="1" customWidth="1"/>
    <col min="3" max="3" width="15.5703125" style="24" customWidth="1"/>
    <col min="4" max="4" width="9.42578125" style="1" customWidth="1"/>
    <col min="5" max="5" width="6.85546875" style="1" customWidth="1"/>
    <col min="6" max="6" width="16.7109375" style="3" customWidth="1"/>
    <col min="7" max="7" width="15.7109375" style="3" customWidth="1"/>
    <col min="8" max="8" width="16.85546875" style="1" customWidth="1"/>
    <col min="9" max="9" width="15.5703125" style="1" customWidth="1"/>
    <col min="10" max="10" width="15.42578125" style="1" customWidth="1"/>
    <col min="11" max="11" width="22.7109375" style="1" customWidth="1"/>
    <col min="12" max="12" width="20.85546875" style="3" customWidth="1"/>
    <col min="13" max="13" width="15.140625" style="1" customWidth="1"/>
    <col min="14" max="14" width="15.85546875" style="1" customWidth="1"/>
    <col min="15" max="15" width="15.7109375" style="3" hidden="1" customWidth="1"/>
    <col min="16" max="20" width="15.7109375" style="12" customWidth="1"/>
    <col min="21" max="21" width="13" style="12" hidden="1" customWidth="1"/>
    <col min="22" max="22" width="12.42578125" style="13" hidden="1" customWidth="1"/>
    <col min="23" max="23" width="9.140625" style="13" hidden="1" customWidth="1"/>
    <col min="24" max="24" width="14.7109375" style="12" hidden="1" customWidth="1"/>
    <col min="25" max="25" width="9.140625" style="13" customWidth="1"/>
    <col min="26" max="33" width="9.140625" style="13"/>
    <col min="34" max="16384" width="9.140625" style="1"/>
  </cols>
  <sheetData>
    <row r="1" spans="1:23" ht="16.5" customHeight="1">
      <c r="F1" s="18" t="s">
        <v>23</v>
      </c>
      <c r="K1" s="65" t="s">
        <v>9</v>
      </c>
      <c r="L1" s="66"/>
      <c r="M1" s="66"/>
      <c r="N1" s="66"/>
    </row>
    <row r="2" spans="1:23" ht="20.25" customHeight="1">
      <c r="A2" s="4"/>
      <c r="B2" s="15" t="s">
        <v>14</v>
      </c>
      <c r="C2" s="4"/>
      <c r="D2" s="4"/>
      <c r="E2" s="73" t="s">
        <v>39</v>
      </c>
      <c r="F2" s="73"/>
      <c r="G2" s="73"/>
      <c r="H2" s="73"/>
      <c r="I2" s="73"/>
      <c r="J2" s="73"/>
      <c r="K2" s="73"/>
      <c r="L2" s="73"/>
      <c r="M2" s="73"/>
      <c r="N2" s="73"/>
    </row>
    <row r="3" spans="1:23" ht="21" customHeight="1">
      <c r="A3" s="4"/>
      <c r="B3" s="15" t="s">
        <v>15</v>
      </c>
      <c r="C3" s="4"/>
      <c r="D3" s="4"/>
      <c r="E3" s="73" t="s">
        <v>16</v>
      </c>
      <c r="F3" s="73"/>
      <c r="G3" s="73"/>
      <c r="H3" s="73"/>
      <c r="I3" s="73"/>
      <c r="J3" s="73"/>
      <c r="K3" s="73"/>
      <c r="L3" s="73"/>
      <c r="M3" s="73"/>
      <c r="N3" s="73"/>
    </row>
    <row r="4" spans="1:23" ht="33.75" customHeight="1">
      <c r="A4" s="4"/>
      <c r="B4" s="15" t="s">
        <v>17</v>
      </c>
      <c r="C4" s="4"/>
      <c r="D4" s="4"/>
      <c r="E4" s="74" t="s">
        <v>78</v>
      </c>
      <c r="F4" s="74"/>
      <c r="G4" s="74"/>
      <c r="H4" s="74"/>
      <c r="I4" s="74"/>
      <c r="J4" s="74"/>
      <c r="K4" s="74"/>
      <c r="L4" s="74"/>
      <c r="M4" s="74"/>
      <c r="N4" s="74"/>
    </row>
    <row r="5" spans="1:23" ht="22.5" customHeight="1">
      <c r="A5" s="73" t="s">
        <v>18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23" ht="39" customHeight="1">
      <c r="A6" s="4"/>
      <c r="B6" s="15" t="s">
        <v>19</v>
      </c>
      <c r="C6" s="4"/>
      <c r="D6" s="4"/>
      <c r="E6" s="4"/>
      <c r="F6" s="5"/>
      <c r="G6" s="5"/>
      <c r="H6" s="4"/>
      <c r="I6" s="4"/>
      <c r="J6" s="4"/>
      <c r="K6" s="4"/>
      <c r="L6" s="5"/>
      <c r="M6" s="4"/>
      <c r="N6" s="4"/>
    </row>
    <row r="7" spans="1:23" ht="39" customHeight="1">
      <c r="A7" s="67" t="s">
        <v>0</v>
      </c>
      <c r="B7" s="69" t="s">
        <v>1</v>
      </c>
      <c r="C7" s="25"/>
      <c r="D7" s="69" t="s">
        <v>2</v>
      </c>
      <c r="E7" s="69" t="s">
        <v>3</v>
      </c>
      <c r="F7" s="69" t="s">
        <v>4</v>
      </c>
      <c r="G7" s="69"/>
      <c r="H7" s="69"/>
      <c r="I7" s="71" t="s">
        <v>24</v>
      </c>
      <c r="J7" s="71"/>
      <c r="K7" s="72" t="s">
        <v>25</v>
      </c>
      <c r="L7" s="72"/>
      <c r="M7" s="72"/>
      <c r="N7" s="72"/>
    </row>
    <row r="8" spans="1:23" ht="159" customHeight="1" thickBot="1">
      <c r="A8" s="68"/>
      <c r="B8" s="70"/>
      <c r="C8" s="55" t="s">
        <v>29</v>
      </c>
      <c r="D8" s="70"/>
      <c r="E8" s="70"/>
      <c r="F8" s="56" t="s">
        <v>10</v>
      </c>
      <c r="G8" s="56" t="s">
        <v>11</v>
      </c>
      <c r="H8" s="55" t="s">
        <v>12</v>
      </c>
      <c r="I8" s="57" t="s">
        <v>5</v>
      </c>
      <c r="J8" s="57" t="s">
        <v>6</v>
      </c>
      <c r="K8" s="58" t="s">
        <v>26</v>
      </c>
      <c r="L8" s="59" t="s">
        <v>7</v>
      </c>
      <c r="M8" s="60" t="s">
        <v>8</v>
      </c>
      <c r="N8" s="60" t="s">
        <v>31</v>
      </c>
      <c r="O8" s="10" t="s">
        <v>27</v>
      </c>
      <c r="P8" s="7"/>
      <c r="Q8" s="7"/>
      <c r="R8" s="7"/>
      <c r="S8" s="7"/>
      <c r="T8" s="7"/>
      <c r="U8" s="7"/>
    </row>
    <row r="9" spans="1:23" ht="25.5" customHeight="1">
      <c r="A9" s="62">
        <v>1</v>
      </c>
      <c r="B9" s="61" t="s">
        <v>40</v>
      </c>
      <c r="C9" s="63" t="s">
        <v>71</v>
      </c>
      <c r="D9" s="27" t="s">
        <v>13</v>
      </c>
      <c r="E9" s="23">
        <v>1</v>
      </c>
      <c r="F9" s="26">
        <v>489.6</v>
      </c>
      <c r="G9" s="26">
        <v>500</v>
      </c>
      <c r="H9" s="26">
        <v>509</v>
      </c>
      <c r="I9" s="26">
        <f>AVERAGE(F9:H9)</f>
        <v>499.5333333333333</v>
      </c>
      <c r="J9" s="20">
        <f t="shared" ref="J9:J39" si="0">SQRT(((SUM((POWER(H9-I9,2)),(POWER(G9-I9,2)),(POWER(F9-I9,2)))/(COLUMNS(F9:H9)-1))))</f>
        <v>9.7084155933567811</v>
      </c>
      <c r="K9" s="21">
        <f t="shared" ref="K9:K39" si="1">((E9/3)*(SUM(F9:H9)))</f>
        <v>499.5333333333333</v>
      </c>
      <c r="L9" s="22">
        <f t="shared" ref="L9:L39" si="2">K9/E9</f>
        <v>499.5333333333333</v>
      </c>
      <c r="M9" s="21">
        <f t="shared" ref="M9:M39" si="3">ROUNDDOWN(L9,2)</f>
        <v>499.53</v>
      </c>
      <c r="N9" s="22">
        <f t="shared" ref="N9:N13" si="4">M9*E9</f>
        <v>499.53</v>
      </c>
      <c r="O9" s="11">
        <f>N9*W9</f>
        <v>599.43599999999992</v>
      </c>
      <c r="P9" s="8"/>
      <c r="Q9" s="8"/>
      <c r="R9" s="8"/>
      <c r="S9" s="8"/>
      <c r="T9" s="8"/>
      <c r="U9" s="8"/>
      <c r="V9" s="16">
        <v>120.97</v>
      </c>
      <c r="W9" s="6">
        <v>1.2</v>
      </c>
    </row>
    <row r="10" spans="1:23" ht="34.5" customHeight="1">
      <c r="A10" s="62">
        <v>2</v>
      </c>
      <c r="B10" s="64" t="s">
        <v>41</v>
      </c>
      <c r="C10" s="63" t="s">
        <v>70</v>
      </c>
      <c r="D10" s="27" t="s">
        <v>13</v>
      </c>
      <c r="E10" s="23">
        <v>1</v>
      </c>
      <c r="F10" s="26">
        <v>11427.6</v>
      </c>
      <c r="G10" s="26">
        <v>11702</v>
      </c>
      <c r="H10" s="26">
        <v>11901</v>
      </c>
      <c r="I10" s="26">
        <f>AVERAGE(F10:H10)</f>
        <v>11676.866666666667</v>
      </c>
      <c r="J10" s="20">
        <f t="shared" si="0"/>
        <v>237.69866077311676</v>
      </c>
      <c r="K10" s="21">
        <f>((E10/3)*(SUM(F10:H10)))</f>
        <v>11676.866666666665</v>
      </c>
      <c r="L10" s="22">
        <f t="shared" si="2"/>
        <v>11676.866666666665</v>
      </c>
      <c r="M10" s="21">
        <f t="shared" si="3"/>
        <v>11676.86</v>
      </c>
      <c r="N10" s="22">
        <f t="shared" si="4"/>
        <v>11676.86</v>
      </c>
      <c r="O10" s="11">
        <f t="shared" ref="O10:O39" si="5">N10*W10</f>
        <v>14012.232</v>
      </c>
      <c r="P10" s="8"/>
      <c r="Q10" s="8"/>
      <c r="R10" s="8"/>
      <c r="S10" s="8"/>
      <c r="T10" s="8"/>
      <c r="U10" s="8"/>
      <c r="V10" s="17">
        <v>1079.23</v>
      </c>
      <c r="W10" s="6">
        <v>1.2</v>
      </c>
    </row>
    <row r="11" spans="1:23" ht="27.75" customHeight="1">
      <c r="A11" s="62">
        <v>3</v>
      </c>
      <c r="B11" s="64" t="s">
        <v>42</v>
      </c>
      <c r="C11" s="63" t="s">
        <v>72</v>
      </c>
      <c r="D11" s="27" t="s">
        <v>13</v>
      </c>
      <c r="E11" s="23">
        <v>1</v>
      </c>
      <c r="F11" s="26">
        <v>2596.8000000000002</v>
      </c>
      <c r="G11" s="26">
        <v>2659</v>
      </c>
      <c r="H11" s="26">
        <v>2704</v>
      </c>
      <c r="I11" s="26">
        <f t="shared" ref="I11:I39" si="6">AVERAGE(F11:H11)</f>
        <v>2653.2666666666669</v>
      </c>
      <c r="J11" s="20">
        <f>SQRT(((SUM((POWER(H10-I11,2)),(POWER(G11-I11,2)),(POWER(F11-I11,2)))/(COLUMNS(F11:H11)-1))))</f>
        <v>6539.2581062380459</v>
      </c>
      <c r="K11" s="21">
        <f t="shared" si="1"/>
        <v>2653.2666666666664</v>
      </c>
      <c r="L11" s="22">
        <f t="shared" si="2"/>
        <v>2653.2666666666664</v>
      </c>
      <c r="M11" s="21">
        <f t="shared" si="3"/>
        <v>2653.26</v>
      </c>
      <c r="N11" s="22">
        <f>M11*E11</f>
        <v>2653.26</v>
      </c>
      <c r="O11" s="11">
        <f t="shared" si="5"/>
        <v>3183.9120000000003</v>
      </c>
      <c r="P11" s="8"/>
      <c r="Q11" s="8"/>
      <c r="R11" s="8"/>
      <c r="S11" s="8"/>
      <c r="T11" s="8"/>
      <c r="U11" s="8"/>
      <c r="V11" s="17">
        <v>52.12</v>
      </c>
      <c r="W11" s="6">
        <v>1.2</v>
      </c>
    </row>
    <row r="12" spans="1:23" ht="28.5" customHeight="1">
      <c r="A12" s="62">
        <v>4</v>
      </c>
      <c r="B12" s="61" t="s">
        <v>34</v>
      </c>
      <c r="C12" s="63" t="s">
        <v>35</v>
      </c>
      <c r="D12" s="27" t="s">
        <v>13</v>
      </c>
      <c r="E12" s="23">
        <v>1</v>
      </c>
      <c r="F12" s="26">
        <v>11947.2</v>
      </c>
      <c r="G12" s="26">
        <v>12233</v>
      </c>
      <c r="H12" s="26">
        <v>12441</v>
      </c>
      <c r="I12" s="26">
        <f t="shared" si="6"/>
        <v>12207.066666666666</v>
      </c>
      <c r="J12" s="20">
        <f t="shared" si="0"/>
        <v>247.91936861272686</v>
      </c>
      <c r="K12" s="21">
        <f t="shared" si="1"/>
        <v>12207.066666666666</v>
      </c>
      <c r="L12" s="22">
        <f t="shared" si="2"/>
        <v>12207.066666666666</v>
      </c>
      <c r="M12" s="21">
        <f t="shared" si="3"/>
        <v>12207.06</v>
      </c>
      <c r="N12" s="22">
        <f t="shared" si="4"/>
        <v>12207.06</v>
      </c>
      <c r="O12" s="11">
        <f t="shared" si="5"/>
        <v>14648.472</v>
      </c>
      <c r="P12" s="8"/>
      <c r="Q12" s="8"/>
      <c r="R12" s="8"/>
      <c r="S12" s="8"/>
      <c r="T12" s="8"/>
      <c r="U12" s="8"/>
      <c r="V12" s="17">
        <v>89.11</v>
      </c>
      <c r="W12" s="6">
        <v>1.2</v>
      </c>
    </row>
    <row r="13" spans="1:23" ht="29.25" customHeight="1">
      <c r="A13" s="62">
        <v>5</v>
      </c>
      <c r="B13" s="61" t="s">
        <v>38</v>
      </c>
      <c r="C13" s="63" t="s">
        <v>35</v>
      </c>
      <c r="D13" s="27" t="s">
        <v>13</v>
      </c>
      <c r="E13" s="23">
        <v>1</v>
      </c>
      <c r="F13" s="26">
        <v>11947.2</v>
      </c>
      <c r="G13" s="26">
        <v>12233</v>
      </c>
      <c r="H13" s="26">
        <v>12441</v>
      </c>
      <c r="I13" s="26">
        <f t="shared" si="6"/>
        <v>12207.066666666666</v>
      </c>
      <c r="J13" s="20">
        <f t="shared" si="0"/>
        <v>247.91936861272686</v>
      </c>
      <c r="K13" s="21">
        <f t="shared" si="1"/>
        <v>12207.066666666666</v>
      </c>
      <c r="L13" s="22">
        <f t="shared" si="2"/>
        <v>12207.066666666666</v>
      </c>
      <c r="M13" s="21">
        <f t="shared" si="3"/>
        <v>12207.06</v>
      </c>
      <c r="N13" s="22">
        <f t="shared" si="4"/>
        <v>12207.06</v>
      </c>
      <c r="O13" s="11">
        <f t="shared" si="5"/>
        <v>14648.472</v>
      </c>
      <c r="P13" s="8"/>
      <c r="Q13" s="8"/>
      <c r="R13" s="8"/>
      <c r="S13" s="8"/>
      <c r="T13" s="8"/>
      <c r="U13" s="8"/>
      <c r="V13" s="17">
        <v>108.87</v>
      </c>
      <c r="W13" s="6">
        <v>1.2</v>
      </c>
    </row>
    <row r="14" spans="1:23" ht="28.5" customHeight="1">
      <c r="A14" s="62">
        <v>6</v>
      </c>
      <c r="B14" s="64" t="s">
        <v>43</v>
      </c>
      <c r="C14" s="63" t="s">
        <v>44</v>
      </c>
      <c r="D14" s="27" t="s">
        <v>13</v>
      </c>
      <c r="E14" s="23">
        <v>1</v>
      </c>
      <c r="F14" s="26">
        <v>2546.4</v>
      </c>
      <c r="G14" s="26">
        <v>2607</v>
      </c>
      <c r="H14" s="26">
        <v>2651</v>
      </c>
      <c r="I14" s="26">
        <f t="shared" si="6"/>
        <v>2601.4666666666667</v>
      </c>
      <c r="J14" s="20">
        <f t="shared" si="0"/>
        <v>52.519075899460844</v>
      </c>
      <c r="K14" s="21">
        <f t="shared" si="1"/>
        <v>2601.4666666666662</v>
      </c>
      <c r="L14" s="22">
        <f t="shared" si="2"/>
        <v>2601.4666666666662</v>
      </c>
      <c r="M14" s="21">
        <f t="shared" si="3"/>
        <v>2601.46</v>
      </c>
      <c r="N14" s="22">
        <f>M14*E14</f>
        <v>2601.46</v>
      </c>
      <c r="O14" s="11">
        <f t="shared" si="5"/>
        <v>3121.752</v>
      </c>
      <c r="P14" s="8"/>
      <c r="Q14" s="8"/>
      <c r="R14" s="8"/>
      <c r="S14" s="8"/>
      <c r="T14" s="8"/>
      <c r="U14" s="8"/>
      <c r="V14" s="17">
        <v>221.09</v>
      </c>
      <c r="W14" s="6">
        <v>1.2</v>
      </c>
    </row>
    <row r="15" spans="1:23" ht="28.5" customHeight="1">
      <c r="A15" s="62">
        <v>7</v>
      </c>
      <c r="B15" s="64" t="s">
        <v>45</v>
      </c>
      <c r="C15" s="63" t="s">
        <v>70</v>
      </c>
      <c r="D15" s="27" t="s">
        <v>13</v>
      </c>
      <c r="E15" s="23">
        <v>1</v>
      </c>
      <c r="F15" s="26">
        <v>11427.6</v>
      </c>
      <c r="G15" s="26">
        <v>11702</v>
      </c>
      <c r="H15" s="26">
        <v>11901</v>
      </c>
      <c r="I15" s="26">
        <f t="shared" si="6"/>
        <v>11676.866666666667</v>
      </c>
      <c r="J15" s="20">
        <f t="shared" si="0"/>
        <v>237.69866077311676</v>
      </c>
      <c r="K15" s="21">
        <f t="shared" si="1"/>
        <v>11676.866666666665</v>
      </c>
      <c r="L15" s="22">
        <f t="shared" si="2"/>
        <v>11676.866666666665</v>
      </c>
      <c r="M15" s="21">
        <f t="shared" si="3"/>
        <v>11676.86</v>
      </c>
      <c r="N15" s="22">
        <f t="shared" ref="N15:N39" si="7">M15*E15</f>
        <v>11676.86</v>
      </c>
      <c r="O15" s="11"/>
      <c r="P15" s="8"/>
      <c r="Q15" s="8"/>
      <c r="R15" s="8"/>
      <c r="S15" s="8"/>
      <c r="T15" s="8"/>
      <c r="U15" s="8"/>
      <c r="V15" s="17"/>
      <c r="W15" s="6"/>
    </row>
    <row r="16" spans="1:23" ht="28.5" customHeight="1">
      <c r="A16" s="62">
        <v>8</v>
      </c>
      <c r="B16" s="64" t="s">
        <v>46</v>
      </c>
      <c r="C16" s="63" t="s">
        <v>72</v>
      </c>
      <c r="D16" s="27" t="s">
        <v>13</v>
      </c>
      <c r="E16" s="23">
        <v>1</v>
      </c>
      <c r="F16" s="26">
        <v>6856.8</v>
      </c>
      <c r="G16" s="26">
        <v>7021</v>
      </c>
      <c r="H16" s="26">
        <v>7141</v>
      </c>
      <c r="I16" s="26">
        <f t="shared" si="6"/>
        <v>7006.2666666666664</v>
      </c>
      <c r="J16" s="20">
        <f t="shared" si="0"/>
        <v>142.67169773060567</v>
      </c>
      <c r="K16" s="21">
        <f t="shared" si="1"/>
        <v>7006.2666666666664</v>
      </c>
      <c r="L16" s="22">
        <f t="shared" si="2"/>
        <v>7006.2666666666664</v>
      </c>
      <c r="M16" s="21">
        <f t="shared" si="3"/>
        <v>7006.26</v>
      </c>
      <c r="N16" s="22">
        <f t="shared" si="7"/>
        <v>7006.26</v>
      </c>
      <c r="O16" s="11"/>
      <c r="P16" s="8"/>
      <c r="Q16" s="8"/>
      <c r="R16" s="8"/>
      <c r="S16" s="8"/>
      <c r="T16" s="8"/>
      <c r="U16" s="8"/>
      <c r="V16" s="17"/>
      <c r="W16" s="6"/>
    </row>
    <row r="17" spans="1:23" ht="34.5" customHeight="1">
      <c r="A17" s="62">
        <v>9</v>
      </c>
      <c r="B17" s="64" t="s">
        <v>47</v>
      </c>
      <c r="C17" s="63" t="s">
        <v>72</v>
      </c>
      <c r="D17" s="27" t="s">
        <v>13</v>
      </c>
      <c r="E17" s="23">
        <v>1</v>
      </c>
      <c r="F17" s="26">
        <v>12987.6</v>
      </c>
      <c r="G17" s="26">
        <v>13298</v>
      </c>
      <c r="H17" s="26">
        <v>13524</v>
      </c>
      <c r="I17" s="26">
        <f t="shared" si="6"/>
        <v>13269.866666666667</v>
      </c>
      <c r="J17" s="20">
        <f t="shared" si="0"/>
        <v>269.3043878835494</v>
      </c>
      <c r="K17" s="21">
        <f t="shared" si="1"/>
        <v>13269.866666666665</v>
      </c>
      <c r="L17" s="22">
        <f t="shared" si="2"/>
        <v>13269.866666666665</v>
      </c>
      <c r="M17" s="21">
        <f t="shared" si="3"/>
        <v>13269.86</v>
      </c>
      <c r="N17" s="22">
        <f t="shared" si="7"/>
        <v>13269.86</v>
      </c>
      <c r="O17" s="11"/>
      <c r="P17" s="8"/>
      <c r="Q17" s="8"/>
      <c r="R17" s="8"/>
      <c r="S17" s="8"/>
      <c r="T17" s="8"/>
      <c r="U17" s="8"/>
      <c r="V17" s="17"/>
      <c r="W17" s="6"/>
    </row>
    <row r="18" spans="1:23" ht="28.5" customHeight="1">
      <c r="A18" s="62">
        <v>10</v>
      </c>
      <c r="B18" s="61" t="s">
        <v>48</v>
      </c>
      <c r="C18" s="63" t="s">
        <v>73</v>
      </c>
      <c r="D18" s="27" t="s">
        <v>13</v>
      </c>
      <c r="E18" s="23">
        <v>1</v>
      </c>
      <c r="F18" s="26">
        <v>25971.599999999999</v>
      </c>
      <c r="G18" s="26">
        <v>26595</v>
      </c>
      <c r="H18" s="26">
        <v>27047</v>
      </c>
      <c r="I18" s="26">
        <f t="shared" si="6"/>
        <v>26537.866666666669</v>
      </c>
      <c r="J18" s="20">
        <f t="shared" si="0"/>
        <v>539.97171530862079</v>
      </c>
      <c r="K18" s="21">
        <f t="shared" si="1"/>
        <v>26537.866666666669</v>
      </c>
      <c r="L18" s="22">
        <f t="shared" si="2"/>
        <v>26537.866666666669</v>
      </c>
      <c r="M18" s="21">
        <f t="shared" si="3"/>
        <v>26537.86</v>
      </c>
      <c r="N18" s="22">
        <f t="shared" si="7"/>
        <v>26537.86</v>
      </c>
      <c r="O18" s="11"/>
      <c r="P18" s="8"/>
      <c r="Q18" s="8"/>
      <c r="R18" s="8"/>
      <c r="S18" s="8"/>
      <c r="T18" s="8"/>
      <c r="U18" s="8"/>
      <c r="V18" s="17"/>
      <c r="W18" s="6"/>
    </row>
    <row r="19" spans="1:23" ht="28.5" customHeight="1">
      <c r="A19" s="62">
        <v>11</v>
      </c>
      <c r="B19" s="54" t="s">
        <v>49</v>
      </c>
      <c r="C19" s="63" t="s">
        <v>50</v>
      </c>
      <c r="D19" s="27" t="s">
        <v>13</v>
      </c>
      <c r="E19" s="23">
        <v>1</v>
      </c>
      <c r="F19" s="26">
        <v>259.2</v>
      </c>
      <c r="G19" s="26">
        <v>266</v>
      </c>
      <c r="H19" s="26">
        <v>270</v>
      </c>
      <c r="I19" s="26">
        <f t="shared" si="6"/>
        <v>265.06666666666666</v>
      </c>
      <c r="J19" s="20">
        <f t="shared" si="0"/>
        <v>5.4601587278515451</v>
      </c>
      <c r="K19" s="21">
        <f t="shared" si="1"/>
        <v>265.06666666666666</v>
      </c>
      <c r="L19" s="22">
        <f t="shared" si="2"/>
        <v>265.06666666666666</v>
      </c>
      <c r="M19" s="21">
        <f t="shared" si="3"/>
        <v>265.06</v>
      </c>
      <c r="N19" s="22">
        <f t="shared" si="7"/>
        <v>265.06</v>
      </c>
      <c r="O19" s="11"/>
      <c r="P19" s="8"/>
      <c r="Q19" s="8"/>
      <c r="R19" s="8"/>
      <c r="S19" s="8"/>
      <c r="T19" s="8"/>
      <c r="U19" s="8"/>
      <c r="V19" s="17"/>
      <c r="W19" s="6"/>
    </row>
    <row r="20" spans="1:23" ht="28.5" customHeight="1">
      <c r="A20" s="62">
        <v>12</v>
      </c>
      <c r="B20" s="54" t="s">
        <v>51</v>
      </c>
      <c r="C20" s="63" t="s">
        <v>52</v>
      </c>
      <c r="D20" s="27" t="s">
        <v>13</v>
      </c>
      <c r="E20" s="23">
        <v>1</v>
      </c>
      <c r="F20" s="26">
        <v>333.6</v>
      </c>
      <c r="G20" s="26">
        <v>341</v>
      </c>
      <c r="H20" s="26">
        <v>347</v>
      </c>
      <c r="I20" s="26">
        <f t="shared" si="6"/>
        <v>340.53333333333336</v>
      </c>
      <c r="J20" s="20">
        <f t="shared" si="0"/>
        <v>6.7121779873103167</v>
      </c>
      <c r="K20" s="21">
        <f t="shared" si="1"/>
        <v>340.5333333333333</v>
      </c>
      <c r="L20" s="22">
        <f t="shared" si="2"/>
        <v>340.5333333333333</v>
      </c>
      <c r="M20" s="21">
        <f t="shared" si="3"/>
        <v>340.53</v>
      </c>
      <c r="N20" s="22">
        <f t="shared" si="7"/>
        <v>340.53</v>
      </c>
      <c r="O20" s="11"/>
      <c r="P20" s="8"/>
      <c r="Q20" s="8"/>
      <c r="R20" s="8"/>
      <c r="S20" s="8"/>
      <c r="T20" s="8"/>
      <c r="U20" s="8"/>
      <c r="V20" s="17"/>
      <c r="W20" s="6"/>
    </row>
    <row r="21" spans="1:23" ht="28.5" customHeight="1">
      <c r="A21" s="62">
        <v>13</v>
      </c>
      <c r="B21" s="64" t="s">
        <v>53</v>
      </c>
      <c r="C21" s="63" t="s">
        <v>54</v>
      </c>
      <c r="D21" s="27" t="s">
        <v>13</v>
      </c>
      <c r="E21" s="23">
        <v>1</v>
      </c>
      <c r="F21" s="26">
        <v>10.8</v>
      </c>
      <c r="G21" s="26">
        <v>10</v>
      </c>
      <c r="H21" s="26">
        <v>10</v>
      </c>
      <c r="I21" s="26">
        <f t="shared" si="6"/>
        <v>10.266666666666667</v>
      </c>
      <c r="J21" s="20">
        <f t="shared" si="0"/>
        <v>0.46188021535170104</v>
      </c>
      <c r="K21" s="21">
        <f t="shared" si="1"/>
        <v>10.266666666666666</v>
      </c>
      <c r="L21" s="22">
        <f t="shared" si="2"/>
        <v>10.266666666666666</v>
      </c>
      <c r="M21" s="21">
        <f t="shared" si="3"/>
        <v>10.26</v>
      </c>
      <c r="N21" s="22">
        <f t="shared" si="7"/>
        <v>10.26</v>
      </c>
      <c r="O21" s="11"/>
      <c r="P21" s="8"/>
      <c r="Q21" s="8"/>
      <c r="R21" s="8"/>
      <c r="S21" s="8"/>
      <c r="T21" s="8"/>
      <c r="U21" s="8"/>
      <c r="V21" s="17"/>
      <c r="W21" s="6"/>
    </row>
    <row r="22" spans="1:23" ht="28.5" customHeight="1">
      <c r="A22" s="62">
        <v>14</v>
      </c>
      <c r="B22" s="54" t="s">
        <v>55</v>
      </c>
      <c r="C22" s="63" t="s">
        <v>54</v>
      </c>
      <c r="D22" s="27" t="s">
        <v>13</v>
      </c>
      <c r="E22" s="23">
        <v>1</v>
      </c>
      <c r="F22" s="26">
        <v>93.6</v>
      </c>
      <c r="G22" s="26">
        <v>95</v>
      </c>
      <c r="H22" s="26">
        <v>97.4</v>
      </c>
      <c r="I22" s="26">
        <f t="shared" si="6"/>
        <v>95.333333333333329</v>
      </c>
      <c r="J22" s="20">
        <f t="shared" si="0"/>
        <v>1.9218047073866156</v>
      </c>
      <c r="K22" s="21">
        <f t="shared" si="1"/>
        <v>95.333333333333329</v>
      </c>
      <c r="L22" s="22">
        <f t="shared" si="2"/>
        <v>95.333333333333329</v>
      </c>
      <c r="M22" s="21">
        <f t="shared" si="3"/>
        <v>95.33</v>
      </c>
      <c r="N22" s="22">
        <f t="shared" si="7"/>
        <v>95.33</v>
      </c>
      <c r="O22" s="11"/>
      <c r="P22" s="8"/>
      <c r="Q22" s="8"/>
      <c r="R22" s="8"/>
      <c r="S22" s="8"/>
      <c r="T22" s="8"/>
      <c r="U22" s="8"/>
      <c r="V22" s="17"/>
      <c r="W22" s="6"/>
    </row>
    <row r="23" spans="1:23" ht="28.5" customHeight="1">
      <c r="A23" s="62">
        <v>15</v>
      </c>
      <c r="B23" s="54" t="s">
        <v>56</v>
      </c>
      <c r="C23" s="63" t="s">
        <v>57</v>
      </c>
      <c r="D23" s="27" t="s">
        <v>13</v>
      </c>
      <c r="E23" s="23">
        <v>1</v>
      </c>
      <c r="F23" s="26">
        <v>1194</v>
      </c>
      <c r="G23" s="26">
        <v>1223</v>
      </c>
      <c r="H23" s="26">
        <v>1244</v>
      </c>
      <c r="I23" s="26">
        <f t="shared" si="6"/>
        <v>1220.3333333333333</v>
      </c>
      <c r="J23" s="20">
        <f t="shared" si="0"/>
        <v>25.106440076867397</v>
      </c>
      <c r="K23" s="21">
        <f t="shared" si="1"/>
        <v>1220.3333333333333</v>
      </c>
      <c r="L23" s="22">
        <f t="shared" si="2"/>
        <v>1220.3333333333333</v>
      </c>
      <c r="M23" s="21">
        <f t="shared" si="3"/>
        <v>1220.33</v>
      </c>
      <c r="N23" s="22">
        <f t="shared" si="7"/>
        <v>1220.33</v>
      </c>
      <c r="O23" s="11"/>
      <c r="P23" s="8"/>
      <c r="Q23" s="8"/>
      <c r="R23" s="8"/>
      <c r="S23" s="8"/>
      <c r="T23" s="8"/>
      <c r="U23" s="8"/>
      <c r="V23" s="17"/>
      <c r="W23" s="6"/>
    </row>
    <row r="24" spans="1:23" ht="28.5" customHeight="1">
      <c r="A24" s="62">
        <v>16</v>
      </c>
      <c r="B24" s="64" t="s">
        <v>58</v>
      </c>
      <c r="C24" s="63" t="s">
        <v>70</v>
      </c>
      <c r="D24" s="27" t="s">
        <v>13</v>
      </c>
      <c r="E24" s="23">
        <v>1</v>
      </c>
      <c r="F24" s="26">
        <v>17661.599999999999</v>
      </c>
      <c r="G24" s="26">
        <v>18085</v>
      </c>
      <c r="H24" s="26">
        <v>18393</v>
      </c>
      <c r="I24" s="26">
        <f t="shared" si="6"/>
        <v>18046.533333333333</v>
      </c>
      <c r="J24" s="20">
        <f t="shared" si="0"/>
        <v>367.21417910169794</v>
      </c>
      <c r="K24" s="21">
        <f t="shared" si="1"/>
        <v>18046.533333333333</v>
      </c>
      <c r="L24" s="22">
        <f t="shared" si="2"/>
        <v>18046.533333333333</v>
      </c>
      <c r="M24" s="21">
        <f t="shared" si="3"/>
        <v>18046.53</v>
      </c>
      <c r="N24" s="22">
        <f t="shared" si="7"/>
        <v>18046.53</v>
      </c>
      <c r="O24" s="11"/>
      <c r="P24" s="8"/>
      <c r="Q24" s="8"/>
      <c r="R24" s="8"/>
      <c r="S24" s="8"/>
      <c r="T24" s="8"/>
      <c r="U24" s="8"/>
      <c r="V24" s="17"/>
      <c r="W24" s="6"/>
    </row>
    <row r="25" spans="1:23" ht="28.5" customHeight="1">
      <c r="A25" s="62">
        <v>17</v>
      </c>
      <c r="B25" s="64" t="s">
        <v>59</v>
      </c>
      <c r="C25" s="63" t="s">
        <v>70</v>
      </c>
      <c r="D25" s="27" t="s">
        <v>13</v>
      </c>
      <c r="E25" s="23">
        <v>1</v>
      </c>
      <c r="F25" s="26">
        <v>18597.599999999999</v>
      </c>
      <c r="G25" s="26">
        <v>19042</v>
      </c>
      <c r="H25" s="26">
        <v>19366</v>
      </c>
      <c r="I25" s="26">
        <f t="shared" si="6"/>
        <v>19001.866666666665</v>
      </c>
      <c r="J25" s="20">
        <f t="shared" si="0"/>
        <v>385.76891182848561</v>
      </c>
      <c r="K25" s="21">
        <f t="shared" si="1"/>
        <v>19001.866666666665</v>
      </c>
      <c r="L25" s="22">
        <f t="shared" si="2"/>
        <v>19001.866666666665</v>
      </c>
      <c r="M25" s="21">
        <f t="shared" si="3"/>
        <v>19001.86</v>
      </c>
      <c r="N25" s="22">
        <f t="shared" si="7"/>
        <v>19001.86</v>
      </c>
      <c r="O25" s="11"/>
      <c r="P25" s="8"/>
      <c r="Q25" s="8"/>
      <c r="R25" s="8"/>
      <c r="S25" s="8"/>
      <c r="T25" s="8"/>
      <c r="U25" s="8"/>
      <c r="V25" s="17"/>
      <c r="W25" s="6"/>
    </row>
    <row r="26" spans="1:23" ht="28.5" customHeight="1">
      <c r="A26" s="62">
        <v>18</v>
      </c>
      <c r="B26" s="64" t="s">
        <v>60</v>
      </c>
      <c r="C26" s="63" t="s">
        <v>70</v>
      </c>
      <c r="D26" s="27" t="s">
        <v>13</v>
      </c>
      <c r="E26" s="23">
        <v>1</v>
      </c>
      <c r="F26" s="26">
        <v>20570.400000000001</v>
      </c>
      <c r="G26" s="26">
        <v>21063</v>
      </c>
      <c r="H26" s="26">
        <v>21422</v>
      </c>
      <c r="I26" s="26">
        <f t="shared" si="6"/>
        <v>21018.466666666667</v>
      </c>
      <c r="J26" s="20">
        <f t="shared" si="0"/>
        <v>427.54304266744032</v>
      </c>
      <c r="K26" s="21">
        <f t="shared" si="1"/>
        <v>21018.466666666667</v>
      </c>
      <c r="L26" s="22">
        <f t="shared" si="2"/>
        <v>21018.466666666667</v>
      </c>
      <c r="M26" s="21">
        <f t="shared" si="3"/>
        <v>21018.46</v>
      </c>
      <c r="N26" s="22">
        <f t="shared" si="7"/>
        <v>21018.46</v>
      </c>
      <c r="O26" s="11"/>
      <c r="P26" s="8"/>
      <c r="Q26" s="8"/>
      <c r="R26" s="8"/>
      <c r="S26" s="8"/>
      <c r="T26" s="8"/>
      <c r="U26" s="8"/>
      <c r="V26" s="17"/>
      <c r="W26" s="6"/>
    </row>
    <row r="27" spans="1:23" ht="28.5" customHeight="1">
      <c r="A27" s="62">
        <v>19</v>
      </c>
      <c r="B27" s="64" t="s">
        <v>61</v>
      </c>
      <c r="C27" s="63" t="s">
        <v>70</v>
      </c>
      <c r="D27" s="27" t="s">
        <v>13</v>
      </c>
      <c r="E27" s="23">
        <v>1</v>
      </c>
      <c r="F27" s="26">
        <v>55062</v>
      </c>
      <c r="G27" s="26">
        <v>56382</v>
      </c>
      <c r="H27" s="26">
        <v>57341</v>
      </c>
      <c r="I27" s="26">
        <f t="shared" si="6"/>
        <v>56261.666666666664</v>
      </c>
      <c r="J27" s="20">
        <f t="shared" si="0"/>
        <v>1144.2553619421381</v>
      </c>
      <c r="K27" s="21">
        <f t="shared" si="1"/>
        <v>56261.666666666664</v>
      </c>
      <c r="L27" s="22">
        <f t="shared" si="2"/>
        <v>56261.666666666664</v>
      </c>
      <c r="M27" s="21">
        <f t="shared" si="3"/>
        <v>56261.66</v>
      </c>
      <c r="N27" s="22">
        <f t="shared" si="7"/>
        <v>56261.66</v>
      </c>
      <c r="O27" s="11"/>
      <c r="P27" s="8"/>
      <c r="Q27" s="8"/>
      <c r="R27" s="8"/>
      <c r="S27" s="8"/>
      <c r="T27" s="8"/>
      <c r="U27" s="8"/>
      <c r="V27" s="17"/>
      <c r="W27" s="6"/>
    </row>
    <row r="28" spans="1:23" ht="28.5" customHeight="1">
      <c r="A28" s="62">
        <v>20</v>
      </c>
      <c r="B28" s="64" t="s">
        <v>62</v>
      </c>
      <c r="C28" s="63" t="s">
        <v>70</v>
      </c>
      <c r="D28" s="27" t="s">
        <v>13</v>
      </c>
      <c r="E28" s="23">
        <v>1</v>
      </c>
      <c r="F28" s="26">
        <v>55062</v>
      </c>
      <c r="G28" s="26">
        <v>56382</v>
      </c>
      <c r="H28" s="26">
        <v>57341</v>
      </c>
      <c r="I28" s="26">
        <f t="shared" si="6"/>
        <v>56261.666666666664</v>
      </c>
      <c r="J28" s="20">
        <f t="shared" si="0"/>
        <v>1144.2553619421381</v>
      </c>
      <c r="K28" s="21">
        <f t="shared" si="1"/>
        <v>56261.666666666664</v>
      </c>
      <c r="L28" s="22">
        <f t="shared" si="2"/>
        <v>56261.666666666664</v>
      </c>
      <c r="M28" s="21">
        <f t="shared" si="3"/>
        <v>56261.66</v>
      </c>
      <c r="N28" s="22">
        <f t="shared" si="7"/>
        <v>56261.66</v>
      </c>
      <c r="O28" s="11"/>
      <c r="P28" s="8"/>
      <c r="Q28" s="8"/>
      <c r="R28" s="8"/>
      <c r="S28" s="8"/>
      <c r="T28" s="8"/>
      <c r="U28" s="8"/>
      <c r="V28" s="17"/>
      <c r="W28" s="6"/>
    </row>
    <row r="29" spans="1:23" ht="28.5" customHeight="1">
      <c r="A29" s="62">
        <v>21</v>
      </c>
      <c r="B29" s="64" t="s">
        <v>63</v>
      </c>
      <c r="C29" s="63" t="s">
        <v>70</v>
      </c>
      <c r="D29" s="27" t="s">
        <v>13</v>
      </c>
      <c r="E29" s="23">
        <v>1</v>
      </c>
      <c r="F29" s="26">
        <v>81448.800000000003</v>
      </c>
      <c r="G29" s="26">
        <v>83401</v>
      </c>
      <c r="H29" s="26">
        <v>84821</v>
      </c>
      <c r="I29" s="26">
        <f t="shared" si="6"/>
        <v>83223.599999999991</v>
      </c>
      <c r="J29" s="20">
        <f t="shared" si="0"/>
        <v>1693.084841347295</v>
      </c>
      <c r="K29" s="21">
        <f t="shared" si="1"/>
        <v>83223.599999999991</v>
      </c>
      <c r="L29" s="22">
        <f t="shared" si="2"/>
        <v>83223.599999999991</v>
      </c>
      <c r="M29" s="21">
        <f t="shared" si="3"/>
        <v>83223.600000000006</v>
      </c>
      <c r="N29" s="22">
        <f t="shared" si="7"/>
        <v>83223.600000000006</v>
      </c>
      <c r="O29" s="11"/>
      <c r="P29" s="8"/>
      <c r="Q29" s="8"/>
      <c r="R29" s="8"/>
      <c r="S29" s="8"/>
      <c r="T29" s="8"/>
      <c r="U29" s="8"/>
      <c r="V29" s="17"/>
      <c r="W29" s="6"/>
    </row>
    <row r="30" spans="1:23" ht="28.5" customHeight="1">
      <c r="A30" s="62">
        <v>22</v>
      </c>
      <c r="B30" s="64" t="s">
        <v>64</v>
      </c>
      <c r="C30" s="63" t="s">
        <v>70</v>
      </c>
      <c r="D30" s="27" t="s">
        <v>13</v>
      </c>
      <c r="E30" s="23">
        <v>1</v>
      </c>
      <c r="F30" s="26">
        <v>145446</v>
      </c>
      <c r="G30" s="26">
        <v>148932</v>
      </c>
      <c r="H30" s="26">
        <v>151466</v>
      </c>
      <c r="I30" s="26">
        <f t="shared" si="6"/>
        <v>148614.66666666666</v>
      </c>
      <c r="J30" s="20">
        <f t="shared" si="0"/>
        <v>3022.5196994119547</v>
      </c>
      <c r="K30" s="21">
        <f t="shared" si="1"/>
        <v>148614.66666666666</v>
      </c>
      <c r="L30" s="22">
        <f t="shared" si="2"/>
        <v>148614.66666666666</v>
      </c>
      <c r="M30" s="21">
        <f t="shared" si="3"/>
        <v>148614.66</v>
      </c>
      <c r="N30" s="22">
        <f t="shared" si="7"/>
        <v>148614.66</v>
      </c>
      <c r="O30" s="11"/>
      <c r="P30" s="8"/>
      <c r="Q30" s="8"/>
      <c r="R30" s="8"/>
      <c r="S30" s="8"/>
      <c r="T30" s="8"/>
      <c r="U30" s="8"/>
      <c r="V30" s="17"/>
      <c r="W30" s="6"/>
    </row>
    <row r="31" spans="1:23" ht="28.5" customHeight="1">
      <c r="A31" s="62">
        <v>23</v>
      </c>
      <c r="B31" s="64" t="s">
        <v>65</v>
      </c>
      <c r="C31" s="63" t="s">
        <v>74</v>
      </c>
      <c r="D31" s="27" t="s">
        <v>13</v>
      </c>
      <c r="E31" s="23">
        <v>1</v>
      </c>
      <c r="F31" s="26">
        <v>22336.799999999999</v>
      </c>
      <c r="G31" s="26">
        <v>22872</v>
      </c>
      <c r="H31" s="26">
        <v>23261</v>
      </c>
      <c r="I31" s="26">
        <f t="shared" si="6"/>
        <v>22823.266666666666</v>
      </c>
      <c r="J31" s="20">
        <f t="shared" si="0"/>
        <v>464.02328964539453</v>
      </c>
      <c r="K31" s="21">
        <f t="shared" si="1"/>
        <v>22823.266666666666</v>
      </c>
      <c r="L31" s="22">
        <f t="shared" si="2"/>
        <v>22823.266666666666</v>
      </c>
      <c r="M31" s="21">
        <f t="shared" si="3"/>
        <v>22823.26</v>
      </c>
      <c r="N31" s="22">
        <f t="shared" si="7"/>
        <v>22823.26</v>
      </c>
      <c r="O31" s="11"/>
      <c r="P31" s="8"/>
      <c r="Q31" s="8"/>
      <c r="R31" s="8"/>
      <c r="S31" s="8"/>
      <c r="T31" s="8"/>
      <c r="U31" s="8"/>
      <c r="V31" s="17"/>
      <c r="W31" s="6"/>
    </row>
    <row r="32" spans="1:23" ht="28.5" customHeight="1">
      <c r="A32" s="62">
        <v>24</v>
      </c>
      <c r="B32" s="64" t="s">
        <v>66</v>
      </c>
      <c r="C32" s="63" t="s">
        <v>74</v>
      </c>
      <c r="D32" s="27" t="s">
        <v>13</v>
      </c>
      <c r="E32" s="23">
        <v>1</v>
      </c>
      <c r="F32" s="26">
        <v>31167.599999999999</v>
      </c>
      <c r="G32" s="26">
        <v>31914</v>
      </c>
      <c r="H32" s="26">
        <v>32457</v>
      </c>
      <c r="I32" s="26">
        <f t="shared" si="6"/>
        <v>31846.2</v>
      </c>
      <c r="J32" s="20">
        <f t="shared" si="0"/>
        <v>647.36830320923264</v>
      </c>
      <c r="K32" s="21">
        <f t="shared" si="1"/>
        <v>31846.2</v>
      </c>
      <c r="L32" s="22">
        <f t="shared" si="2"/>
        <v>31846.2</v>
      </c>
      <c r="M32" s="21">
        <f t="shared" si="3"/>
        <v>31846.2</v>
      </c>
      <c r="N32" s="22">
        <f t="shared" si="7"/>
        <v>31846.2</v>
      </c>
      <c r="O32" s="11"/>
      <c r="P32" s="8"/>
      <c r="Q32" s="8"/>
      <c r="R32" s="8"/>
      <c r="S32" s="8"/>
      <c r="T32" s="8"/>
      <c r="U32" s="8"/>
      <c r="V32" s="17"/>
      <c r="W32" s="6"/>
    </row>
    <row r="33" spans="1:23" ht="28.5" customHeight="1">
      <c r="A33" s="62">
        <v>25</v>
      </c>
      <c r="B33" s="64" t="s">
        <v>67</v>
      </c>
      <c r="C33" s="63" t="s">
        <v>74</v>
      </c>
      <c r="D33" s="27" t="s">
        <v>13</v>
      </c>
      <c r="E33" s="23">
        <v>1</v>
      </c>
      <c r="F33" s="26">
        <v>41556</v>
      </c>
      <c r="G33" s="26">
        <v>42552</v>
      </c>
      <c r="H33" s="26">
        <v>43276</v>
      </c>
      <c r="I33" s="26">
        <f t="shared" si="6"/>
        <v>42461.333333333336</v>
      </c>
      <c r="J33" s="20">
        <f t="shared" si="0"/>
        <v>863.57705697484414</v>
      </c>
      <c r="K33" s="21">
        <f t="shared" si="1"/>
        <v>42461.333333333328</v>
      </c>
      <c r="L33" s="22">
        <f t="shared" si="2"/>
        <v>42461.333333333328</v>
      </c>
      <c r="M33" s="21">
        <f t="shared" si="3"/>
        <v>42461.33</v>
      </c>
      <c r="N33" s="22">
        <f t="shared" si="7"/>
        <v>42461.33</v>
      </c>
      <c r="O33" s="11"/>
      <c r="P33" s="8"/>
      <c r="Q33" s="8"/>
      <c r="R33" s="8"/>
      <c r="S33" s="8"/>
      <c r="T33" s="8"/>
      <c r="U33" s="8"/>
      <c r="V33" s="17"/>
      <c r="W33" s="6"/>
    </row>
    <row r="34" spans="1:23" ht="28.5" customHeight="1">
      <c r="A34" s="62">
        <v>26</v>
      </c>
      <c r="B34" s="64" t="s">
        <v>68</v>
      </c>
      <c r="C34" s="63" t="s">
        <v>74</v>
      </c>
      <c r="D34" s="27" t="s">
        <v>13</v>
      </c>
      <c r="E34" s="23">
        <v>1</v>
      </c>
      <c r="F34" s="26">
        <v>114279.6</v>
      </c>
      <c r="G34" s="26">
        <v>117018</v>
      </c>
      <c r="H34" s="26">
        <v>119009</v>
      </c>
      <c r="I34" s="26">
        <f t="shared" si="6"/>
        <v>116768.86666666665</v>
      </c>
      <c r="J34" s="20">
        <f t="shared" si="0"/>
        <v>2374.5224053129755</v>
      </c>
      <c r="K34" s="21">
        <f t="shared" si="1"/>
        <v>116768.86666666665</v>
      </c>
      <c r="L34" s="22">
        <f t="shared" si="2"/>
        <v>116768.86666666665</v>
      </c>
      <c r="M34" s="21">
        <f t="shared" si="3"/>
        <v>116768.86</v>
      </c>
      <c r="N34" s="22">
        <f t="shared" si="7"/>
        <v>116768.86</v>
      </c>
      <c r="O34" s="11"/>
      <c r="P34" s="8"/>
      <c r="Q34" s="8"/>
      <c r="R34" s="8"/>
      <c r="S34" s="8"/>
      <c r="T34" s="8"/>
      <c r="U34" s="8"/>
      <c r="V34" s="17"/>
      <c r="W34" s="6"/>
    </row>
    <row r="35" spans="1:23" ht="36" customHeight="1">
      <c r="A35" s="62">
        <v>27</v>
      </c>
      <c r="B35" s="61" t="s">
        <v>33</v>
      </c>
      <c r="C35" s="63" t="s">
        <v>32</v>
      </c>
      <c r="D35" s="27" t="s">
        <v>13</v>
      </c>
      <c r="E35" s="23">
        <v>1</v>
      </c>
      <c r="F35" s="26">
        <v>14545.2</v>
      </c>
      <c r="G35" s="26">
        <v>14894</v>
      </c>
      <c r="H35" s="26">
        <v>15147</v>
      </c>
      <c r="I35" s="26">
        <f t="shared" si="6"/>
        <v>14862.066666666666</v>
      </c>
      <c r="J35" s="20">
        <f t="shared" si="0"/>
        <v>302.16818716293267</v>
      </c>
      <c r="K35" s="21">
        <f t="shared" si="1"/>
        <v>14862.066666666666</v>
      </c>
      <c r="L35" s="22">
        <f t="shared" si="2"/>
        <v>14862.066666666666</v>
      </c>
      <c r="M35" s="21">
        <f t="shared" si="3"/>
        <v>14862.06</v>
      </c>
      <c r="N35" s="22">
        <f t="shared" si="7"/>
        <v>14862.06</v>
      </c>
      <c r="O35" s="11"/>
      <c r="P35" s="8"/>
      <c r="Q35" s="8"/>
      <c r="R35" s="8"/>
      <c r="S35" s="8"/>
      <c r="T35" s="8"/>
      <c r="U35" s="8"/>
      <c r="V35" s="17"/>
      <c r="W35" s="6"/>
    </row>
    <row r="36" spans="1:23" ht="37.5" customHeight="1">
      <c r="A36" s="62">
        <v>28</v>
      </c>
      <c r="B36" s="61" t="s">
        <v>36</v>
      </c>
      <c r="C36" s="63" t="s">
        <v>32</v>
      </c>
      <c r="D36" s="27" t="s">
        <v>13</v>
      </c>
      <c r="E36" s="23">
        <v>1</v>
      </c>
      <c r="F36" s="26">
        <v>12466.8</v>
      </c>
      <c r="G36" s="26">
        <v>12766</v>
      </c>
      <c r="H36" s="26">
        <v>12983</v>
      </c>
      <c r="I36" s="26">
        <f t="shared" si="6"/>
        <v>12738.6</v>
      </c>
      <c r="J36" s="20">
        <f t="shared" si="0"/>
        <v>259.18850283143388</v>
      </c>
      <c r="K36" s="21">
        <f t="shared" si="1"/>
        <v>12738.6</v>
      </c>
      <c r="L36" s="22">
        <f t="shared" si="2"/>
        <v>12738.6</v>
      </c>
      <c r="M36" s="21">
        <f t="shared" si="3"/>
        <v>12738.6</v>
      </c>
      <c r="N36" s="22">
        <f t="shared" si="7"/>
        <v>12738.6</v>
      </c>
      <c r="O36" s="11"/>
      <c r="P36" s="8"/>
      <c r="Q36" s="8"/>
      <c r="R36" s="8"/>
      <c r="S36" s="8"/>
      <c r="T36" s="8"/>
      <c r="U36" s="8"/>
      <c r="V36" s="17"/>
      <c r="W36" s="6"/>
    </row>
    <row r="37" spans="1:23" ht="33.75" customHeight="1">
      <c r="A37" s="62">
        <v>29</v>
      </c>
      <c r="B37" s="61" t="s">
        <v>37</v>
      </c>
      <c r="C37" s="63" t="s">
        <v>32</v>
      </c>
      <c r="D37" s="27" t="s">
        <v>13</v>
      </c>
      <c r="E37" s="23">
        <v>1</v>
      </c>
      <c r="F37" s="26">
        <v>22024.799999999999</v>
      </c>
      <c r="G37" s="26">
        <v>22553</v>
      </c>
      <c r="H37" s="26">
        <v>22937</v>
      </c>
      <c r="I37" s="26">
        <f t="shared" si="6"/>
        <v>22504.933333333334</v>
      </c>
      <c r="J37" s="20">
        <f t="shared" si="0"/>
        <v>457.99564772313465</v>
      </c>
      <c r="K37" s="21">
        <f t="shared" si="1"/>
        <v>22504.933333333334</v>
      </c>
      <c r="L37" s="22">
        <f t="shared" si="2"/>
        <v>22504.933333333334</v>
      </c>
      <c r="M37" s="21">
        <f t="shared" si="3"/>
        <v>22504.93</v>
      </c>
      <c r="N37" s="22">
        <f t="shared" si="7"/>
        <v>22504.93</v>
      </c>
      <c r="O37" s="11"/>
      <c r="P37" s="8"/>
      <c r="Q37" s="8"/>
      <c r="R37" s="8"/>
      <c r="S37" s="8"/>
      <c r="T37" s="8"/>
      <c r="U37" s="8"/>
      <c r="V37" s="17"/>
      <c r="W37" s="6"/>
    </row>
    <row r="38" spans="1:23" ht="33.75" customHeight="1">
      <c r="A38" s="62">
        <v>30</v>
      </c>
      <c r="B38" s="61" t="s">
        <v>69</v>
      </c>
      <c r="C38" s="63" t="s">
        <v>32</v>
      </c>
      <c r="D38" s="27" t="s">
        <v>13</v>
      </c>
      <c r="E38" s="23">
        <v>1</v>
      </c>
      <c r="F38" s="26">
        <v>18180</v>
      </c>
      <c r="G38" s="26">
        <v>18616</v>
      </c>
      <c r="H38" s="26">
        <v>18933</v>
      </c>
      <c r="I38" s="26">
        <f t="shared" si="6"/>
        <v>18576.333333333332</v>
      </c>
      <c r="J38" s="20">
        <f t="shared" si="0"/>
        <v>378.06392757486577</v>
      </c>
      <c r="K38" s="21">
        <f t="shared" si="1"/>
        <v>18576.333333333332</v>
      </c>
      <c r="L38" s="22">
        <f t="shared" si="2"/>
        <v>18576.333333333332</v>
      </c>
      <c r="M38" s="21">
        <f t="shared" si="3"/>
        <v>18576.330000000002</v>
      </c>
      <c r="N38" s="22">
        <f t="shared" si="7"/>
        <v>18576.330000000002</v>
      </c>
      <c r="O38" s="11"/>
      <c r="P38" s="8"/>
      <c r="Q38" s="8"/>
      <c r="R38" s="8"/>
      <c r="S38" s="8"/>
      <c r="T38" s="8"/>
      <c r="U38" s="8"/>
      <c r="V38" s="17"/>
      <c r="W38" s="6"/>
    </row>
    <row r="39" spans="1:23" ht="32.25" customHeight="1">
      <c r="A39" s="62">
        <v>31</v>
      </c>
      <c r="B39" s="61" t="s">
        <v>77</v>
      </c>
      <c r="C39" s="63" t="s">
        <v>32</v>
      </c>
      <c r="D39" s="27" t="s">
        <v>13</v>
      </c>
      <c r="E39" s="23">
        <v>1</v>
      </c>
      <c r="F39" s="26">
        <v>23011.200000000001</v>
      </c>
      <c r="G39" s="26">
        <v>23563</v>
      </c>
      <c r="H39" s="26">
        <v>23964</v>
      </c>
      <c r="I39" s="26">
        <f t="shared" si="6"/>
        <v>23512.733333333334</v>
      </c>
      <c r="J39" s="20">
        <f t="shared" si="0"/>
        <v>478.3847963024462</v>
      </c>
      <c r="K39" s="21">
        <f t="shared" si="1"/>
        <v>23512.73333333333</v>
      </c>
      <c r="L39" s="22">
        <f t="shared" si="2"/>
        <v>23512.73333333333</v>
      </c>
      <c r="M39" s="21">
        <f t="shared" si="3"/>
        <v>23512.73</v>
      </c>
      <c r="N39" s="22">
        <f t="shared" si="7"/>
        <v>23512.73</v>
      </c>
      <c r="O39" s="11">
        <f t="shared" si="5"/>
        <v>28215.275999999998</v>
      </c>
      <c r="P39" s="8"/>
      <c r="Q39" s="8"/>
      <c r="R39" s="8"/>
      <c r="S39" s="8"/>
      <c r="T39" s="8"/>
      <c r="U39" s="8"/>
      <c r="V39" s="17">
        <v>223.69</v>
      </c>
      <c r="W39" s="6">
        <v>1.2</v>
      </c>
    </row>
    <row r="40" spans="1:23" ht="15.75" thickBot="1">
      <c r="A40" s="29"/>
      <c r="B40" s="30"/>
      <c r="C40" s="30"/>
      <c r="D40" s="31"/>
      <c r="E40" s="32"/>
      <c r="F40" s="33"/>
      <c r="G40" s="33"/>
      <c r="H40" s="34"/>
      <c r="I40" s="35"/>
      <c r="J40" s="36"/>
      <c r="K40" s="37"/>
      <c r="L40" s="38">
        <f>SUM(L9:L39)</f>
        <v>810790.46666666667</v>
      </c>
      <c r="M40" s="37">
        <f t="shared" ref="M40" si="8">ROUNDDOWN(L40,2)</f>
        <v>810790.46</v>
      </c>
      <c r="N40" s="38">
        <f>SUM(N9:N39)</f>
        <v>810790.30999999994</v>
      </c>
      <c r="O40" s="39">
        <f>SUM(O9:O39)</f>
        <v>78429.551999999996</v>
      </c>
      <c r="V40" s="9">
        <f>SUM(V9:V39)</f>
        <v>1895.0799999999997</v>
      </c>
      <c r="W40" s="6">
        <v>1.2</v>
      </c>
    </row>
    <row r="41" spans="1:23" ht="20.25" customHeight="1" thickBot="1">
      <c r="A41" s="76"/>
      <c r="B41" s="76"/>
      <c r="C41" s="76"/>
      <c r="D41" s="76"/>
      <c r="E41" s="76"/>
      <c r="F41" s="76"/>
      <c r="G41" s="76"/>
      <c r="H41" s="76"/>
      <c r="I41" s="28"/>
      <c r="J41" s="40"/>
      <c r="K41" s="40"/>
      <c r="L41" s="41"/>
      <c r="M41" s="42"/>
      <c r="N41" s="43"/>
      <c r="O41" s="44"/>
      <c r="V41" s="14"/>
      <c r="W41" s="6">
        <v>1.2</v>
      </c>
    </row>
    <row r="42" spans="1:23" ht="37.5" customHeight="1">
      <c r="A42" s="75" t="s">
        <v>75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V42" s="14"/>
    </row>
    <row r="43" spans="1:23" ht="14.25">
      <c r="A43" s="78" t="s">
        <v>76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spans="1:23" ht="18" customHeight="1">
      <c r="A44" s="45"/>
      <c r="B44" s="79" t="s">
        <v>20</v>
      </c>
      <c r="C44" s="46"/>
      <c r="D44" s="47"/>
      <c r="E44" s="81" t="s">
        <v>30</v>
      </c>
      <c r="F44" s="81"/>
      <c r="G44" s="48"/>
      <c r="H44" s="81" t="s">
        <v>28</v>
      </c>
      <c r="I44" s="81"/>
      <c r="J44" s="81"/>
      <c r="K44" s="47"/>
      <c r="L44" s="44"/>
      <c r="M44" s="47"/>
      <c r="N44" s="47"/>
      <c r="O44" s="44"/>
    </row>
    <row r="45" spans="1:23" ht="19.5" customHeight="1">
      <c r="A45" s="45"/>
      <c r="B45" s="80"/>
      <c r="C45" s="49"/>
      <c r="D45" s="47"/>
      <c r="E45" s="81" t="s">
        <v>21</v>
      </c>
      <c r="F45" s="81"/>
      <c r="G45" s="48"/>
      <c r="H45" s="81" t="s">
        <v>22</v>
      </c>
      <c r="I45" s="81"/>
      <c r="J45" s="81"/>
      <c r="K45" s="47"/>
      <c r="L45" s="44"/>
      <c r="M45" s="47"/>
      <c r="N45" s="47"/>
      <c r="O45" s="44"/>
    </row>
    <row r="46" spans="1:23" ht="15">
      <c r="A46" s="77"/>
      <c r="B46" s="77"/>
      <c r="C46" s="77"/>
      <c r="D46" s="77"/>
      <c r="E46" s="50"/>
      <c r="F46" s="51"/>
      <c r="G46" s="52"/>
      <c r="H46" s="53"/>
      <c r="I46" s="2"/>
      <c r="J46" s="2"/>
      <c r="K46" s="2"/>
      <c r="L46" s="19"/>
      <c r="M46" s="2"/>
      <c r="N46" s="2"/>
      <c r="O46" s="44"/>
    </row>
  </sheetData>
  <mergeCells count="21">
    <mergeCell ref="A42:O42"/>
    <mergeCell ref="A41:H41"/>
    <mergeCell ref="A46:D46"/>
    <mergeCell ref="A43:O43"/>
    <mergeCell ref="B44:B45"/>
    <mergeCell ref="E44:F44"/>
    <mergeCell ref="H44:J44"/>
    <mergeCell ref="E45:F45"/>
    <mergeCell ref="H45:J45"/>
    <mergeCell ref="K1:N1"/>
    <mergeCell ref="A7:A8"/>
    <mergeCell ref="B7:B8"/>
    <mergeCell ref="D7:D8"/>
    <mergeCell ref="E7:E8"/>
    <mergeCell ref="F7:H7"/>
    <mergeCell ref="I7:J7"/>
    <mergeCell ref="K7:N7"/>
    <mergeCell ref="E2:N2"/>
    <mergeCell ref="E3:N3"/>
    <mergeCell ref="E4:N4"/>
    <mergeCell ref="A5:N5"/>
  </mergeCells>
  <pageMargins left="0.16" right="0.16" top="0.32" bottom="0.24" header="0.22" footer="0.19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Моющие и чистящие средства</vt:lpstr>
      <vt:lpstr>'Моющие и чистящие средства'!Область_печати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dkuznetsov</cp:lastModifiedBy>
  <cp:lastPrinted>2024-09-20T05:42:39Z</cp:lastPrinted>
  <dcterms:created xsi:type="dcterms:W3CDTF">2014-01-28T13:50:42Z</dcterms:created>
  <dcterms:modified xsi:type="dcterms:W3CDTF">2025-05-16T06:50:49Z</dcterms:modified>
</cp:coreProperties>
</file>