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R5-3\Desktop\ЗАКУПКИ\Муром\ЦЗ щебень\"/>
    </mc:Choice>
  </mc:AlternateContent>
  <xr:revisionPtr revIDLastSave="0" documentId="13_ncr:1_{27E46BFF-896C-4FD2-8F44-9A0263D1CD4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Поставка" sheetId="23" r:id="rId1"/>
  </sheets>
  <definedNames>
    <definedName name="_xlnm.Print_Area" localSheetId="0">Поставка!$A$2:$N$14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3" l="1"/>
  <c r="L8" i="23" s="1"/>
  <c r="M8" i="23" s="1"/>
  <c r="N8" i="23" s="1"/>
  <c r="Q8" i="23" s="1"/>
  <c r="H8" i="23"/>
  <c r="I8" i="23" s="1"/>
  <c r="J8" i="23" s="1"/>
  <c r="W9" i="23"/>
  <c r="W8" i="23"/>
  <c r="N9" i="23" l="1"/>
</calcChain>
</file>

<file path=xl/sharedStrings.xml><?xml version="1.0" encoding="utf-8"?>
<sst xmlns="http://schemas.openxmlformats.org/spreadsheetml/2006/main" count="33" uniqueCount="33">
  <si>
    <t>№</t>
  </si>
  <si>
    <t>Ед. изм</t>
  </si>
  <si>
    <t>Кол-во</t>
  </si>
  <si>
    <t>Коммерческие предложения (руб./ед.изм.)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</si>
  <si>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</si>
  <si>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</si>
  <si>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</si>
  <si>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t>Цена за единицу изм. (руб.)</t>
  </si>
  <si>
    <t>Цена за единицу изм. с округлением (вниз) до сотых долей после запятой (руб.)</t>
  </si>
  <si>
    <t xml:space="preserve">                                                                                                                                 </t>
  </si>
  <si>
    <t xml:space="preserve">Поставщик №1 </t>
  </si>
  <si>
    <t>Поставщик №2</t>
  </si>
  <si>
    <t xml:space="preserve">Поставщик №3 </t>
  </si>
  <si>
    <t>Наименование закупки (предмет договора)</t>
  </si>
  <si>
    <t>Метод сопоставимых рыночных цен (анализа рынка)</t>
  </si>
  <si>
    <t>(должность)</t>
  </si>
  <si>
    <t>(подпись/расшифровка подписи)</t>
  </si>
  <si>
    <t>Однородность совокупности значений выявленных цен, используемых в расчете Н(М)ЦД, ЦДЕП</t>
  </si>
  <si>
    <t>Н(М)ЦД, ЦДЕП, определяемая методом сопоставимых рыночных цен (анализа рынка)*</t>
  </si>
  <si>
    <r>
      <rPr>
        <b/>
        <sz val="10"/>
        <color indexed="8"/>
        <rFont val="Times New Roman"/>
        <family val="1"/>
        <charset val="204"/>
      </rPr>
      <t>Расчет Н(М)ЦД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</si>
  <si>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 xml:space="preserve">Наименование предмета договора </t>
  </si>
  <si>
    <t>ОБОСНОВАНИЕ НАЧАЛЬНОЙ (МАКСИМАЛЬНОЙ) ЦЕНЫ ДОГОВОРА</t>
  </si>
  <si>
    <t>Н(М)ЦД</t>
  </si>
  <si>
    <t>Итого:</t>
  </si>
  <si>
    <t>Используемый метод определения НМЦД</t>
  </si>
  <si>
    <t>Приложение № 3 к извещению</t>
  </si>
  <si>
    <t xml:space="preserve">Работник подразделения,
ответственного за расчет НМЦД:
</t>
  </si>
  <si>
    <t>Поставка щебня</t>
  </si>
  <si>
    <t>тонна</t>
  </si>
  <si>
    <t xml:space="preserve">Поставка щебня </t>
  </si>
  <si>
    <t>Расчет НМЦД на поставку щебня для нужд МУП «Водоканал»</t>
  </si>
  <si>
    <t xml:space="preserve">Итого НМЦД устанавливается в размере: 691 665,00 рублей </t>
  </si>
  <si>
    <t>Дата подготовки обоснования НМЦД 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</si>
</sst>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0" fontId="10" fillId="0" borderId="0" xfId="0" applyFont="1"/>
    <xf numFmtId="0" fontId="5" fillId="0" borderId="0" xfId="0" applyFont="1"/>
    <xf numFmtId="0" fontId="5" fillId="0" borderId="0" xfId="0" applyFont="1" applyAlignment="1" applyProtection="1">
      <alignment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8" fillId="0" borderId="0" xfId="0" applyFont="1"/>
    <xf numFmtId="0" fontId="2" fillId="2" borderId="2" xfId="0" applyFont="1" applyFill="1" applyBorder="1" applyAlignment="1">
      <alignment horizontal="center" vertical="top" wrapText="1"/>
    </xf>
    <xf numFmtId="4" fontId="7" fillId="0" borderId="0" xfId="0" applyNumberFormat="1" applyFont="1"/>
    <xf numFmtId="4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2" fontId="7" fillId="0" borderId="0" xfId="0" applyNumberFormat="1" applyFont="1" applyAlignment="1">
      <alignment wrapText="1"/>
    </xf>
    <xf numFmtId="0" fontId="5" fillId="0" borderId="0" xfId="0" applyFont="1" applyAlignment="1" applyProtection="1">
      <alignment horizont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4" fontId="7" fillId="0" borderId="0" xfId="0" applyNumberFormat="1" applyFont="1"/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7" fillId="0" borderId="8" xfId="0" applyFont="1" applyBorder="1"/>
    <xf numFmtId="0" fontId="7" fillId="0" borderId="8" xfId="0" applyFont="1" applyBorder="1" applyAlignment="1">
      <alignment horizontal="center" wrapText="1"/>
    </xf>
    <xf numFmtId="0" fontId="7" fillId="0" borderId="5" xfId="0" applyFont="1" applyBorder="1"/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righ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6</xdr:row>
      <xdr:rowOff>952500</xdr:rowOff>
    </xdr:from>
    <xdr:to>
      <xdr:col>10</xdr:col>
      <xdr:colOff>0</xdr:colOff>
      <xdr:row>6</xdr:row>
      <xdr:rowOff>1304925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850" y="2152650"/>
          <a:ext cx="933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6</xdr:row>
      <xdr:rowOff>923925</xdr:rowOff>
    </xdr:from>
    <xdr:to>
      <xdr:col>8</xdr:col>
      <xdr:colOff>1019175</xdr:colOff>
      <xdr:row>6</xdr:row>
      <xdr:rowOff>1362075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2124075"/>
          <a:ext cx="1000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19050</xdr:colOff>
      <xdr:row>6</xdr:row>
      <xdr:rowOff>1600200</xdr:rowOff>
    </xdr:from>
    <xdr:to>
      <xdr:col>10</xdr:col>
      <xdr:colOff>1504950</xdr:colOff>
      <xdr:row>6</xdr:row>
      <xdr:rowOff>1962150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2800350"/>
          <a:ext cx="1485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266700</xdr:colOff>
      <xdr:row>6</xdr:row>
      <xdr:rowOff>1400175</xdr:rowOff>
    </xdr:from>
    <xdr:to>
      <xdr:col>10</xdr:col>
      <xdr:colOff>419100</xdr:colOff>
      <xdr:row>6</xdr:row>
      <xdr:rowOff>1628775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2600325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4"/>
  <sheetViews>
    <sheetView tabSelected="1" zoomScale="85" zoomScaleNormal="85" zoomScaleSheetLayoutView="100" workbookViewId="0">
      <selection activeCell="G12" sqref="G12:I12"/>
    </sheetView>
  </sheetViews>
  <sheetFormatPr defaultRowHeight="12.75" x14ac:dyDescent="0.2"/>
  <cols>
    <col min="1" max="1" width="6.140625" style="1" customWidth="1"/>
    <col min="2" max="2" width="27.7109375" style="1" customWidth="1"/>
    <col min="3" max="3" width="6.7109375" style="1" customWidth="1"/>
    <col min="4" max="4" width="6.85546875" style="1" customWidth="1"/>
    <col min="5" max="5" width="12.85546875" style="1" customWidth="1"/>
    <col min="6" max="6" width="11.7109375" style="8" customWidth="1"/>
    <col min="7" max="7" width="13.7109375" style="1" customWidth="1"/>
    <col min="8" max="8" width="15.5703125" style="1" customWidth="1"/>
    <col min="9" max="9" width="15.42578125" style="1" customWidth="1"/>
    <col min="10" max="10" width="14.28515625" style="1" customWidth="1"/>
    <col min="11" max="11" width="22.7109375" style="1" customWidth="1"/>
    <col min="12" max="12" width="13" style="1" customWidth="1"/>
    <col min="13" max="13" width="13.5703125" style="1" customWidth="1"/>
    <col min="14" max="14" width="14.85546875" style="1" customWidth="1"/>
    <col min="15" max="15" width="11.85546875" style="1" customWidth="1"/>
    <col min="16" max="16" width="9.140625" style="1" hidden="1" customWidth="1"/>
    <col min="17" max="17" width="13.42578125" style="1" hidden="1" customWidth="1"/>
    <col min="18" max="18" width="9.140625" style="1" hidden="1" customWidth="1"/>
    <col min="19" max="19" width="0" style="8" hidden="1" customWidth="1"/>
    <col min="20" max="24" width="9.140625" style="1" hidden="1" customWidth="1"/>
    <col min="25" max="16384" width="9.140625" style="1"/>
  </cols>
  <sheetData>
    <row r="1" spans="1:23" ht="24.75" customHeight="1" x14ac:dyDescent="0.2">
      <c r="L1" s="37" t="s">
        <v>25</v>
      </c>
      <c r="M1" s="37"/>
      <c r="N1" s="37"/>
    </row>
    <row r="2" spans="1:23" ht="16.5" customHeight="1" x14ac:dyDescent="0.2">
      <c r="A2" s="35"/>
      <c r="B2" s="35"/>
      <c r="C2" s="35"/>
      <c r="E2" s="6" t="s">
        <v>21</v>
      </c>
      <c r="K2" s="47" t="s">
        <v>9</v>
      </c>
      <c r="L2" s="48"/>
      <c r="M2" s="48"/>
      <c r="N2" s="48"/>
    </row>
    <row r="3" spans="1:23" ht="33.75" customHeight="1" x14ac:dyDescent="0.2">
      <c r="A3" s="12"/>
      <c r="B3" s="12" t="s">
        <v>13</v>
      </c>
      <c r="C3" s="12"/>
      <c r="D3" s="56" t="s">
        <v>29</v>
      </c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23" ht="30.75" customHeight="1" x14ac:dyDescent="0.2">
      <c r="A4" s="12"/>
      <c r="B4" s="23" t="s">
        <v>24</v>
      </c>
      <c r="C4" s="12"/>
      <c r="D4" s="56" t="s">
        <v>14</v>
      </c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3" ht="22.5" customHeight="1" x14ac:dyDescent="0.2">
      <c r="A5" s="56" t="s">
        <v>30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23" ht="39" customHeight="1" x14ac:dyDescent="0.2">
      <c r="A6" s="49" t="s">
        <v>0</v>
      </c>
      <c r="B6" s="49" t="s">
        <v>20</v>
      </c>
      <c r="C6" s="49" t="s">
        <v>1</v>
      </c>
      <c r="D6" s="49" t="s">
        <v>2</v>
      </c>
      <c r="E6" s="51" t="s">
        <v>3</v>
      </c>
      <c r="F6" s="52"/>
      <c r="G6" s="53"/>
      <c r="H6" s="54" t="s">
        <v>17</v>
      </c>
      <c r="I6" s="54"/>
      <c r="J6" s="54"/>
      <c r="K6" s="55" t="s">
        <v>18</v>
      </c>
      <c r="L6" s="55"/>
      <c r="M6" s="55"/>
      <c r="N6" s="55"/>
      <c r="O6" s="33"/>
    </row>
    <row r="7" spans="1:23" ht="159" customHeight="1" x14ac:dyDescent="0.2">
      <c r="A7" s="50"/>
      <c r="B7" s="49"/>
      <c r="C7" s="50"/>
      <c r="D7" s="50"/>
      <c r="E7" s="7" t="s">
        <v>10</v>
      </c>
      <c r="F7" s="13" t="s">
        <v>11</v>
      </c>
      <c r="G7" s="7" t="s">
        <v>12</v>
      </c>
      <c r="H7" s="7" t="s">
        <v>4</v>
      </c>
      <c r="I7" s="7" t="s">
        <v>5</v>
      </c>
      <c r="J7" s="7" t="s">
        <v>6</v>
      </c>
      <c r="K7" s="16" t="s">
        <v>19</v>
      </c>
      <c r="L7" s="17" t="s">
        <v>7</v>
      </c>
      <c r="M7" s="17" t="s">
        <v>8</v>
      </c>
      <c r="N7" s="32" t="s">
        <v>22</v>
      </c>
      <c r="O7" s="33"/>
    </row>
    <row r="8" spans="1:23" s="18" customFormat="1" ht="30.75" customHeight="1" x14ac:dyDescent="0.2">
      <c r="A8" s="24">
        <v>1</v>
      </c>
      <c r="B8" s="36" t="s">
        <v>27</v>
      </c>
      <c r="C8" s="25" t="s">
        <v>28</v>
      </c>
      <c r="D8" s="25">
        <v>500</v>
      </c>
      <c r="E8" s="26">
        <v>1500</v>
      </c>
      <c r="F8" s="26">
        <v>1350</v>
      </c>
      <c r="G8" s="26">
        <v>1300</v>
      </c>
      <c r="H8" s="27">
        <f>AVERAGE(E8:G8)</f>
        <v>1383.3333333333333</v>
      </c>
      <c r="I8" s="28">
        <f>SQRT(((SUM((POWER(G8-H8,2)),(POWER(F8-H8,2)),(POWER(E8-H8,2)))/(COLUMNS(E8:G8)-1))))</f>
        <v>104.08329997330664</v>
      </c>
      <c r="J8" s="28">
        <f>I8/H8*100</f>
        <v>7.5240939739739749</v>
      </c>
      <c r="K8" s="27">
        <f>((D8/3)*(SUM(E8:G8)))</f>
        <v>691666.66666666663</v>
      </c>
      <c r="L8" s="27">
        <f>K8/D8</f>
        <v>1383.3333333333333</v>
      </c>
      <c r="M8" s="27">
        <f>ROUNDDOWN(L8,2)</f>
        <v>1383.33</v>
      </c>
      <c r="N8" s="29">
        <f>M8*D8</f>
        <v>691665</v>
      </c>
      <c r="O8" s="34"/>
      <c r="P8" s="18">
        <v>1.2</v>
      </c>
      <c r="Q8" s="19">
        <f>N8*P8</f>
        <v>829998</v>
      </c>
      <c r="R8" s="20"/>
      <c r="S8" s="19"/>
      <c r="U8" s="18">
        <v>2174.61</v>
      </c>
      <c r="V8" s="18">
        <v>1.2</v>
      </c>
      <c r="W8" s="21">
        <f>U8*V8</f>
        <v>2609.5320000000002</v>
      </c>
    </row>
    <row r="9" spans="1:23" ht="21.75" customHeight="1" x14ac:dyDescent="0.2">
      <c r="A9" s="24"/>
      <c r="B9" s="31" t="s">
        <v>23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40"/>
      <c r="N9" s="9">
        <f>SUM(N8:N8)</f>
        <v>691665</v>
      </c>
      <c r="O9" s="33"/>
      <c r="U9" s="1">
        <v>98573.060000000056</v>
      </c>
      <c r="V9" s="18">
        <v>1.2</v>
      </c>
      <c r="W9" s="21">
        <f t="shared" ref="W9" si="0">U9*V9</f>
        <v>118287.67200000006</v>
      </c>
    </row>
    <row r="10" spans="1:23" ht="22.5" customHeight="1" x14ac:dyDescent="0.25">
      <c r="A10" s="41" t="s">
        <v>31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23" ht="23.25" customHeight="1" x14ac:dyDescent="0.25">
      <c r="A11" s="41" t="s">
        <v>32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23" ht="24.75" customHeight="1" x14ac:dyDescent="0.25">
      <c r="A12" s="10"/>
      <c r="B12" s="43" t="s">
        <v>26</v>
      </c>
      <c r="C12" s="2"/>
      <c r="D12" s="45"/>
      <c r="E12" s="45"/>
      <c r="F12" s="14"/>
      <c r="G12" s="45"/>
      <c r="H12" s="45"/>
      <c r="I12" s="45"/>
      <c r="J12" s="11"/>
      <c r="K12" s="30"/>
    </row>
    <row r="13" spans="1:23" ht="24" customHeight="1" x14ac:dyDescent="0.25">
      <c r="A13" s="10"/>
      <c r="B13" s="44"/>
      <c r="C13" s="2"/>
      <c r="D13" s="46" t="s">
        <v>15</v>
      </c>
      <c r="E13" s="46"/>
      <c r="F13" s="14"/>
      <c r="G13" s="46" t="s">
        <v>16</v>
      </c>
      <c r="H13" s="46"/>
      <c r="I13" s="46"/>
      <c r="J13" s="11"/>
    </row>
    <row r="14" spans="1:23" ht="15.75" x14ac:dyDescent="0.25">
      <c r="A14" s="42"/>
      <c r="B14" s="42"/>
      <c r="C14" s="42"/>
      <c r="D14" s="3"/>
      <c r="E14" s="4"/>
      <c r="F14" s="15"/>
      <c r="G14" s="22"/>
      <c r="H14" s="5"/>
      <c r="I14" s="5"/>
      <c r="J14" s="5"/>
      <c r="K14" s="5"/>
      <c r="L14" s="5"/>
      <c r="M14" s="5"/>
      <c r="N14" s="5"/>
    </row>
  </sheetData>
  <mergeCells count="21">
    <mergeCell ref="H6:J6"/>
    <mergeCell ref="K6:N6"/>
    <mergeCell ref="D3:N3"/>
    <mergeCell ref="D4:N4"/>
    <mergeCell ref="A5:N5"/>
    <mergeCell ref="L1:N1"/>
    <mergeCell ref="C9:M9"/>
    <mergeCell ref="A10:N10"/>
    <mergeCell ref="A14:C14"/>
    <mergeCell ref="A11:N11"/>
    <mergeCell ref="B12:B13"/>
    <mergeCell ref="D12:E12"/>
    <mergeCell ref="G12:I12"/>
    <mergeCell ref="D13:E13"/>
    <mergeCell ref="G13:I13"/>
    <mergeCell ref="K2:N2"/>
    <mergeCell ref="A6:A7"/>
    <mergeCell ref="B6:B7"/>
    <mergeCell ref="C6:C7"/>
    <mergeCell ref="D6:D7"/>
    <mergeCell ref="E6:G6"/>
  </mergeCells>
  <phoneticPr fontId="14" type="noConversion"/>
  <pageMargins left="0.16" right="0.16" top="0.32" bottom="0.24" header="0.22" footer="0.19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Поставка</vt:lpstr>
      <vt:lpstr>Поставка!Область_печати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ATorbenko</dc:creator>
  <cp:lastModifiedBy>R5-3</cp:lastModifiedBy>
  <cp:lastPrinted>2023-02-07T09:53:49Z</cp:lastPrinted>
  <dcterms:created xsi:type="dcterms:W3CDTF">2014-01-28T13:50:42Z</dcterms:created>
  <dcterms:modified xsi:type="dcterms:W3CDTF">2025-06-18T06:51:35Z</dcterms:modified>
</cp:coreProperties>
</file>