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5280" yWindow="-75" windowWidth="20745" windowHeight="12630"/>
  </bookViews>
  <sheets>
    <sheet name="Моющие и чистящие средства" sheetId="23" r:id="rId1"/>
  </sheets>
  <definedNames>
    <definedName name="_xlnm.Print_Area" localSheetId="0">'Моющие и чистящие средства'!$A$1:$N$17</definedName>
  </definedNames>
  <calcPr calcId="144525"/>
</workbook>
</file>

<file path=xl/calcChain.xml><?xml version="1.0" encoding="utf-8"?>
<calcChain xmlns="http://schemas.openxmlformats.org/spreadsheetml/2006/main">
  <c r="J10" i="23" l="1"/>
  <c r="L11" i="23"/>
  <c r="N11" i="23"/>
  <c r="K9" i="23"/>
  <c r="L9" i="23" s="1"/>
  <c r="M9" i="23" s="1"/>
  <c r="N9" i="23" s="1"/>
  <c r="O9" i="23" s="1"/>
  <c r="I9" i="23"/>
  <c r="J9" i="23" s="1"/>
  <c r="V11" i="23" l="1"/>
  <c r="K10" i="23" l="1"/>
  <c r="L10" i="23" s="1"/>
  <c r="I10" i="23"/>
  <c r="M10" i="23" l="1"/>
  <c r="M11" i="23"/>
  <c r="N10" i="23" l="1"/>
  <c r="O10" i="23" l="1"/>
  <c r="O11" i="23" s="1"/>
</calcChain>
</file>

<file path=xl/sharedStrings.xml><?xml version="1.0" encoding="utf-8"?>
<sst xmlns="http://schemas.openxmlformats.org/spreadsheetml/2006/main" count="41" uniqueCount="39">
  <si>
    <t>№</t>
  </si>
  <si>
    <t>Наименование предмета контракта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</si>
  <si>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</si>
  <si>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</si>
  <si>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</si>
  <si>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</si>
  <si>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</si>
  <si>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</si>
  <si>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</si>
  <si>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</si>
  <si>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</si>
  <si>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</si>
  <si>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</si>
  <si>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шт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</si>
  <si>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</si>
  <si>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</si>
  <si>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</si>
  <si>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</si>
  <si>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</si>
  <si>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</si>
  <si>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</si>
  <si>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</si>
  <si>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</si>
  <si>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</si>
  <si>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</si>
  <si>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</si>
  <si>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</si>
  <si>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Н(М)Ц, за единицу (руб.)  с НДС</t>
  </si>
  <si>
    <t xml:space="preserve">ОКПД 2 </t>
  </si>
  <si>
    <t xml:space="preserve">Н(М)Ц, за единицу (руб.)   </t>
  </si>
  <si>
    <t>Начальник ОИТ</t>
  </si>
  <si>
    <t>Тлеуов И.К. /_____________/</t>
  </si>
  <si>
    <t xml:space="preserve">Дата подготовки обоснования НМЦ  11.06.2025 г. </t>
  </si>
  <si>
    <t>до 01 июля 2026г.</t>
  </si>
  <si>
    <t>58.29.50.000</t>
  </si>
  <si>
    <t>Предоставление на условиях простой (неисключительной) лицензии права на использование программы: антивирус DrWeb</t>
  </si>
  <si>
    <t>Неисключительное право на использование ПО Dr.Web Desktop Security Suite (LBW-BC-12M-340:340-D3), Неисключительное право на использование ПО Dr.Web Server Security Suite (LBS-AC-12M-35:30-D3), Неисключительное право на использование ПО Dr.Web Mail Security Suite (LBP-AAC-12M-250:250-D3), Неисключительное право на использование ПО Dr.Web Gateway Security Suite (LBG-AC-12M-130:130-D3)</t>
  </si>
  <si>
    <t>Дистрибутив Медиа-комплект «Dr.Web для бизнеса сертифицированный» ФСТЭК России (сертификат №3509 действует до 27.01.2029г.)</t>
  </si>
  <si>
    <t xml:space="preserve">Итого НМЦД устанавливается в размере: 639920,72 рублей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</si>
</sst>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/>
    <xf numFmtId="0" fontId="4" fillId="0" borderId="0" xfId="0" applyFont="1" applyFill="1" applyAlignment="1" applyProtection="1">
      <alignment vertical="center"/>
      <protection locked="0"/>
    </xf>
    <xf numFmtId="4" fontId="5" fillId="0" borderId="0" xfId="0" applyNumberFormat="1" applyFont="1"/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0" fontId="5" fillId="0" borderId="0" xfId="0" applyFont="1" applyBorder="1"/>
    <xf numFmtId="4" fontId="0" fillId="3" borderId="0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 applyFill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vertical="center"/>
    </xf>
    <xf numFmtId="4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4" fontId="6" fillId="2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1600200</xdr:rowOff>
    </xdr:from>
    <xdr:to>
      <xdr:col>10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7</xdr:row>
      <xdr:rowOff>1400175</xdr:rowOff>
    </xdr:from>
    <xdr:to>
      <xdr:col>10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abSelected="1" view="pageBreakPreview" zoomScaleNormal="112" zoomScaleSheetLayoutView="100" workbookViewId="0">
      <selection activeCell="J11" sqref="J11"/>
    </sheetView>
  </sheetViews>
  <sheetFormatPr defaultRowHeight="12.75" x14ac:dyDescent="0.2"/>
  <cols>
    <col min="1" max="1" width="6.140625" style="1" customWidth="1"/>
    <col min="2" max="2" width="54" style="1" customWidth="1"/>
    <col min="3" max="3" width="15.5703125" style="23" customWidth="1"/>
    <col min="4" max="4" width="9.42578125" style="1" customWidth="1"/>
    <col min="5" max="5" width="6.85546875" style="1" customWidth="1"/>
    <col min="6" max="6" width="16.7109375" style="3" customWidth="1"/>
    <col min="7" max="7" width="15.7109375" style="3" customWidth="1"/>
    <col min="8" max="8" width="16.85546875" style="1" customWidth="1"/>
    <col min="9" max="9" width="15.5703125" style="1" customWidth="1"/>
    <col min="10" max="10" width="15.42578125" style="1" customWidth="1"/>
    <col min="11" max="11" width="22.7109375" style="1" customWidth="1"/>
    <col min="12" max="12" width="20.85546875" style="3" customWidth="1"/>
    <col min="13" max="13" width="15.140625" style="1" customWidth="1"/>
    <col min="14" max="14" width="15.85546875" style="1" customWidth="1"/>
    <col min="15" max="15" width="15.7109375" style="3" hidden="1" customWidth="1"/>
    <col min="16" max="20" width="15.7109375" style="12" customWidth="1"/>
    <col min="21" max="21" width="13" style="12" hidden="1" customWidth="1"/>
    <col min="22" max="22" width="12.42578125" style="13" hidden="1" customWidth="1"/>
    <col min="23" max="23" width="9.140625" style="13" hidden="1" customWidth="1"/>
    <col min="24" max="24" width="14.7109375" style="12" hidden="1" customWidth="1"/>
    <col min="25" max="25" width="9.140625" style="13" customWidth="1"/>
    <col min="26" max="33" width="9.140625" style="13"/>
    <col min="34" max="16384" width="9.140625" style="1"/>
  </cols>
  <sheetData>
    <row r="1" spans="1:23" ht="16.5" customHeight="1" x14ac:dyDescent="0.2">
      <c r="F1" s="17" t="s">
        <v>23</v>
      </c>
      <c r="K1" s="64" t="s">
        <v>9</v>
      </c>
      <c r="L1" s="65"/>
      <c r="M1" s="65"/>
      <c r="N1" s="65"/>
    </row>
    <row r="2" spans="1:23" ht="20.25" customHeight="1" x14ac:dyDescent="0.2">
      <c r="A2" s="4"/>
      <c r="B2" s="15" t="s">
        <v>14</v>
      </c>
      <c r="C2" s="4"/>
      <c r="D2" s="4"/>
      <c r="E2" s="72" t="s">
        <v>35</v>
      </c>
      <c r="F2" s="72"/>
      <c r="G2" s="72"/>
      <c r="H2" s="72"/>
      <c r="I2" s="72"/>
      <c r="J2" s="72"/>
      <c r="K2" s="72"/>
      <c r="L2" s="72"/>
      <c r="M2" s="72"/>
      <c r="N2" s="72"/>
    </row>
    <row r="3" spans="1:23" ht="21" customHeight="1" x14ac:dyDescent="0.2">
      <c r="A3" s="4"/>
      <c r="B3" s="15" t="s">
        <v>15</v>
      </c>
      <c r="C3" s="4"/>
      <c r="D3" s="4"/>
      <c r="E3" s="72" t="s">
        <v>16</v>
      </c>
      <c r="F3" s="72"/>
      <c r="G3" s="72"/>
      <c r="H3" s="72"/>
      <c r="I3" s="72"/>
      <c r="J3" s="72"/>
      <c r="K3" s="72"/>
      <c r="L3" s="72"/>
      <c r="M3" s="72"/>
      <c r="N3" s="72"/>
    </row>
    <row r="4" spans="1:23" ht="33.75" customHeight="1" x14ac:dyDescent="0.2">
      <c r="A4" s="4"/>
      <c r="B4" s="15" t="s">
        <v>17</v>
      </c>
      <c r="C4" s="4"/>
      <c r="D4" s="4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</row>
    <row r="5" spans="1:23" ht="22.5" customHeight="1" x14ac:dyDescent="0.2">
      <c r="A5" s="72" t="s">
        <v>18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23" ht="39" customHeight="1" x14ac:dyDescent="0.2">
      <c r="A6" s="4"/>
      <c r="B6" s="15" t="s">
        <v>19</v>
      </c>
      <c r="C6" s="4"/>
      <c r="D6" s="4"/>
      <c r="E6" s="4"/>
      <c r="F6" s="5"/>
      <c r="G6" s="5"/>
      <c r="H6" s="4"/>
      <c r="I6" s="4"/>
      <c r="J6" s="4"/>
      <c r="K6" s="4"/>
      <c r="L6" s="5"/>
      <c r="M6" s="4"/>
      <c r="N6" s="4"/>
    </row>
    <row r="7" spans="1:23" ht="39" customHeight="1" x14ac:dyDescent="0.2">
      <c r="A7" s="66" t="s">
        <v>0</v>
      </c>
      <c r="B7" s="68" t="s">
        <v>1</v>
      </c>
      <c r="C7" s="24"/>
      <c r="D7" s="68" t="s">
        <v>2</v>
      </c>
      <c r="E7" s="68" t="s">
        <v>3</v>
      </c>
      <c r="F7" s="68" t="s">
        <v>4</v>
      </c>
      <c r="G7" s="68"/>
      <c r="H7" s="68"/>
      <c r="I7" s="70" t="s">
        <v>24</v>
      </c>
      <c r="J7" s="70"/>
      <c r="K7" s="71" t="s">
        <v>25</v>
      </c>
      <c r="L7" s="71"/>
      <c r="M7" s="71"/>
      <c r="N7" s="71"/>
    </row>
    <row r="8" spans="1:23" ht="159" customHeight="1" thickBot="1" x14ac:dyDescent="0.25">
      <c r="A8" s="67"/>
      <c r="B8" s="69"/>
      <c r="C8" s="54" t="s">
        <v>28</v>
      </c>
      <c r="D8" s="69"/>
      <c r="E8" s="69"/>
      <c r="F8" s="55" t="s">
        <v>10</v>
      </c>
      <c r="G8" s="55" t="s">
        <v>11</v>
      </c>
      <c r="H8" s="54" t="s">
        <v>12</v>
      </c>
      <c r="I8" s="56" t="s">
        <v>5</v>
      </c>
      <c r="J8" s="56" t="s">
        <v>6</v>
      </c>
      <c r="K8" s="57" t="s">
        <v>26</v>
      </c>
      <c r="L8" s="58" t="s">
        <v>7</v>
      </c>
      <c r="M8" s="59" t="s">
        <v>8</v>
      </c>
      <c r="N8" s="59" t="s">
        <v>29</v>
      </c>
      <c r="O8" s="10" t="s">
        <v>27</v>
      </c>
      <c r="P8" s="7"/>
      <c r="Q8" s="7"/>
      <c r="R8" s="7"/>
      <c r="S8" s="7"/>
      <c r="T8" s="7"/>
      <c r="U8" s="7"/>
    </row>
    <row r="9" spans="1:23" ht="85.5" thickBot="1" x14ac:dyDescent="0.3">
      <c r="A9" s="28">
        <v>1</v>
      </c>
      <c r="B9" s="63" t="s">
        <v>36</v>
      </c>
      <c r="C9" s="62" t="s">
        <v>34</v>
      </c>
      <c r="D9" s="26" t="s">
        <v>13</v>
      </c>
      <c r="E9" s="22">
        <v>1</v>
      </c>
      <c r="F9" s="60">
        <v>634320.72</v>
      </c>
      <c r="G9" s="61">
        <v>634320.72</v>
      </c>
      <c r="H9" s="61">
        <v>634320.72</v>
      </c>
      <c r="I9" s="25">
        <f>AVERAGE(F9:H9)</f>
        <v>634320.72</v>
      </c>
      <c r="J9" s="19">
        <f t="shared" ref="J9" si="0">SQRT(((SUM((POWER(H9-I9,2)),(POWER(G9-I9,2)),(POWER(F9-I9,2)))/(COLUMNS(F9:H9)-1))))</f>
        <v>0</v>
      </c>
      <c r="K9" s="20">
        <f t="shared" ref="K9" si="1">((E9/3)*(SUM(F9:H9)))</f>
        <v>634320.72</v>
      </c>
      <c r="L9" s="21">
        <f t="shared" ref="L9" si="2">K9/E9</f>
        <v>634320.72</v>
      </c>
      <c r="M9" s="20">
        <f t="shared" ref="M9" si="3">ROUNDDOWN(L9,2)</f>
        <v>634320.72</v>
      </c>
      <c r="N9" s="21">
        <f t="shared" ref="N9" si="4">M9*E9</f>
        <v>634320.72</v>
      </c>
      <c r="O9" s="11">
        <f>N9*W9</f>
        <v>761184.86399999994</v>
      </c>
      <c r="P9" s="8"/>
      <c r="Q9" s="8"/>
      <c r="R9" s="8"/>
      <c r="S9" s="8"/>
      <c r="T9" s="8"/>
      <c r="U9" s="8"/>
      <c r="V9" s="16">
        <v>120.97</v>
      </c>
      <c r="W9" s="6">
        <v>1.2</v>
      </c>
    </row>
    <row r="10" spans="1:23" ht="36.75" x14ac:dyDescent="0.25">
      <c r="A10" s="28">
        <v>2</v>
      </c>
      <c r="B10" s="63" t="s">
        <v>37</v>
      </c>
      <c r="C10" s="62" t="s">
        <v>34</v>
      </c>
      <c r="D10" s="26" t="s">
        <v>13</v>
      </c>
      <c r="E10" s="22">
        <v>2</v>
      </c>
      <c r="F10" s="60">
        <v>2800</v>
      </c>
      <c r="G10" s="61">
        <v>2800</v>
      </c>
      <c r="H10" s="61">
        <v>2800</v>
      </c>
      <c r="I10" s="25">
        <f>AVERAGE(F10:H10)</f>
        <v>2800</v>
      </c>
      <c r="J10" s="19">
        <f>SQRT(((SUM((POWER(H10-I10,2)),(POWER(G10-I10,2)),(POWER(F10-I10,2)))/(COLUMNS(F10:H10)-1))))</f>
        <v>0</v>
      </c>
      <c r="K10" s="20">
        <f t="shared" ref="K10" si="5">((E10/3)*(SUM(F10:H10)))</f>
        <v>5600</v>
      </c>
      <c r="L10" s="21">
        <f t="shared" ref="L10" si="6">K10/E10</f>
        <v>2800</v>
      </c>
      <c r="M10" s="20">
        <f t="shared" ref="M10" si="7">ROUNDDOWN(L10,2)</f>
        <v>2800</v>
      </c>
      <c r="N10" s="21">
        <f t="shared" ref="N10" si="8">M10*E10</f>
        <v>5600</v>
      </c>
      <c r="O10" s="11">
        <f>N10*W10</f>
        <v>6720</v>
      </c>
      <c r="P10" s="8"/>
      <c r="Q10" s="8"/>
      <c r="R10" s="8"/>
      <c r="S10" s="8"/>
      <c r="T10" s="8"/>
      <c r="U10" s="8"/>
      <c r="V10" s="16">
        <v>120.97</v>
      </c>
      <c r="W10" s="6">
        <v>1.2</v>
      </c>
    </row>
    <row r="11" spans="1:23" ht="15.75" thickBot="1" x14ac:dyDescent="0.3">
      <c r="A11" s="29"/>
      <c r="B11" s="30"/>
      <c r="C11" s="30"/>
      <c r="D11" s="31"/>
      <c r="E11" s="32"/>
      <c r="F11" s="33"/>
      <c r="G11" s="33"/>
      <c r="H11" s="34"/>
      <c r="I11" s="35"/>
      <c r="J11" s="36"/>
      <c r="K11" s="37"/>
      <c r="L11" s="38">
        <f>SUM(L9:L10)</f>
        <v>637120.72</v>
      </c>
      <c r="M11" s="37">
        <f t="shared" ref="M11" si="9">ROUNDDOWN(L11,2)</f>
        <v>637120.72</v>
      </c>
      <c r="N11" s="38">
        <f>SUM(N9:N10)</f>
        <v>639920.72</v>
      </c>
      <c r="O11" s="39">
        <f>SUM(O10:O10)</f>
        <v>6720</v>
      </c>
      <c r="V11" s="9">
        <f>SUM(V10:V10)</f>
        <v>120.97</v>
      </c>
      <c r="W11" s="6">
        <v>1.2</v>
      </c>
    </row>
    <row r="12" spans="1:23" ht="20.25" customHeight="1" thickBot="1" x14ac:dyDescent="0.3">
      <c r="A12" s="76"/>
      <c r="B12" s="76"/>
      <c r="C12" s="76"/>
      <c r="D12" s="76"/>
      <c r="E12" s="76"/>
      <c r="F12" s="76"/>
      <c r="G12" s="76"/>
      <c r="H12" s="76"/>
      <c r="I12" s="27"/>
      <c r="J12" s="40"/>
      <c r="K12" s="40"/>
      <c r="L12" s="41"/>
      <c r="M12" s="42"/>
      <c r="N12" s="43"/>
      <c r="O12" s="44"/>
      <c r="V12" s="14"/>
      <c r="W12" s="6">
        <v>1.2</v>
      </c>
    </row>
    <row r="13" spans="1:23" ht="37.5" customHeight="1" x14ac:dyDescent="0.25">
      <c r="A13" s="74" t="s">
        <v>38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V13" s="14"/>
    </row>
    <row r="14" spans="1:23" ht="14.25" x14ac:dyDescent="0.2">
      <c r="A14" s="78" t="s">
        <v>32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pans="1:23" ht="18" customHeight="1" x14ac:dyDescent="0.25">
      <c r="A15" s="45"/>
      <c r="B15" s="79" t="s">
        <v>20</v>
      </c>
      <c r="C15" s="46"/>
      <c r="D15" s="47"/>
      <c r="E15" s="81" t="s">
        <v>30</v>
      </c>
      <c r="F15" s="81"/>
      <c r="G15" s="48"/>
      <c r="H15" s="81" t="s">
        <v>31</v>
      </c>
      <c r="I15" s="81"/>
      <c r="J15" s="81"/>
      <c r="K15" s="47"/>
      <c r="L15" s="44"/>
      <c r="M15" s="47"/>
      <c r="N15" s="47"/>
      <c r="O15" s="44"/>
    </row>
    <row r="16" spans="1:23" ht="19.5" customHeight="1" x14ac:dyDescent="0.25">
      <c r="A16" s="45"/>
      <c r="B16" s="80"/>
      <c r="C16" s="49"/>
      <c r="D16" s="47"/>
      <c r="E16" s="81" t="s">
        <v>21</v>
      </c>
      <c r="F16" s="81"/>
      <c r="G16" s="48"/>
      <c r="H16" s="81" t="s">
        <v>22</v>
      </c>
      <c r="I16" s="81"/>
      <c r="J16" s="81"/>
      <c r="K16" s="47"/>
      <c r="L16" s="44"/>
      <c r="M16" s="47"/>
      <c r="N16" s="47"/>
      <c r="O16" s="44"/>
    </row>
    <row r="17" spans="1:15" ht="15" x14ac:dyDescent="0.25">
      <c r="A17" s="77"/>
      <c r="B17" s="77"/>
      <c r="C17" s="77"/>
      <c r="D17" s="77"/>
      <c r="E17" s="50"/>
      <c r="F17" s="51"/>
      <c r="G17" s="52"/>
      <c r="H17" s="53"/>
      <c r="I17" s="2"/>
      <c r="J17" s="2"/>
      <c r="K17" s="2"/>
      <c r="L17" s="18"/>
      <c r="M17" s="2"/>
      <c r="N17" s="2"/>
      <c r="O17" s="44"/>
    </row>
  </sheetData>
  <mergeCells count="21">
    <mergeCell ref="A13:O13"/>
    <mergeCell ref="A12:H12"/>
    <mergeCell ref="A17:D17"/>
    <mergeCell ref="A14:O14"/>
    <mergeCell ref="B15:B16"/>
    <mergeCell ref="E15:F15"/>
    <mergeCell ref="H15:J15"/>
    <mergeCell ref="E16:F16"/>
    <mergeCell ref="H16:J16"/>
    <mergeCell ref="K1:N1"/>
    <mergeCell ref="A7:A8"/>
    <mergeCell ref="B7:B8"/>
    <mergeCell ref="D7:D8"/>
    <mergeCell ref="E7:E8"/>
    <mergeCell ref="F7:H7"/>
    <mergeCell ref="I7:J7"/>
    <mergeCell ref="K7:N7"/>
    <mergeCell ref="E2:N2"/>
    <mergeCell ref="E3:N3"/>
    <mergeCell ref="E4:N4"/>
    <mergeCell ref="A5:N5"/>
  </mergeCells>
  <pageMargins left="0.16" right="0.16" top="0.32" bottom="0.24" header="0.22" footer="0.19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Моющие и чистящие средства</vt:lpstr>
      <vt:lpstr>'Моющие и чистящие средства'!Область_печати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Тлеуов И.К.</cp:lastModifiedBy>
  <cp:lastPrinted>2024-09-20T05:42:39Z</cp:lastPrinted>
  <dcterms:created xsi:type="dcterms:W3CDTF">2014-01-28T13:50:42Z</dcterms:created>
  <dcterms:modified xsi:type="dcterms:W3CDTF">2025-06-11T09:42:22Z</dcterms:modified>
</cp:coreProperties>
</file>