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37AD1D76-120B-4F46-87A8-27D31DD97B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I31" i="1"/>
  <c r="I29" i="1"/>
  <c r="I19" i="1"/>
  <c r="I15" i="1"/>
  <c r="I11" i="1"/>
  <c r="I5" i="1"/>
  <c r="J5" i="1" s="1"/>
  <c r="I30" i="1"/>
  <c r="J30" i="1" s="1"/>
  <c r="J29" i="1"/>
  <c r="I7" i="1"/>
  <c r="J7" i="1" s="1"/>
  <c r="I18" i="1"/>
  <c r="J18" i="1" s="1"/>
  <c r="J9" i="1"/>
  <c r="I6" i="1" l="1"/>
  <c r="J6" i="1" s="1"/>
  <c r="I8" i="1"/>
  <c r="J8" i="1" s="1"/>
  <c r="I10" i="1"/>
  <c r="J10" i="1" s="1"/>
  <c r="J11" i="1"/>
  <c r="I12" i="1"/>
  <c r="J12" i="1" s="1"/>
  <c r="I13" i="1"/>
  <c r="J13" i="1" s="1"/>
  <c r="I14" i="1"/>
  <c r="J14" i="1" s="1"/>
  <c r="J15" i="1"/>
  <c r="I16" i="1"/>
  <c r="J16" i="1" s="1"/>
  <c r="I17" i="1"/>
  <c r="J17" i="1" s="1"/>
  <c r="J19" i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J34" i="1" l="1"/>
  <c r="J31" i="1"/>
</calcChain>
</file>

<file path=xl/sharedStrings.xml><?xml version="1.0" encoding="utf-8"?>
<sst xmlns="http://schemas.openxmlformats.org/spreadsheetml/2006/main" count="106" uniqueCount="58">
  <si>
    <t>№ п/п</t>
  </si>
  <si>
    <t>Наименование материало</t>
  </si>
  <si>
    <t>Ед.изм</t>
  </si>
  <si>
    <t>ГОСТ</t>
  </si>
  <si>
    <t>Кол-во.</t>
  </si>
  <si>
    <t>"АСТИ"</t>
  </si>
  <si>
    <t>ООО "БАРТ"</t>
  </si>
  <si>
    <t>средняя стоимость, руб.с НДС</t>
  </si>
  <si>
    <t>Итог, Руб.</t>
  </si>
  <si>
    <t>с НДС</t>
  </si>
  <si>
    <t>Паронит ПОН(б) 2.0 мм</t>
  </si>
  <si>
    <t>кг.</t>
  </si>
  <si>
    <t>ГОСТ 481-80</t>
  </si>
  <si>
    <t>Паронит ПОН(б) 3.0 мм</t>
  </si>
  <si>
    <t>Паронит ПОН(б) 1.0 мм</t>
  </si>
  <si>
    <t>Паронит ПОН(б) 4.0 мм</t>
  </si>
  <si>
    <t>Паронит ПОН(б) 5.0 мм</t>
  </si>
  <si>
    <t>Техпластина МБС- С 3 мм</t>
  </si>
  <si>
    <t>ГОСТ 7338-90</t>
  </si>
  <si>
    <t>Техпластина МБС- С 4 мм</t>
  </si>
  <si>
    <t xml:space="preserve"> ГОСТ 7338-90</t>
  </si>
  <si>
    <t>шт.</t>
  </si>
  <si>
    <t>ГОСТ 10704-91</t>
  </si>
  <si>
    <t>Фторопласт пластина 5мм</t>
  </si>
  <si>
    <t>ГОСТ 8732-78</t>
  </si>
  <si>
    <t>Набивка АП-31 20х20мм</t>
  </si>
  <si>
    <t>ГОСТ 5152-84</t>
  </si>
  <si>
    <t>Набивка АП-31 12х12мм</t>
  </si>
  <si>
    <t xml:space="preserve"> ГОСТ 5152-84</t>
  </si>
  <si>
    <t>Набивка АП-31 8х8мм</t>
  </si>
  <si>
    <t>Набивка АП-31 6х6мм</t>
  </si>
  <si>
    <t>Итог руб,</t>
  </si>
  <si>
    <t>с НДС 20%</t>
  </si>
  <si>
    <t>В т.ч.НДС 20%</t>
  </si>
  <si>
    <t xml:space="preserve">                                           РАСЧЁТ НАЧАЛЬНОЙ(МАКСИМАЛЬНОЙ)ЦЕНЫ ДОГОВОРА </t>
  </si>
  <si>
    <t>"Майкопские тепловые сети" , г Майкоп ул.12 Марта 151</t>
  </si>
  <si>
    <t>Исполнил:</t>
  </si>
  <si>
    <t>Начальник отдела снабжения филиала</t>
  </si>
  <si>
    <t>Азашиков.А.А</t>
  </si>
  <si>
    <t>(8772)52-77-93</t>
  </si>
  <si>
    <t>Набивка АП-31 10х10мм</t>
  </si>
  <si>
    <t>Набивка АФТ 8х8 мм</t>
  </si>
  <si>
    <t>Набивка АФТ 10х10 мм</t>
  </si>
  <si>
    <t>ООО "ТЕХНОСНАБ"</t>
  </si>
  <si>
    <t>Паронит ПОН(б) 6.0 мм</t>
  </si>
  <si>
    <t>Техпластина МБС- С 5 мм</t>
  </si>
  <si>
    <t>Техпластина МБС -С 10 мм (500х500мм)</t>
  </si>
  <si>
    <t>Техпластина ТМКЩ-С 3 мм</t>
  </si>
  <si>
    <t>Техпластина ТМКЩ-С 5мм</t>
  </si>
  <si>
    <t>Техпластина ТМКЩ-С 4 мм</t>
  </si>
  <si>
    <t>Фторопласт пластина 3 мм</t>
  </si>
  <si>
    <t>Набивка ХБС-31 4х4 мм</t>
  </si>
  <si>
    <t>Набивка ХБС-31 8х8 мм</t>
  </si>
  <si>
    <t>Набивка ХБС-31 10х10 мм</t>
  </si>
  <si>
    <t>Набивка ХБС-31 20х20 мм</t>
  </si>
  <si>
    <t>на поставку резинотехнические изделия и огнеупорные материал для Филиала АО "АТЭК" Майкопские тепловые сети</t>
  </si>
  <si>
    <t>Стоимость за килограмм расчитана с учётом доставки до получателя:  Филиал АО "АТЭК"</t>
  </si>
  <si>
    <t>Набивка ХБС-31 6х6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</si>
</sst>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0" borderId="0" xfId="0" applyNumberFormat="1" applyFont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/>
    <xf numFmtId="4" fontId="1" fillId="0" borderId="0" xfId="0" applyNumberFormat="1" applyFont="1" applyBorder="1"/>
    <xf numFmtId="4" fontId="1" fillId="2" borderId="0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top" shrinkToFi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top" shrinkToFit="1"/>
    </xf>
    <xf numFmtId="4" fontId="1" fillId="0" borderId="1" xfId="0" applyNumberFormat="1" applyFont="1" applyBorder="1" applyAlignment="1">
      <alignment vertical="center"/>
    </xf>
    <xf numFmtId="4" fontId="3" fillId="3" borderId="0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2" borderId="0" xfId="0" applyFont="1" applyFill="1"/>
    <xf numFmtId="0" fontId="3" fillId="3" borderId="0" xfId="0" applyFont="1" applyFill="1"/>
    <xf numFmtId="4" fontId="2" fillId="2" borderId="1" xfId="0" applyNumberFormat="1" applyFont="1" applyFill="1" applyBorder="1" applyAlignment="1">
      <alignment horizontal="right" vertical="top" shrinkToFit="1"/>
    </xf>
    <xf numFmtId="2" fontId="1" fillId="0" borderId="0" xfId="0" applyNumberFormat="1" applyFont="1"/>
    <xf numFmtId="4" fontId="1" fillId="2" borderId="1" xfId="0" applyNumberFormat="1" applyFont="1" applyFill="1" applyBorder="1" applyAlignment="1">
      <alignment horizontal="right" vertical="top" shrinkToFit="1"/>
    </xf>
    <xf numFmtId="4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Normal="100" zoomScaleSheetLayoutView="100" workbookViewId="0">
      <selection activeCell="A20" sqref="A20:XFD31"/>
    </sheetView>
  </sheetViews>
  <sheetFormatPr defaultRowHeight="18" x14ac:dyDescent="0.35"/>
  <cols>
    <col min="1" max="1" width="8.109375" style="28" customWidth="1"/>
    <col min="2" max="2" width="35.88671875" style="28" customWidth="1"/>
    <col min="3" max="3" width="10.5546875" style="28" customWidth="1"/>
    <col min="4" max="4" width="18.5546875" style="28" customWidth="1"/>
    <col min="5" max="6" width="11.5546875" style="28" customWidth="1"/>
    <col min="7" max="7" width="13.109375" style="31" customWidth="1"/>
    <col min="8" max="8" width="17.109375" style="28" customWidth="1"/>
    <col min="9" max="9" width="15.5546875" style="28" customWidth="1"/>
    <col min="10" max="10" width="18.109375" style="28" customWidth="1"/>
    <col min="11" max="11" width="33.44140625" style="28" customWidth="1"/>
    <col min="12" max="12" width="35.33203125" style="28" customWidth="1"/>
    <col min="13" max="16" width="8.88671875" style="28"/>
    <col min="17" max="17" width="24.88671875" style="28" customWidth="1"/>
    <col min="18" max="16384" width="8.88671875" style="28"/>
  </cols>
  <sheetData>
    <row r="1" spans="1:12" ht="17.399999999999999" customHeight="1" x14ac:dyDescent="0.35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32"/>
      <c r="L1" s="32"/>
    </row>
    <row r="2" spans="1:12" ht="22.5" customHeight="1" x14ac:dyDescent="0.35">
      <c r="A2" s="24" t="s">
        <v>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32"/>
    </row>
    <row r="3" spans="1:12" ht="42" customHeight="1" x14ac:dyDescent="0.3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5" t="s">
        <v>5</v>
      </c>
      <c r="G3" s="26" t="s">
        <v>6</v>
      </c>
      <c r="H3" s="27" t="s">
        <v>43</v>
      </c>
      <c r="I3" s="17" t="s">
        <v>7</v>
      </c>
      <c r="J3" s="13" t="s">
        <v>8</v>
      </c>
    </row>
    <row r="4" spans="1:12" x14ac:dyDescent="0.35">
      <c r="A4" s="20"/>
      <c r="B4" s="20"/>
      <c r="C4" s="20"/>
      <c r="D4" s="20"/>
      <c r="E4" s="20"/>
      <c r="F4" s="10" t="s">
        <v>9</v>
      </c>
      <c r="G4" s="11" t="s">
        <v>9</v>
      </c>
      <c r="H4" s="12" t="s">
        <v>9</v>
      </c>
      <c r="I4" s="17"/>
      <c r="J4" s="13" t="s">
        <v>9</v>
      </c>
    </row>
    <row r="5" spans="1:12" x14ac:dyDescent="0.35">
      <c r="A5" s="8">
        <v>1</v>
      </c>
      <c r="B5" s="3" t="s">
        <v>10</v>
      </c>
      <c r="C5" s="15" t="s">
        <v>11</v>
      </c>
      <c r="D5" s="15" t="s">
        <v>12</v>
      </c>
      <c r="E5" s="4">
        <v>35.979999999999997</v>
      </c>
      <c r="F5" s="9">
        <v>112.13</v>
      </c>
      <c r="G5" s="33">
        <v>115</v>
      </c>
      <c r="H5" s="2">
        <v>113.03</v>
      </c>
      <c r="I5" s="2">
        <f>(F5+G5+H5)/3</f>
        <v>113.38666666666666</v>
      </c>
      <c r="J5" s="2">
        <f>(I5*E5)</f>
        <v>4079.652266666666</v>
      </c>
    </row>
    <row r="6" spans="1:12" x14ac:dyDescent="0.35">
      <c r="A6" s="8">
        <v>2</v>
      </c>
      <c r="B6" s="3" t="s">
        <v>13</v>
      </c>
      <c r="C6" s="15" t="s">
        <v>11</v>
      </c>
      <c r="D6" s="15" t="s">
        <v>12</v>
      </c>
      <c r="E6" s="4">
        <v>147.75</v>
      </c>
      <c r="F6" s="9">
        <v>112.13</v>
      </c>
      <c r="G6" s="33">
        <v>115</v>
      </c>
      <c r="H6" s="2">
        <v>113.03</v>
      </c>
      <c r="I6" s="2">
        <f t="shared" ref="I6:I30" si="0">(F6+G6+H6)/3</f>
        <v>113.38666666666666</v>
      </c>
      <c r="J6" s="2">
        <f t="shared" ref="J6:J12" si="1">(I6*E6)</f>
        <v>16752.879999999997</v>
      </c>
      <c r="K6" s="34"/>
    </row>
    <row r="7" spans="1:12" x14ac:dyDescent="0.35">
      <c r="A7" s="8">
        <v>3</v>
      </c>
      <c r="B7" s="3" t="s">
        <v>14</v>
      </c>
      <c r="C7" s="15" t="s">
        <v>11</v>
      </c>
      <c r="D7" s="15" t="s">
        <v>12</v>
      </c>
      <c r="E7" s="4">
        <v>15.4</v>
      </c>
      <c r="F7" s="9">
        <v>134.88</v>
      </c>
      <c r="G7" s="33">
        <v>136.5</v>
      </c>
      <c r="H7" s="2">
        <v>135.97</v>
      </c>
      <c r="I7" s="2">
        <f t="shared" si="0"/>
        <v>135.78333333333333</v>
      </c>
      <c r="J7" s="2">
        <f>(I7*E7)</f>
        <v>2091.0633333333335</v>
      </c>
    </row>
    <row r="8" spans="1:12" x14ac:dyDescent="0.35">
      <c r="A8" s="8">
        <v>4</v>
      </c>
      <c r="B8" s="3" t="s">
        <v>15</v>
      </c>
      <c r="C8" s="15" t="s">
        <v>11</v>
      </c>
      <c r="D8" s="15" t="s">
        <v>12</v>
      </c>
      <c r="E8" s="4">
        <v>214</v>
      </c>
      <c r="F8" s="9">
        <v>112.13</v>
      </c>
      <c r="G8" s="33">
        <v>117.5</v>
      </c>
      <c r="H8" s="2">
        <v>113.03</v>
      </c>
      <c r="I8" s="2">
        <f t="shared" si="0"/>
        <v>114.21999999999998</v>
      </c>
      <c r="J8" s="2">
        <f t="shared" si="1"/>
        <v>24443.079999999998</v>
      </c>
    </row>
    <row r="9" spans="1:12" x14ac:dyDescent="0.35">
      <c r="A9" s="8">
        <v>5</v>
      </c>
      <c r="B9" s="3" t="s">
        <v>44</v>
      </c>
      <c r="C9" s="15" t="s">
        <v>11</v>
      </c>
      <c r="D9" s="15" t="s">
        <v>12</v>
      </c>
      <c r="E9" s="15">
        <v>50</v>
      </c>
      <c r="F9" s="23">
        <v>162.5</v>
      </c>
      <c r="G9" s="22">
        <v>170</v>
      </c>
      <c r="H9" s="35">
        <v>170.63</v>
      </c>
      <c r="I9" s="2">
        <v>167.71</v>
      </c>
      <c r="J9" s="2">
        <f t="shared" si="1"/>
        <v>8385.5</v>
      </c>
    </row>
    <row r="10" spans="1:12" x14ac:dyDescent="0.35">
      <c r="A10" s="8">
        <v>6</v>
      </c>
      <c r="B10" s="3" t="s">
        <v>16</v>
      </c>
      <c r="C10" s="15" t="s">
        <v>11</v>
      </c>
      <c r="D10" s="15" t="s">
        <v>12</v>
      </c>
      <c r="E10" s="21">
        <v>232.5</v>
      </c>
      <c r="F10" s="22">
        <v>112.13</v>
      </c>
      <c r="G10" s="35">
        <v>117.5</v>
      </c>
      <c r="H10" s="2">
        <v>113.03</v>
      </c>
      <c r="I10" s="2">
        <f t="shared" si="0"/>
        <v>114.21999999999998</v>
      </c>
      <c r="J10" s="2">
        <f>(I10*E10)</f>
        <v>26556.149999999998</v>
      </c>
    </row>
    <row r="11" spans="1:12" x14ac:dyDescent="0.35">
      <c r="A11" s="8">
        <v>7</v>
      </c>
      <c r="B11" s="3" t="s">
        <v>17</v>
      </c>
      <c r="C11" s="15" t="s">
        <v>11</v>
      </c>
      <c r="D11" s="15" t="s">
        <v>12</v>
      </c>
      <c r="E11" s="4">
        <v>31</v>
      </c>
      <c r="F11" s="9">
        <v>202.8</v>
      </c>
      <c r="G11" s="33">
        <v>205</v>
      </c>
      <c r="H11" s="2">
        <v>202.29</v>
      </c>
      <c r="I11" s="2">
        <f>(F11+G11+H11)/3</f>
        <v>203.36333333333334</v>
      </c>
      <c r="J11" s="2">
        <f t="shared" si="1"/>
        <v>6304.2633333333333</v>
      </c>
    </row>
    <row r="12" spans="1:12" x14ac:dyDescent="0.35">
      <c r="A12" s="8">
        <v>8</v>
      </c>
      <c r="B12" s="3" t="s">
        <v>19</v>
      </c>
      <c r="C12" s="15" t="s">
        <v>11</v>
      </c>
      <c r="D12" s="15" t="s">
        <v>18</v>
      </c>
      <c r="E12" s="4">
        <v>91</v>
      </c>
      <c r="F12" s="9">
        <v>202.8</v>
      </c>
      <c r="G12" s="33">
        <v>205</v>
      </c>
      <c r="H12" s="2">
        <v>202.29</v>
      </c>
      <c r="I12" s="2">
        <f t="shared" si="0"/>
        <v>203.36333333333334</v>
      </c>
      <c r="J12" s="2">
        <f t="shared" si="1"/>
        <v>18506.063333333335</v>
      </c>
    </row>
    <row r="13" spans="1:12" x14ac:dyDescent="0.35">
      <c r="A13" s="8">
        <v>9</v>
      </c>
      <c r="B13" s="3" t="s">
        <v>45</v>
      </c>
      <c r="C13" s="15" t="s">
        <v>11</v>
      </c>
      <c r="D13" s="15" t="s">
        <v>20</v>
      </c>
      <c r="E13" s="4">
        <v>51</v>
      </c>
      <c r="F13" s="9">
        <v>202.8</v>
      </c>
      <c r="G13" s="33">
        <v>205</v>
      </c>
      <c r="H13" s="2">
        <v>202.29</v>
      </c>
      <c r="I13" s="2">
        <f t="shared" si="0"/>
        <v>203.36333333333334</v>
      </c>
      <c r="J13" s="2">
        <f t="shared" ref="J13:J30" si="2">(I13*E13)</f>
        <v>10371.530000000001</v>
      </c>
    </row>
    <row r="14" spans="1:12" ht="36" x14ac:dyDescent="0.35">
      <c r="A14" s="8">
        <v>10</v>
      </c>
      <c r="B14" s="3" t="s">
        <v>46</v>
      </c>
      <c r="C14" s="15" t="s">
        <v>21</v>
      </c>
      <c r="D14" s="15" t="s">
        <v>18</v>
      </c>
      <c r="E14" s="4">
        <v>7</v>
      </c>
      <c r="F14" s="9">
        <v>687.7</v>
      </c>
      <c r="G14" s="33">
        <v>692</v>
      </c>
      <c r="H14" s="2">
        <v>685.98</v>
      </c>
      <c r="I14" s="2">
        <f t="shared" si="0"/>
        <v>688.56000000000006</v>
      </c>
      <c r="J14" s="2">
        <f t="shared" si="2"/>
        <v>4819.92</v>
      </c>
    </row>
    <row r="15" spans="1:12" x14ac:dyDescent="0.35">
      <c r="A15" s="8">
        <v>11</v>
      </c>
      <c r="B15" s="3" t="s">
        <v>49</v>
      </c>
      <c r="C15" s="15" t="s">
        <v>21</v>
      </c>
      <c r="D15" s="15" t="s">
        <v>18</v>
      </c>
      <c r="E15" s="4">
        <v>25</v>
      </c>
      <c r="F15" s="9">
        <v>116.64</v>
      </c>
      <c r="G15" s="33">
        <v>125</v>
      </c>
      <c r="H15" s="2">
        <v>566.67999999999995</v>
      </c>
      <c r="I15" s="2">
        <f>(F15+G15+H15)/3</f>
        <v>269.44</v>
      </c>
      <c r="J15" s="2">
        <f t="shared" si="2"/>
        <v>6736</v>
      </c>
    </row>
    <row r="16" spans="1:12" x14ac:dyDescent="0.35">
      <c r="A16" s="8">
        <v>12</v>
      </c>
      <c r="B16" s="3" t="s">
        <v>48</v>
      </c>
      <c r="C16" s="15" t="s">
        <v>21</v>
      </c>
      <c r="D16" s="15" t="s">
        <v>22</v>
      </c>
      <c r="E16" s="4">
        <v>25</v>
      </c>
      <c r="F16" s="9">
        <v>116.64</v>
      </c>
      <c r="G16" s="33">
        <v>125</v>
      </c>
      <c r="H16" s="2">
        <v>641.24</v>
      </c>
      <c r="I16" s="2">
        <f t="shared" si="0"/>
        <v>294.29333333333335</v>
      </c>
      <c r="J16" s="2">
        <f t="shared" si="2"/>
        <v>7357.3333333333339</v>
      </c>
    </row>
    <row r="17" spans="1:11" x14ac:dyDescent="0.35">
      <c r="A17" s="8">
        <v>13</v>
      </c>
      <c r="B17" s="3" t="s">
        <v>47</v>
      </c>
      <c r="C17" s="15" t="s">
        <v>21</v>
      </c>
      <c r="D17" s="15" t="s">
        <v>18</v>
      </c>
      <c r="E17" s="4">
        <v>25</v>
      </c>
      <c r="F17" s="9">
        <v>116.64</v>
      </c>
      <c r="G17" s="33">
        <v>125</v>
      </c>
      <c r="H17" s="2">
        <v>432.47</v>
      </c>
      <c r="I17" s="2">
        <f t="shared" si="0"/>
        <v>224.70333333333335</v>
      </c>
      <c r="J17" s="2">
        <f t="shared" si="2"/>
        <v>5617.5833333333339</v>
      </c>
    </row>
    <row r="18" spans="1:11" x14ac:dyDescent="0.35">
      <c r="A18" s="8">
        <v>14</v>
      </c>
      <c r="B18" s="3" t="s">
        <v>50</v>
      </c>
      <c r="C18" s="15" t="s">
        <v>11</v>
      </c>
      <c r="D18" s="15" t="s">
        <v>18</v>
      </c>
      <c r="E18" s="4">
        <v>14</v>
      </c>
      <c r="F18" s="9">
        <v>1007.63</v>
      </c>
      <c r="G18" s="5">
        <v>1050</v>
      </c>
      <c r="H18" s="2">
        <v>1005.11</v>
      </c>
      <c r="I18" s="2">
        <f t="shared" ref="I18" si="3">(F18+G18+H18)/3</f>
        <v>1020.9133333333334</v>
      </c>
      <c r="J18" s="2">
        <f t="shared" ref="J18" si="4">(I18*E18)</f>
        <v>14292.786666666667</v>
      </c>
    </row>
    <row r="19" spans="1:11" x14ac:dyDescent="0.35">
      <c r="A19" s="8">
        <v>15</v>
      </c>
      <c r="B19" s="3" t="s">
        <v>23</v>
      </c>
      <c r="C19" s="15" t="s">
        <v>11</v>
      </c>
      <c r="D19" s="15" t="s">
        <v>18</v>
      </c>
      <c r="E19" s="4">
        <v>11</v>
      </c>
      <c r="F19" s="9">
        <v>1007.63</v>
      </c>
      <c r="G19" s="5">
        <v>1050</v>
      </c>
      <c r="H19" s="2">
        <v>1005.11</v>
      </c>
      <c r="I19" s="2">
        <f>(F19+G19+H19)/3</f>
        <v>1020.9133333333334</v>
      </c>
      <c r="J19" s="2">
        <f t="shared" si="2"/>
        <v>11230.046666666667</v>
      </c>
    </row>
    <row r="20" spans="1:11" x14ac:dyDescent="0.35">
      <c r="A20" s="8">
        <v>16</v>
      </c>
      <c r="B20" s="3" t="s">
        <v>40</v>
      </c>
      <c r="C20" s="15" t="s">
        <v>11</v>
      </c>
      <c r="D20" s="15" t="s">
        <v>18</v>
      </c>
      <c r="E20" s="4">
        <v>15</v>
      </c>
      <c r="F20" s="9">
        <v>527.55999999999995</v>
      </c>
      <c r="G20" s="9">
        <v>535</v>
      </c>
      <c r="H20" s="2">
        <v>567.11</v>
      </c>
      <c r="I20" s="2">
        <f t="shared" si="0"/>
        <v>543.22333333333336</v>
      </c>
      <c r="J20" s="2">
        <f t="shared" si="2"/>
        <v>8148.35</v>
      </c>
    </row>
    <row r="21" spans="1:11" x14ac:dyDescent="0.35">
      <c r="A21" s="8">
        <v>17</v>
      </c>
      <c r="B21" s="3" t="s">
        <v>25</v>
      </c>
      <c r="C21" s="15" t="s">
        <v>11</v>
      </c>
      <c r="D21" s="15" t="s">
        <v>18</v>
      </c>
      <c r="E21" s="4">
        <v>20</v>
      </c>
      <c r="F21" s="9">
        <v>472.94</v>
      </c>
      <c r="G21" s="9">
        <v>483</v>
      </c>
      <c r="H21" s="2">
        <v>508.16</v>
      </c>
      <c r="I21" s="2">
        <f t="shared" si="0"/>
        <v>488.03333333333336</v>
      </c>
      <c r="J21" s="2">
        <f t="shared" si="2"/>
        <v>9760.6666666666679</v>
      </c>
    </row>
    <row r="22" spans="1:11" x14ac:dyDescent="0.35">
      <c r="A22" s="8">
        <v>18</v>
      </c>
      <c r="B22" s="3" t="s">
        <v>27</v>
      </c>
      <c r="C22" s="15" t="s">
        <v>11</v>
      </c>
      <c r="D22" s="15" t="s">
        <v>24</v>
      </c>
      <c r="E22" s="4">
        <v>15</v>
      </c>
      <c r="F22" s="9">
        <v>527.55999999999995</v>
      </c>
      <c r="G22" s="9">
        <v>535</v>
      </c>
      <c r="H22" s="2">
        <v>567.11</v>
      </c>
      <c r="I22" s="2">
        <f t="shared" si="0"/>
        <v>543.22333333333336</v>
      </c>
      <c r="J22" s="2">
        <f t="shared" si="2"/>
        <v>8148.35</v>
      </c>
    </row>
    <row r="23" spans="1:11" x14ac:dyDescent="0.35">
      <c r="A23" s="8">
        <v>19</v>
      </c>
      <c r="B23" s="3" t="s">
        <v>29</v>
      </c>
      <c r="C23" s="15" t="s">
        <v>11</v>
      </c>
      <c r="D23" s="15" t="s">
        <v>26</v>
      </c>
      <c r="E23" s="4">
        <v>15</v>
      </c>
      <c r="F23" s="9">
        <v>527.55999999999995</v>
      </c>
      <c r="G23" s="9">
        <v>535</v>
      </c>
      <c r="H23" s="2">
        <v>567.11</v>
      </c>
      <c r="I23" s="2">
        <f t="shared" si="0"/>
        <v>543.22333333333336</v>
      </c>
      <c r="J23" s="2">
        <f>(I23*E23)</f>
        <v>8148.35</v>
      </c>
    </row>
    <row r="24" spans="1:11" x14ac:dyDescent="0.35">
      <c r="A24" s="8">
        <v>20</v>
      </c>
      <c r="B24" s="3" t="s">
        <v>30</v>
      </c>
      <c r="C24" s="15" t="s">
        <v>11</v>
      </c>
      <c r="D24" s="15" t="s">
        <v>28</v>
      </c>
      <c r="E24" s="4">
        <v>15</v>
      </c>
      <c r="F24" s="9">
        <v>527.55999999999995</v>
      </c>
      <c r="G24" s="9">
        <v>535</v>
      </c>
      <c r="H24" s="2">
        <v>567.11</v>
      </c>
      <c r="I24" s="2">
        <f t="shared" si="0"/>
        <v>543.22333333333336</v>
      </c>
      <c r="J24" s="2">
        <f t="shared" si="2"/>
        <v>8148.35</v>
      </c>
    </row>
    <row r="25" spans="1:11" x14ac:dyDescent="0.35">
      <c r="A25" s="8">
        <v>21</v>
      </c>
      <c r="B25" s="3" t="s">
        <v>41</v>
      </c>
      <c r="C25" s="15" t="s">
        <v>11</v>
      </c>
      <c r="D25" s="15" t="s">
        <v>26</v>
      </c>
      <c r="E25" s="4">
        <v>10</v>
      </c>
      <c r="F25" s="9">
        <v>1231.94</v>
      </c>
      <c r="G25" s="9">
        <v>1250</v>
      </c>
      <c r="H25" s="2">
        <v>1323.7</v>
      </c>
      <c r="I25" s="2">
        <f t="shared" si="0"/>
        <v>1268.5466666666669</v>
      </c>
      <c r="J25" s="2">
        <f t="shared" si="2"/>
        <v>12685.466666666669</v>
      </c>
    </row>
    <row r="26" spans="1:11" x14ac:dyDescent="0.35">
      <c r="A26" s="8">
        <v>22</v>
      </c>
      <c r="B26" s="3" t="s">
        <v>42</v>
      </c>
      <c r="C26" s="15" t="s">
        <v>11</v>
      </c>
      <c r="D26" s="15" t="s">
        <v>26</v>
      </c>
      <c r="E26" s="4">
        <v>10</v>
      </c>
      <c r="F26" s="9">
        <v>1231.94</v>
      </c>
      <c r="G26" s="9">
        <v>1250</v>
      </c>
      <c r="H26" s="2">
        <v>1323.7</v>
      </c>
      <c r="I26" s="2">
        <f t="shared" si="0"/>
        <v>1268.5466666666669</v>
      </c>
      <c r="J26" s="2">
        <f t="shared" si="2"/>
        <v>12685.466666666669</v>
      </c>
    </row>
    <row r="27" spans="1:11" x14ac:dyDescent="0.35">
      <c r="A27" s="8">
        <v>23</v>
      </c>
      <c r="B27" s="3" t="s">
        <v>57</v>
      </c>
      <c r="C27" s="15" t="s">
        <v>11</v>
      </c>
      <c r="D27" s="15" t="s">
        <v>26</v>
      </c>
      <c r="E27" s="4">
        <v>10</v>
      </c>
      <c r="F27" s="9">
        <v>1231.94</v>
      </c>
      <c r="G27" s="5">
        <v>1250</v>
      </c>
      <c r="H27" s="2">
        <v>1323.7</v>
      </c>
      <c r="I27" s="2">
        <f t="shared" si="0"/>
        <v>1268.5466666666669</v>
      </c>
      <c r="J27" s="2">
        <f t="shared" si="2"/>
        <v>12685.466666666669</v>
      </c>
    </row>
    <row r="28" spans="1:11" x14ac:dyDescent="0.35">
      <c r="A28" s="8">
        <v>24</v>
      </c>
      <c r="B28" s="3" t="s">
        <v>51</v>
      </c>
      <c r="C28" s="15" t="s">
        <v>11</v>
      </c>
      <c r="D28" s="15" t="s">
        <v>26</v>
      </c>
      <c r="E28" s="4">
        <v>10</v>
      </c>
      <c r="F28" s="9">
        <v>2011.06</v>
      </c>
      <c r="G28" s="5">
        <v>2050</v>
      </c>
      <c r="H28" s="2">
        <v>2356.84</v>
      </c>
      <c r="I28" s="2">
        <f t="shared" si="0"/>
        <v>2139.2999999999997</v>
      </c>
      <c r="J28" s="2">
        <f t="shared" si="2"/>
        <v>21392.999999999996</v>
      </c>
    </row>
    <row r="29" spans="1:11" x14ac:dyDescent="0.35">
      <c r="A29" s="8">
        <v>25</v>
      </c>
      <c r="B29" s="3" t="s">
        <v>52</v>
      </c>
      <c r="C29" s="15" t="s">
        <v>11</v>
      </c>
      <c r="D29" s="15" t="s">
        <v>26</v>
      </c>
      <c r="E29" s="4">
        <v>10</v>
      </c>
      <c r="F29" s="9">
        <v>1539.56</v>
      </c>
      <c r="G29" s="5">
        <v>1600</v>
      </c>
      <c r="H29" s="2">
        <v>1803.79</v>
      </c>
      <c r="I29" s="2">
        <f>(F29+G29+H29)/3</f>
        <v>1647.7833333333335</v>
      </c>
      <c r="J29" s="2">
        <f t="shared" si="2"/>
        <v>16477.833333333336</v>
      </c>
    </row>
    <row r="30" spans="1:11" x14ac:dyDescent="0.35">
      <c r="A30" s="8">
        <v>26</v>
      </c>
      <c r="B30" s="3" t="s">
        <v>53</v>
      </c>
      <c r="C30" s="15" t="s">
        <v>11</v>
      </c>
      <c r="D30" s="15" t="s">
        <v>26</v>
      </c>
      <c r="E30" s="4">
        <v>10</v>
      </c>
      <c r="F30" s="9">
        <v>1539.56</v>
      </c>
      <c r="G30" s="5">
        <v>1600</v>
      </c>
      <c r="H30" s="2">
        <v>1803.79</v>
      </c>
      <c r="I30" s="2">
        <f t="shared" si="0"/>
        <v>1647.7833333333335</v>
      </c>
      <c r="J30" s="2">
        <f t="shared" si="2"/>
        <v>16477.833333333336</v>
      </c>
      <c r="K30" s="29"/>
    </row>
    <row r="31" spans="1:11" x14ac:dyDescent="0.35">
      <c r="A31" s="8">
        <v>27</v>
      </c>
      <c r="B31" s="3" t="s">
        <v>54</v>
      </c>
      <c r="C31" s="15" t="s">
        <v>11</v>
      </c>
      <c r="D31" s="15" t="s">
        <v>26</v>
      </c>
      <c r="E31" s="4">
        <v>20</v>
      </c>
      <c r="F31" s="9">
        <v>1463.38</v>
      </c>
      <c r="G31" s="5">
        <v>1500</v>
      </c>
      <c r="H31" s="2">
        <v>1715.35</v>
      </c>
      <c r="I31" s="2">
        <f>(F31+G31+H31)/3</f>
        <v>1559.5766666666666</v>
      </c>
      <c r="J31" s="2">
        <f t="shared" ref="J31" si="5">(I31*E31)</f>
        <v>31191.533333333333</v>
      </c>
      <c r="K31" s="29"/>
    </row>
    <row r="32" spans="1:11" x14ac:dyDescent="0.35">
      <c r="A32" s="1"/>
      <c r="B32" s="1"/>
      <c r="C32" s="1"/>
      <c r="D32" s="1"/>
      <c r="E32" s="1"/>
      <c r="F32" s="1"/>
      <c r="G32" s="36"/>
      <c r="H32" s="1"/>
      <c r="I32" s="14" t="s">
        <v>31</v>
      </c>
      <c r="J32" s="18">
        <f>SUM(J5:J31)</f>
        <v>333494.51893333334</v>
      </c>
      <c r="K32" s="19"/>
    </row>
    <row r="33" spans="1:11" x14ac:dyDescent="0.35">
      <c r="A33" s="1"/>
      <c r="B33" s="1"/>
      <c r="C33" s="1"/>
      <c r="D33" s="1"/>
      <c r="E33" s="1"/>
      <c r="F33" s="6"/>
      <c r="G33" s="7"/>
      <c r="H33" s="6"/>
      <c r="I33" s="14" t="s">
        <v>32</v>
      </c>
      <c r="J33" s="18"/>
      <c r="K33" s="19"/>
    </row>
    <row r="34" spans="1:11" ht="34.799999999999997" x14ac:dyDescent="0.35">
      <c r="A34" s="1"/>
      <c r="B34" s="1"/>
      <c r="C34" s="1"/>
      <c r="D34" s="1"/>
      <c r="E34" s="1"/>
      <c r="F34" s="6"/>
      <c r="G34" s="7"/>
      <c r="H34" s="6"/>
      <c r="I34" s="14" t="s">
        <v>33</v>
      </c>
      <c r="J34" s="14">
        <f>J32*20/120</f>
        <v>55582.419822222226</v>
      </c>
      <c r="K34" s="29"/>
    </row>
    <row r="35" spans="1:11" x14ac:dyDescent="0.35">
      <c r="A35" s="1"/>
      <c r="B35" s="1" t="s">
        <v>56</v>
      </c>
      <c r="C35" s="1"/>
      <c r="D35" s="1"/>
      <c r="E35" s="1"/>
      <c r="F35" s="6"/>
      <c r="G35" s="7"/>
      <c r="H35" s="6"/>
      <c r="I35" s="6"/>
      <c r="J35" s="6"/>
      <c r="K35" s="29"/>
    </row>
    <row r="36" spans="1:11" x14ac:dyDescent="0.35">
      <c r="A36" s="1"/>
      <c r="B36" s="1" t="s">
        <v>35</v>
      </c>
      <c r="C36" s="1"/>
      <c r="D36" s="1"/>
      <c r="E36" s="1"/>
      <c r="F36" s="6"/>
      <c r="G36" s="7"/>
      <c r="H36" s="6"/>
      <c r="I36" s="6"/>
      <c r="J36" s="6"/>
      <c r="K36" s="29"/>
    </row>
    <row r="37" spans="1:11" x14ac:dyDescent="0.35">
      <c r="F37" s="29"/>
      <c r="G37" s="30"/>
      <c r="H37" s="29"/>
    </row>
    <row r="38" spans="1:11" x14ac:dyDescent="0.35">
      <c r="F38" s="29"/>
      <c r="G38" s="30"/>
      <c r="H38" s="29"/>
      <c r="J38" s="1"/>
    </row>
    <row r="39" spans="1:11" x14ac:dyDescent="0.35">
      <c r="B39" s="28" t="s">
        <v>36</v>
      </c>
      <c r="F39" s="29"/>
      <c r="G39" s="30"/>
      <c r="H39" s="29"/>
    </row>
    <row r="40" spans="1:11" x14ac:dyDescent="0.35">
      <c r="B40" s="28" t="s">
        <v>37</v>
      </c>
      <c r="F40" s="29"/>
      <c r="G40" s="30"/>
      <c r="H40" s="29"/>
    </row>
    <row r="41" spans="1:11" x14ac:dyDescent="0.35">
      <c r="B41" s="28" t="s">
        <v>38</v>
      </c>
      <c r="F41" s="29"/>
      <c r="G41" s="30"/>
      <c r="H41" s="29"/>
    </row>
    <row r="42" spans="1:11" x14ac:dyDescent="0.35">
      <c r="B42" s="28" t="s">
        <v>39</v>
      </c>
      <c r="F42" s="29"/>
      <c r="G42" s="30"/>
      <c r="H42" s="29"/>
    </row>
  </sheetData>
  <mergeCells count="10">
    <mergeCell ref="A1:J1"/>
    <mergeCell ref="A2:K2"/>
    <mergeCell ref="I3:I4"/>
    <mergeCell ref="J32:J33"/>
    <mergeCell ref="K32:K33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2025-06-25T10:55:40Z</dcterms:modified>
</cp:coreProperties>
</file>