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codeName="ЭтаКнига" defaultThemeVersion="124226"/>
  <bookViews>
    <workbookView xWindow="5280" yWindow="-75" windowWidth="20745" windowHeight="12630"/>
  </bookViews>
  <sheets>
    <sheet name="Моющие и чистящие средства" sheetId="23" r:id="rId1"/>
  </sheets>
  <definedNames>
    <definedName name="_xlnm.Print_Area" localSheetId="0">'Моющие и чистящие средства'!$A$1:$N$71</definedName>
  </definedNames>
  <calcPr calcId="125725"/>
</workbook>
</file>

<file path=xl/calcChain.xml><?xml version="1.0" encoding="utf-8"?>
<calcChain xmlns="http://schemas.openxmlformats.org/spreadsheetml/2006/main">
  <c r="I64" i="23"/>
  <c r="J64" s="1"/>
  <c r="K64"/>
  <c r="L64" s="1"/>
  <c r="I63"/>
  <c r="J63" s="1"/>
  <c r="K63"/>
  <c r="L63" s="1"/>
  <c r="K10"/>
  <c r="L10" s="1"/>
  <c r="M10" s="1"/>
  <c r="N10" s="1"/>
  <c r="K11"/>
  <c r="L11" s="1"/>
  <c r="M11" s="1"/>
  <c r="N11" s="1"/>
  <c r="K12"/>
  <c r="L12" s="1"/>
  <c r="M12" s="1"/>
  <c r="N12" s="1"/>
  <c r="K13"/>
  <c r="L13" s="1"/>
  <c r="M13" s="1"/>
  <c r="N13" s="1"/>
  <c r="K14"/>
  <c r="L14" s="1"/>
  <c r="M14" s="1"/>
  <c r="N14" s="1"/>
  <c r="K15"/>
  <c r="L15" s="1"/>
  <c r="M15" s="1"/>
  <c r="N15" s="1"/>
  <c r="K16"/>
  <c r="L16" s="1"/>
  <c r="M16" s="1"/>
  <c r="N16" s="1"/>
  <c r="K17"/>
  <c r="L17" s="1"/>
  <c r="M17" s="1"/>
  <c r="N17" s="1"/>
  <c r="K18"/>
  <c r="L18" s="1"/>
  <c r="M18" s="1"/>
  <c r="N18" s="1"/>
  <c r="K19"/>
  <c r="L19" s="1"/>
  <c r="M19" s="1"/>
  <c r="N19" s="1"/>
  <c r="K20"/>
  <c r="L20" s="1"/>
  <c r="M20" s="1"/>
  <c r="N20" s="1"/>
  <c r="K21"/>
  <c r="L21" s="1"/>
  <c r="M21" s="1"/>
  <c r="N21" s="1"/>
  <c r="K22"/>
  <c r="L22" s="1"/>
  <c r="M22" s="1"/>
  <c r="N22" s="1"/>
  <c r="K23"/>
  <c r="L23" s="1"/>
  <c r="M23" s="1"/>
  <c r="N23" s="1"/>
  <c r="K24"/>
  <c r="L24" s="1"/>
  <c r="M24" s="1"/>
  <c r="N24" s="1"/>
  <c r="K25"/>
  <c r="L25" s="1"/>
  <c r="M25" s="1"/>
  <c r="N25" s="1"/>
  <c r="K26"/>
  <c r="L26" s="1"/>
  <c r="M26" s="1"/>
  <c r="N26" s="1"/>
  <c r="K27"/>
  <c r="L27" s="1"/>
  <c r="M27" s="1"/>
  <c r="N27" s="1"/>
  <c r="K28"/>
  <c r="L28" s="1"/>
  <c r="M28" s="1"/>
  <c r="N28" s="1"/>
  <c r="K29"/>
  <c r="L29" s="1"/>
  <c r="M29" s="1"/>
  <c r="N29" s="1"/>
  <c r="K30"/>
  <c r="L30" s="1"/>
  <c r="M30" s="1"/>
  <c r="N30" s="1"/>
  <c r="K31"/>
  <c r="L31" s="1"/>
  <c r="M31" s="1"/>
  <c r="N31" s="1"/>
  <c r="O31" s="1"/>
  <c r="K32"/>
  <c r="L32" s="1"/>
  <c r="M32" s="1"/>
  <c r="N32" s="1"/>
  <c r="K33"/>
  <c r="L33" s="1"/>
  <c r="M33" s="1"/>
  <c r="N33" s="1"/>
  <c r="O33" s="1"/>
  <c r="K34"/>
  <c r="L34" s="1"/>
  <c r="M34" s="1"/>
  <c r="N34" s="1"/>
  <c r="O34" s="1"/>
  <c r="K35"/>
  <c r="L35" s="1"/>
  <c r="M35" s="1"/>
  <c r="N35" s="1"/>
  <c r="K36"/>
  <c r="L36" s="1"/>
  <c r="M36" s="1"/>
  <c r="N36" s="1"/>
  <c r="O36" s="1"/>
  <c r="K37"/>
  <c r="L37" s="1"/>
  <c r="M37" s="1"/>
  <c r="N37" s="1"/>
  <c r="O37" s="1"/>
  <c r="K38"/>
  <c r="L38" s="1"/>
  <c r="M38" s="1"/>
  <c r="N38" s="1"/>
  <c r="O38" s="1"/>
  <c r="K39"/>
  <c r="L39" s="1"/>
  <c r="M39" s="1"/>
  <c r="N39" s="1"/>
  <c r="K40"/>
  <c r="L40" s="1"/>
  <c r="M40" s="1"/>
  <c r="N40" s="1"/>
  <c r="K41"/>
  <c r="L41" s="1"/>
  <c r="M41" s="1"/>
  <c r="N41" s="1"/>
  <c r="K42"/>
  <c r="L42" s="1"/>
  <c r="M42" s="1"/>
  <c r="N42" s="1"/>
  <c r="K43"/>
  <c r="L43" s="1"/>
  <c r="M43" s="1"/>
  <c r="N43" s="1"/>
  <c r="K44"/>
  <c r="L44" s="1"/>
  <c r="M44" s="1"/>
  <c r="N44" s="1"/>
  <c r="K45"/>
  <c r="L45" s="1"/>
  <c r="M45" s="1"/>
  <c r="N45" s="1"/>
  <c r="K46"/>
  <c r="L46" s="1"/>
  <c r="M46" s="1"/>
  <c r="N46" s="1"/>
  <c r="K47"/>
  <c r="L47" s="1"/>
  <c r="M47" s="1"/>
  <c r="N47" s="1"/>
  <c r="K48"/>
  <c r="L48" s="1"/>
  <c r="M48" s="1"/>
  <c r="N48" s="1"/>
  <c r="K49"/>
  <c r="L49" s="1"/>
  <c r="M49" s="1"/>
  <c r="N49" s="1"/>
  <c r="K50"/>
  <c r="L50" s="1"/>
  <c r="M50" s="1"/>
  <c r="N50" s="1"/>
  <c r="K51"/>
  <c r="L51" s="1"/>
  <c r="M51" s="1"/>
  <c r="N51" s="1"/>
  <c r="K52"/>
  <c r="L52" s="1"/>
  <c r="M52" s="1"/>
  <c r="N52" s="1"/>
  <c r="K53"/>
  <c r="L53" s="1"/>
  <c r="M53" s="1"/>
  <c r="N53" s="1"/>
  <c r="O53" s="1"/>
  <c r="K54"/>
  <c r="L54" s="1"/>
  <c r="M54" s="1"/>
  <c r="N54" s="1"/>
  <c r="O54" s="1"/>
  <c r="K55"/>
  <c r="L55" s="1"/>
  <c r="M55" s="1"/>
  <c r="N55" s="1"/>
  <c r="O55" s="1"/>
  <c r="K56"/>
  <c r="L56" s="1"/>
  <c r="M56" s="1"/>
  <c r="N56" s="1"/>
  <c r="K57"/>
  <c r="L57" s="1"/>
  <c r="M57" s="1"/>
  <c r="N57" s="1"/>
  <c r="O57" s="1"/>
  <c r="K58"/>
  <c r="L58" s="1"/>
  <c r="M58" s="1"/>
  <c r="N58" s="1"/>
  <c r="K59"/>
  <c r="L59" s="1"/>
  <c r="M59" s="1"/>
  <c r="N59" s="1"/>
  <c r="O59" s="1"/>
  <c r="K60"/>
  <c r="L60" s="1"/>
  <c r="M60" s="1"/>
  <c r="N60" s="1"/>
  <c r="K61"/>
  <c r="L61" s="1"/>
  <c r="M61" s="1"/>
  <c r="N61" s="1"/>
  <c r="O61" s="1"/>
  <c r="K62"/>
  <c r="L62" s="1"/>
  <c r="M62" s="1"/>
  <c r="N62" s="1"/>
  <c r="I10"/>
  <c r="J10" s="1"/>
  <c r="I11"/>
  <c r="J11" s="1"/>
  <c r="I12"/>
  <c r="J12" s="1"/>
  <c r="I13"/>
  <c r="J13" s="1"/>
  <c r="I14"/>
  <c r="J14" s="1"/>
  <c r="I15"/>
  <c r="J15" s="1"/>
  <c r="I16"/>
  <c r="J16" s="1"/>
  <c r="I17"/>
  <c r="J17" s="1"/>
  <c r="I18"/>
  <c r="J18" s="1"/>
  <c r="I19"/>
  <c r="J19" s="1"/>
  <c r="I20"/>
  <c r="J20" s="1"/>
  <c r="I21"/>
  <c r="J21" s="1"/>
  <c r="I22"/>
  <c r="J22" s="1"/>
  <c r="I23"/>
  <c r="J23" s="1"/>
  <c r="I24"/>
  <c r="J24" s="1"/>
  <c r="I25"/>
  <c r="J25" s="1"/>
  <c r="I26"/>
  <c r="J26" s="1"/>
  <c r="I27"/>
  <c r="J27" s="1"/>
  <c r="I28"/>
  <c r="J28" s="1"/>
  <c r="I29"/>
  <c r="J29" s="1"/>
  <c r="I30"/>
  <c r="J30" s="1"/>
  <c r="I31"/>
  <c r="J31" s="1"/>
  <c r="I32"/>
  <c r="J32" s="1"/>
  <c r="I33"/>
  <c r="J33" s="1"/>
  <c r="I34"/>
  <c r="J34" s="1"/>
  <c r="I35"/>
  <c r="J35" s="1"/>
  <c r="I36"/>
  <c r="J36" s="1"/>
  <c r="I37"/>
  <c r="J37" s="1"/>
  <c r="I38"/>
  <c r="J38" s="1"/>
  <c r="I39"/>
  <c r="J39" s="1"/>
  <c r="I40"/>
  <c r="J40" s="1"/>
  <c r="I41"/>
  <c r="J41" s="1"/>
  <c r="I42"/>
  <c r="J42" s="1"/>
  <c r="I43"/>
  <c r="J43" s="1"/>
  <c r="I44"/>
  <c r="J44" s="1"/>
  <c r="I45"/>
  <c r="J45" s="1"/>
  <c r="I46"/>
  <c r="J46" s="1"/>
  <c r="I47"/>
  <c r="J47" s="1"/>
  <c r="I48"/>
  <c r="J48" s="1"/>
  <c r="I49"/>
  <c r="J49" s="1"/>
  <c r="I50"/>
  <c r="J50" s="1"/>
  <c r="I51"/>
  <c r="J51" s="1"/>
  <c r="I52"/>
  <c r="J52" s="1"/>
  <c r="I53"/>
  <c r="J53" s="1"/>
  <c r="I54"/>
  <c r="J54" s="1"/>
  <c r="I55"/>
  <c r="J55" s="1"/>
  <c r="I56"/>
  <c r="J56" s="1"/>
  <c r="I57"/>
  <c r="J57" s="1"/>
  <c r="I58"/>
  <c r="J58" s="1"/>
  <c r="I59"/>
  <c r="J59" s="1"/>
  <c r="I60"/>
  <c r="J60" s="1"/>
  <c r="I61"/>
  <c r="J61" s="1"/>
  <c r="I62"/>
  <c r="J62" s="1"/>
  <c r="V65"/>
  <c r="M64" l="1"/>
  <c r="N64" s="1"/>
  <c r="M63"/>
  <c r="N63" s="1"/>
  <c r="O39"/>
  <c r="O52"/>
  <c r="O35"/>
  <c r="O32"/>
  <c r="O62"/>
  <c r="O60"/>
  <c r="O58"/>
  <c r="O56"/>
  <c r="K9" l="1"/>
  <c r="L9" s="1"/>
  <c r="L65" s="1"/>
  <c r="I9"/>
  <c r="J9" s="1"/>
  <c r="M9" l="1"/>
  <c r="M65"/>
  <c r="N9" l="1"/>
  <c r="N65" s="1"/>
  <c r="O9" l="1"/>
  <c r="O65" s="1"/>
</calcChain>
</file>

<file path=xl/sharedStrings.xml><?xml version="1.0" encoding="utf-8"?>
<sst xmlns="http://schemas.openxmlformats.org/spreadsheetml/2006/main" count="203" uniqueCount="99">
  <si>
    <t>№</t>
  </si>
  <si>
    <t>Наименование предмета контракта</t>
  </si>
  <si>
    <t>Ед. изм</t>
  </si>
  <si>
    <t>Кол-во</t>
  </si>
  <si>
    <t>Коммерческие предложения (руб./ед.изм.)</t>
  </si>
  <si>
    <t xml:space="preserve">Средняя арифметическая цена за единицу     &lt;ц&gt; </t>
  </si>
  <si>
    <t>Среднее квадратичное отклонение</t>
  </si>
  <si>
    <t>Цена за единицу изм. (руб.)</t>
  </si>
  <si>
    <t>Цена за единицу изм. с округлением (вниз) до сотых долей после запятой (руб.)</t>
  </si>
  <si>
    <t xml:space="preserve">                                                                                                                                 </t>
  </si>
  <si>
    <t xml:space="preserve">Поставщик №1 </t>
  </si>
  <si>
    <t>Поставщик №2</t>
  </si>
  <si>
    <t xml:space="preserve">Поставщик №3 </t>
  </si>
  <si>
    <t>шт</t>
  </si>
  <si>
    <t>Наименование закупки (предмет договора)</t>
  </si>
  <si>
    <t>Используемый метод определения НМЦ</t>
  </si>
  <si>
    <t>Метод сопоставимых рыночных цен (анализа рынка)</t>
  </si>
  <si>
    <t>Срок поставки (выполнения работ, оказания услуг)</t>
  </si>
  <si>
    <t>Расчет НМЦ</t>
  </si>
  <si>
    <t>Информация о запросах ценовых предложений (коммерческих предложений)</t>
  </si>
  <si>
    <t xml:space="preserve">Работник подразделения,
ответственного за расчет НМЦ:
</t>
  </si>
  <si>
    <t>(должность)</t>
  </si>
  <si>
    <t>(подпись/расшифровка подписи)</t>
  </si>
  <si>
    <t>ЧАСТЬ III. ОБОСНОВАНИЕ НАЧАЛЬНОЙ (МАКСИМАЛЬНОЙ) ЦЕНЫ ДОГОВОРА</t>
  </si>
  <si>
    <t>Однородность совокупности значений выявленных цен, используемых в расчете Н(М)ЦД, ЦДЕП</t>
  </si>
  <si>
    <t>Н(М)ЦД, ЦДЕП, определяемая методом сопоставимых рыночных цен (анализа рынка)*</t>
  </si>
  <si>
    <r>
      <rPr>
        <b/>
        <sz val="10"/>
        <color indexed="8"/>
        <rFont val="Times New Roman"/>
        <family val="1"/>
        <charset val="204"/>
      </rPr>
      <t>Расчет Н(М)ЦД по формуле</t>
    </r>
    <r>
      <rPr>
        <sz val="10"/>
        <color indexed="8"/>
        <rFont val="Times New Roman"/>
        <family val="1"/>
        <charset val="204"/>
      </rPr>
      <t xml:space="preserve">                             v - количество (объем) закупаемого товара (работы, услуги);
n - количество значений, используемых в расчете;
i - номер источника ценовой информации;
     - цена единицы</t>
    </r>
  </si>
  <si>
    <t>Н(М)Ц, за единицу (руб.)  с НДС</t>
  </si>
  <si>
    <t>Кузнецов Д.И. /_____________/</t>
  </si>
  <si>
    <t xml:space="preserve">ОКПД 2 </t>
  </si>
  <si>
    <t>Специалист ОМТС</t>
  </si>
  <si>
    <t xml:space="preserve">Н(М)Ц, за единицу (руб.)   </t>
  </si>
  <si>
    <t>Цилиндровый механизм Тип 1</t>
  </si>
  <si>
    <t>Цилиндровый механизм (с поворотной ручкой) Тип 1</t>
  </si>
  <si>
    <t>Цилиндровый механизм Тип 2</t>
  </si>
  <si>
    <t>Цилиндровый механизм (с поворотной ручкой) Тип 2</t>
  </si>
  <si>
    <t>Цилиндровый механизм Тип 3</t>
  </si>
  <si>
    <t>Цилиндровый механизм Тип 4</t>
  </si>
  <si>
    <t>Цилиндровый механизм (с поворотной ручкой) Тип 3</t>
  </si>
  <si>
    <t>Цилиндровый механизм Тип 5</t>
  </si>
  <si>
    <t>Замок врезной Тип 1</t>
  </si>
  <si>
    <t>Замок врезной Тип 2</t>
  </si>
  <si>
    <t>Замок врезной Тип 3</t>
  </si>
  <si>
    <t>Замок врезной Тип 4</t>
  </si>
  <si>
    <t>Замок врезной Тип 5</t>
  </si>
  <si>
    <t>Замок врезной Тип 6</t>
  </si>
  <si>
    <t>Замок врезной Тип 7</t>
  </si>
  <si>
    <t>Замок врезной Тип 9</t>
  </si>
  <si>
    <t>Замок врезной с ручками на планке</t>
  </si>
  <si>
    <t>Замок врезной Тип 10</t>
  </si>
  <si>
    <t>Замок накладной Тип 1</t>
  </si>
  <si>
    <t>Замок накладной Тип 2</t>
  </si>
  <si>
    <t>Замок накладной Тип 3</t>
  </si>
  <si>
    <t>Замок накладной 2 ригеля</t>
  </si>
  <si>
    <t>Замок навесной Тип 1</t>
  </si>
  <si>
    <t>Замок навесной Тип 2</t>
  </si>
  <si>
    <t>Замок навесной Тип 3</t>
  </si>
  <si>
    <t>Замок навесной Тип 4</t>
  </si>
  <si>
    <t xml:space="preserve">Замок электромеханический </t>
  </si>
  <si>
    <t>Замок мебельный</t>
  </si>
  <si>
    <t>Доводчик дверной Тип 1</t>
  </si>
  <si>
    <t>Доводчик дверной Тип 2</t>
  </si>
  <si>
    <t>Доводчик дверной Тип 3</t>
  </si>
  <si>
    <t>Доводчик дверной Тип 4</t>
  </si>
  <si>
    <t>Доводчик дверной Тип 5</t>
  </si>
  <si>
    <t>Замок навесной Тип 5</t>
  </si>
  <si>
    <t>Петля врезная Тип 1</t>
  </si>
  <si>
    <t>Петля врезная Тип 2</t>
  </si>
  <si>
    <t>Петля для металлических дверей</t>
  </si>
  <si>
    <t>Гаражные петли</t>
  </si>
  <si>
    <t xml:space="preserve">Дверные ручки Тип 1 </t>
  </si>
  <si>
    <t>Дверные ручки Тип 2</t>
  </si>
  <si>
    <t>Шпингалет Тип1</t>
  </si>
  <si>
    <t>Шпингалет Тип 2</t>
  </si>
  <si>
    <t>Шпингалет Тип 3</t>
  </si>
  <si>
    <t>Проушина гнутая 75х40</t>
  </si>
  <si>
    <t>Проушина 75х40</t>
  </si>
  <si>
    <t>Ручка-скоба Тип 1</t>
  </si>
  <si>
    <t>Ручка-скоба Тип 2</t>
  </si>
  <si>
    <t>Ручка-скоба Тип 3</t>
  </si>
  <si>
    <t>Ручка-скоба Тип 4</t>
  </si>
  <si>
    <t>25.72.13.120</t>
  </si>
  <si>
    <t>25.72.12.111</t>
  </si>
  <si>
    <t>25.72.12.112</t>
  </si>
  <si>
    <t>25.72.11.110</t>
  </si>
  <si>
    <t>Замок навесной Тип 6</t>
  </si>
  <si>
    <t>Замок навесной Тип 7</t>
  </si>
  <si>
    <t>Замок навесной Тип 8</t>
  </si>
  <si>
    <t>Замок навесной Тип 9</t>
  </si>
  <si>
    <t>25.72.14.120</t>
  </si>
  <si>
    <t>29.32.30.233</t>
  </si>
  <si>
    <t>комплект</t>
  </si>
  <si>
    <t>до 31 декабря 2025г.</t>
  </si>
  <si>
    <t>Поставка скобяных изделий</t>
  </si>
  <si>
    <t>Замок врезной Тип 8</t>
  </si>
  <si>
    <t>Замок винтовой Тип 1</t>
  </si>
  <si>
    <t>Замок винтовой Тип 2</t>
  </si>
  <si>
    <t xml:space="preserve">Итого НМЦД устанавливается в размере: 80 189,14 рублей                 
</t>
  </si>
  <si>
    <t xml:space="preserve">Дата подготовки обоснования НМЦ  01.07.2025г. </t>
  </si>
</sst>
</file>

<file path=xl/styles.xml><?xml version="1.0" encoding="utf-8"?>
<styleSheet xmlns="http://schemas.openxmlformats.org/spreadsheetml/2006/main">
  <numFmts count="1">
    <numFmt numFmtId="164" formatCode="0.00000"/>
  </numFmts>
  <fonts count="17">
    <font>
      <sz val="11"/>
      <color theme="1"/>
      <name val="Calibri"/>
      <family val="2"/>
      <charset val="204"/>
      <scheme val="minor"/>
    </font>
    <font>
      <b/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Calisto MT"/>
      <family val="1"/>
    </font>
    <font>
      <sz val="11"/>
      <color rgb="FF000000"/>
      <name val="Calisto MT"/>
      <family val="1"/>
    </font>
    <font>
      <b/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140">
    <xf numFmtId="0" fontId="0" fillId="0" borderId="0" xfId="0"/>
    <xf numFmtId="0" fontId="6" fillId="0" borderId="0" xfId="0" applyFont="1"/>
    <xf numFmtId="0" fontId="6" fillId="0" borderId="0" xfId="0" applyFont="1" applyAlignment="1">
      <alignment horizontal="center" vertical="top"/>
    </xf>
    <xf numFmtId="0" fontId="5" fillId="0" borderId="0" xfId="0" applyFont="1" applyFill="1" applyAlignment="1" applyProtection="1">
      <alignment vertical="center"/>
      <protection locked="0"/>
    </xf>
    <xf numFmtId="4" fontId="6" fillId="0" borderId="0" xfId="0" applyNumberFormat="1" applyFont="1"/>
    <xf numFmtId="0" fontId="1" fillId="0" borderId="3" xfId="0" applyFont="1" applyFill="1" applyBorder="1" applyAlignment="1">
      <alignment horizontal="center" vertical="center" wrapText="1"/>
    </xf>
    <xf numFmtId="4" fontId="1" fillId="0" borderId="3" xfId="0" applyNumberFormat="1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top" wrapText="1"/>
    </xf>
    <xf numFmtId="4" fontId="10" fillId="0" borderId="0" xfId="0" applyNumberFormat="1" applyFont="1" applyBorder="1" applyAlignment="1">
      <alignment horizontal="center" vertical="center"/>
    </xf>
    <xf numFmtId="4" fontId="7" fillId="0" borderId="0" xfId="0" applyNumberFormat="1" applyFont="1" applyBorder="1" applyAlignment="1">
      <alignment horizontal="center" vertical="center"/>
    </xf>
    <xf numFmtId="4" fontId="10" fillId="4" borderId="0" xfId="0" applyNumberFormat="1" applyFont="1" applyFill="1" applyBorder="1" applyAlignment="1">
      <alignment horizontal="center" vertical="center"/>
    </xf>
    <xf numFmtId="0" fontId="6" fillId="4" borderId="0" xfId="0" applyFont="1" applyFill="1"/>
    <xf numFmtId="4" fontId="0" fillId="5" borderId="0" xfId="0" applyNumberFormat="1" applyFill="1" applyAlignment="1">
      <alignment horizontal="center"/>
    </xf>
    <xf numFmtId="0" fontId="7" fillId="2" borderId="8" xfId="0" applyFont="1" applyFill="1" applyBorder="1" applyAlignment="1">
      <alignment horizontal="center" vertical="top" wrapText="1"/>
    </xf>
    <xf numFmtId="4" fontId="10" fillId="0" borderId="2" xfId="0" applyNumberFormat="1" applyFont="1" applyBorder="1" applyAlignment="1">
      <alignment horizontal="center" vertical="center"/>
    </xf>
    <xf numFmtId="4" fontId="6" fillId="0" borderId="0" xfId="0" applyNumberFormat="1" applyFont="1" applyBorder="1"/>
    <xf numFmtId="0" fontId="2" fillId="2" borderId="0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vertical="top" wrapText="1"/>
    </xf>
    <xf numFmtId="0" fontId="6" fillId="0" borderId="0" xfId="0" applyFont="1" applyBorder="1" applyAlignment="1">
      <alignment horizontal="center" vertical="top" wrapText="1"/>
    </xf>
    <xf numFmtId="0" fontId="0" fillId="0" borderId="0" xfId="0" applyBorder="1" applyAlignment="1">
      <alignment horizontal="center" vertical="center" wrapText="1"/>
    </xf>
    <xf numFmtId="4" fontId="11" fillId="3" borderId="0" xfId="0" applyNumberFormat="1" applyFont="1" applyFill="1" applyBorder="1" applyAlignment="1">
      <alignment horizontal="center" vertical="center"/>
    </xf>
    <xf numFmtId="0" fontId="6" fillId="0" borderId="0" xfId="0" applyFont="1" applyBorder="1"/>
    <xf numFmtId="4" fontId="0" fillId="5" borderId="0" xfId="0" applyNumberFormat="1" applyFill="1" applyBorder="1" applyAlignment="1">
      <alignment horizontal="center"/>
    </xf>
    <xf numFmtId="4" fontId="6" fillId="4" borderId="0" xfId="0" applyNumberFormat="1" applyFont="1" applyFill="1" applyBorder="1"/>
    <xf numFmtId="0" fontId="6" fillId="4" borderId="0" xfId="0" applyFont="1" applyFill="1" applyBorder="1"/>
    <xf numFmtId="0" fontId="6" fillId="0" borderId="0" xfId="0" applyFont="1" applyBorder="1" applyAlignment="1">
      <alignment horizontal="center" vertical="top"/>
    </xf>
    <xf numFmtId="0" fontId="5" fillId="0" borderId="0" xfId="0" applyFont="1" applyFill="1" applyBorder="1" applyAlignment="1" applyProtection="1">
      <alignment vertical="center"/>
      <protection locked="0"/>
    </xf>
    <xf numFmtId="2" fontId="4" fillId="2" borderId="0" xfId="0" applyNumberFormat="1" applyFont="1" applyFill="1" applyBorder="1" applyAlignment="1">
      <alignment horizontal="center" vertical="center" wrapText="1"/>
    </xf>
    <xf numFmtId="2" fontId="8" fillId="2" borderId="0" xfId="0" applyNumberFormat="1" applyFont="1" applyFill="1" applyBorder="1" applyAlignment="1">
      <alignment horizontal="center" vertical="center"/>
    </xf>
    <xf numFmtId="2" fontId="1" fillId="2" borderId="0" xfId="0" applyNumberFormat="1" applyFont="1" applyFill="1" applyBorder="1" applyAlignment="1">
      <alignment horizontal="center" vertical="center" wrapText="1"/>
    </xf>
    <xf numFmtId="4" fontId="1" fillId="2" borderId="0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4" fontId="11" fillId="0" borderId="10" xfId="0" applyNumberFormat="1" applyFont="1" applyBorder="1" applyAlignment="1">
      <alignment horizontal="center" vertical="center"/>
    </xf>
    <xf numFmtId="4" fontId="11" fillId="0" borderId="1" xfId="0" applyNumberFormat="1" applyFont="1" applyBorder="1" applyAlignment="1">
      <alignment horizontal="center" vertical="center"/>
    </xf>
    <xf numFmtId="4" fontId="11" fillId="0" borderId="1" xfId="0" applyNumberFormat="1" applyFont="1" applyFill="1" applyBorder="1" applyAlignment="1">
      <alignment horizontal="center" vertical="center"/>
    </xf>
    <xf numFmtId="4" fontId="7" fillId="0" borderId="0" xfId="0" applyNumberFormat="1" applyFont="1"/>
    <xf numFmtId="4" fontId="5" fillId="0" borderId="0" xfId="0" applyNumberFormat="1" applyFont="1" applyFill="1" applyAlignment="1" applyProtection="1">
      <alignment vertical="center"/>
      <protection locked="0"/>
    </xf>
    <xf numFmtId="2" fontId="9" fillId="2" borderId="1" xfId="0" applyNumberFormat="1" applyFont="1" applyFill="1" applyBorder="1" applyAlignment="1">
      <alignment horizontal="center" vertical="center"/>
    </xf>
    <xf numFmtId="2" fontId="12" fillId="2" borderId="1" xfId="0" applyNumberFormat="1" applyFont="1" applyFill="1" applyBorder="1" applyAlignment="1">
      <alignment horizontal="center" vertical="center" wrapText="1"/>
    </xf>
    <xf numFmtId="4" fontId="12" fillId="2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top" wrapText="1"/>
    </xf>
    <xf numFmtId="4" fontId="2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top" wrapText="1"/>
    </xf>
    <xf numFmtId="4" fontId="7" fillId="2" borderId="1" xfId="0" applyNumberFormat="1" applyFont="1" applyFill="1" applyBorder="1" applyAlignment="1">
      <alignment horizontal="center" vertical="top" wrapText="1"/>
    </xf>
    <xf numFmtId="0" fontId="7" fillId="2" borderId="1" xfId="0" applyFont="1" applyFill="1" applyBorder="1" applyAlignment="1">
      <alignment horizontal="center" vertical="top" wrapText="1"/>
    </xf>
    <xf numFmtId="2" fontId="5" fillId="2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4" fontId="13" fillId="2" borderId="5" xfId="0" applyNumberFormat="1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top" wrapText="1"/>
    </xf>
    <xf numFmtId="0" fontId="5" fillId="2" borderId="5" xfId="0" applyFont="1" applyFill="1" applyBorder="1" applyAlignment="1">
      <alignment horizontal="center" vertical="top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4" fontId="5" fillId="2" borderId="5" xfId="0" applyNumberFormat="1" applyFont="1" applyFill="1" applyBorder="1" applyAlignment="1">
      <alignment horizontal="center" vertical="center" wrapText="1"/>
    </xf>
    <xf numFmtId="2" fontId="5" fillId="2" borderId="5" xfId="0" applyNumberFormat="1" applyFont="1" applyFill="1" applyBorder="1" applyAlignment="1">
      <alignment horizontal="center" vertical="center" wrapText="1"/>
    </xf>
    <xf numFmtId="164" fontId="5" fillId="2" borderId="5" xfId="0" applyNumberFormat="1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/>
    </xf>
    <xf numFmtId="2" fontId="12" fillId="2" borderId="5" xfId="0" applyNumberFormat="1" applyFont="1" applyFill="1" applyBorder="1" applyAlignment="1">
      <alignment horizontal="center" vertical="center" wrapText="1"/>
    </xf>
    <xf numFmtId="4" fontId="12" fillId="2" borderId="5" xfId="0" applyNumberFormat="1" applyFont="1" applyFill="1" applyBorder="1" applyAlignment="1">
      <alignment horizontal="center" vertical="center" wrapText="1"/>
    </xf>
    <xf numFmtId="4" fontId="10" fillId="0" borderId="9" xfId="0" applyNumberFormat="1" applyFont="1" applyBorder="1" applyAlignment="1">
      <alignment horizontal="center" vertical="center"/>
    </xf>
    <xf numFmtId="0" fontId="10" fillId="2" borderId="0" xfId="0" applyFont="1" applyFill="1" applyBorder="1" applyAlignment="1">
      <alignment vertical="center"/>
    </xf>
    <xf numFmtId="4" fontId="10" fillId="2" borderId="0" xfId="0" applyNumberFormat="1" applyFont="1" applyFill="1" applyBorder="1" applyAlignment="1">
      <alignment vertical="center"/>
    </xf>
    <xf numFmtId="2" fontId="10" fillId="2" borderId="0" xfId="0" applyNumberFormat="1" applyFont="1" applyFill="1" applyBorder="1" applyAlignment="1">
      <alignment vertical="center"/>
    </xf>
    <xf numFmtId="2" fontId="10" fillId="2" borderId="0" xfId="0" applyNumberFormat="1" applyFont="1" applyFill="1" applyAlignment="1">
      <alignment vertical="center"/>
    </xf>
    <xf numFmtId="4" fontId="9" fillId="0" borderId="0" xfId="0" applyNumberFormat="1" applyFont="1"/>
    <xf numFmtId="0" fontId="10" fillId="0" borderId="0" xfId="0" applyFont="1" applyAlignment="1">
      <alignment horizontal="left"/>
    </xf>
    <xf numFmtId="0" fontId="10" fillId="0" borderId="0" xfId="0" applyFont="1" applyAlignment="1">
      <alignment horizontal="center" vertical="center" wrapText="1"/>
    </xf>
    <xf numFmtId="0" fontId="9" fillId="0" borderId="0" xfId="0" applyFont="1"/>
    <xf numFmtId="4" fontId="9" fillId="0" borderId="0" xfId="0" applyNumberFormat="1" applyFont="1" applyAlignment="1">
      <alignment horizontal="center"/>
    </xf>
    <xf numFmtId="0" fontId="10" fillId="0" borderId="0" xfId="0" applyFont="1" applyAlignment="1">
      <alignment horizontal="center" vertical="center"/>
    </xf>
    <xf numFmtId="0" fontId="5" fillId="0" borderId="0" xfId="0" applyFont="1"/>
    <xf numFmtId="4" fontId="5" fillId="0" borderId="0" xfId="0" applyNumberFormat="1" applyFont="1" applyAlignment="1" applyProtection="1">
      <alignment wrapText="1"/>
      <protection locked="0"/>
    </xf>
    <xf numFmtId="4" fontId="5" fillId="0" borderId="0" xfId="0" applyNumberFormat="1" applyFont="1" applyFill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wrapText="1"/>
      <protection locked="0"/>
    </xf>
    <xf numFmtId="4" fontId="11" fillId="0" borderId="0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1" xfId="0" applyFont="1" applyBorder="1" applyAlignment="1">
      <alignment vertical="center" wrapText="1"/>
    </xf>
    <xf numFmtId="0" fontId="9" fillId="0" borderId="6" xfId="0" applyFont="1" applyBorder="1" applyAlignment="1">
      <alignment vertical="center" wrapText="1"/>
    </xf>
    <xf numFmtId="0" fontId="9" fillId="0" borderId="6" xfId="0" applyFont="1" applyBorder="1" applyAlignment="1">
      <alignment horizontal="justify" vertical="center" wrapText="1"/>
    </xf>
    <xf numFmtId="4" fontId="14" fillId="3" borderId="12" xfId="0" applyNumberFormat="1" applyFont="1" applyFill="1" applyBorder="1" applyAlignment="1">
      <alignment horizontal="center" vertical="top" wrapText="1"/>
    </xf>
    <xf numFmtId="4" fontId="14" fillId="3" borderId="13" xfId="0" applyNumberFormat="1" applyFont="1" applyFill="1" applyBorder="1" applyAlignment="1">
      <alignment horizontal="center" vertical="top" wrapText="1"/>
    </xf>
    <xf numFmtId="4" fontId="15" fillId="3" borderId="13" xfId="0" applyNumberFormat="1" applyFont="1" applyFill="1" applyBorder="1" applyAlignment="1">
      <alignment horizontal="center" vertical="top" wrapText="1"/>
    </xf>
    <xf numFmtId="0" fontId="12" fillId="2" borderId="0" xfId="0" applyFont="1" applyFill="1" applyBorder="1" applyAlignment="1">
      <alignment horizontal="center" vertical="center" wrapText="1"/>
    </xf>
    <xf numFmtId="0" fontId="9" fillId="0" borderId="15" xfId="0" applyFont="1" applyBorder="1" applyAlignment="1">
      <alignment horizontal="justify" vertical="center" wrapText="1"/>
    </xf>
    <xf numFmtId="0" fontId="9" fillId="0" borderId="16" xfId="0" applyFont="1" applyBorder="1" applyAlignment="1">
      <alignment horizontal="center"/>
    </xf>
    <xf numFmtId="0" fontId="9" fillId="0" borderId="16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 wrapText="1"/>
    </xf>
    <xf numFmtId="4" fontId="15" fillId="3" borderId="14" xfId="0" applyNumberFormat="1" applyFont="1" applyFill="1" applyBorder="1" applyAlignment="1">
      <alignment horizontal="center" vertical="top" wrapText="1"/>
    </xf>
    <xf numFmtId="2" fontId="5" fillId="2" borderId="16" xfId="0" applyNumberFormat="1" applyFont="1" applyFill="1" applyBorder="1" applyAlignment="1">
      <alignment horizontal="center" vertical="center" wrapText="1"/>
    </xf>
    <xf numFmtId="2" fontId="9" fillId="2" borderId="16" xfId="0" applyNumberFormat="1" applyFont="1" applyFill="1" applyBorder="1" applyAlignment="1">
      <alignment horizontal="center" vertical="center"/>
    </xf>
    <xf numFmtId="2" fontId="12" fillId="2" borderId="16" xfId="0" applyNumberFormat="1" applyFont="1" applyFill="1" applyBorder="1" applyAlignment="1">
      <alignment horizontal="center" vertical="center" wrapText="1"/>
    </xf>
    <xf numFmtId="4" fontId="12" fillId="2" borderId="16" xfId="0" applyNumberFormat="1" applyFont="1" applyFill="1" applyBorder="1" applyAlignment="1">
      <alignment horizontal="center" vertical="center" wrapText="1"/>
    </xf>
    <xf numFmtId="4" fontId="10" fillId="0" borderId="4" xfId="0" applyNumberFormat="1" applyFont="1" applyBorder="1" applyAlignment="1">
      <alignment horizontal="center" vertical="center"/>
    </xf>
    <xf numFmtId="4" fontId="10" fillId="0" borderId="3" xfId="0" applyNumberFormat="1" applyFont="1" applyBorder="1" applyAlignment="1">
      <alignment horizontal="center" vertical="center"/>
    </xf>
    <xf numFmtId="0" fontId="9" fillId="0" borderId="17" xfId="0" applyFont="1" applyBorder="1" applyAlignment="1">
      <alignment horizontal="justify" vertical="center" wrapText="1"/>
    </xf>
    <xf numFmtId="0" fontId="9" fillId="0" borderId="18" xfId="0" applyFont="1" applyBorder="1" applyAlignment="1">
      <alignment horizontal="center"/>
    </xf>
    <xf numFmtId="0" fontId="9" fillId="0" borderId="18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 wrapText="1"/>
    </xf>
    <xf numFmtId="4" fontId="15" fillId="3" borderId="19" xfId="0" applyNumberFormat="1" applyFont="1" applyFill="1" applyBorder="1" applyAlignment="1">
      <alignment horizontal="center" vertical="top" wrapText="1"/>
    </xf>
    <xf numFmtId="2" fontId="5" fillId="2" borderId="18" xfId="0" applyNumberFormat="1" applyFont="1" applyFill="1" applyBorder="1" applyAlignment="1">
      <alignment horizontal="center" vertical="center" wrapText="1"/>
    </xf>
    <xf numFmtId="2" fontId="9" fillId="2" borderId="18" xfId="0" applyNumberFormat="1" applyFont="1" applyFill="1" applyBorder="1" applyAlignment="1">
      <alignment horizontal="center" vertical="center"/>
    </xf>
    <xf numFmtId="2" fontId="12" fillId="2" borderId="18" xfId="0" applyNumberFormat="1" applyFont="1" applyFill="1" applyBorder="1" applyAlignment="1">
      <alignment horizontal="center" vertical="center" wrapText="1"/>
    </xf>
    <xf numFmtId="4" fontId="12" fillId="2" borderId="18" xfId="0" applyNumberFormat="1" applyFont="1" applyFill="1" applyBorder="1" applyAlignment="1">
      <alignment horizontal="center" vertical="center" wrapText="1"/>
    </xf>
    <xf numFmtId="4" fontId="12" fillId="2" borderId="20" xfId="0" applyNumberFormat="1" applyFont="1" applyFill="1" applyBorder="1" applyAlignment="1">
      <alignment horizontal="center" vertical="center" wrapText="1"/>
    </xf>
    <xf numFmtId="0" fontId="9" fillId="0" borderId="21" xfId="0" applyFont="1" applyBorder="1" applyAlignment="1">
      <alignment horizontal="justify" vertical="center" wrapText="1"/>
    </xf>
    <xf numFmtId="0" fontId="9" fillId="0" borderId="22" xfId="0" applyFont="1" applyBorder="1" applyAlignment="1">
      <alignment horizontal="center"/>
    </xf>
    <xf numFmtId="0" fontId="9" fillId="0" borderId="22" xfId="0" applyFont="1" applyBorder="1" applyAlignment="1">
      <alignment horizontal="center" vertical="center"/>
    </xf>
    <xf numFmtId="0" fontId="0" fillId="0" borderId="22" xfId="0" applyFont="1" applyBorder="1" applyAlignment="1">
      <alignment horizontal="center" vertical="center" wrapText="1"/>
    </xf>
    <xf numFmtId="4" fontId="15" fillId="3" borderId="22" xfId="0" applyNumberFormat="1" applyFont="1" applyFill="1" applyBorder="1" applyAlignment="1">
      <alignment horizontal="center" vertical="top" wrapText="1"/>
    </xf>
    <xf numFmtId="2" fontId="5" fillId="2" borderId="22" xfId="0" applyNumberFormat="1" applyFont="1" applyFill="1" applyBorder="1" applyAlignment="1">
      <alignment horizontal="center" vertical="center" wrapText="1"/>
    </xf>
    <xf numFmtId="2" fontId="9" fillId="2" borderId="22" xfId="0" applyNumberFormat="1" applyFont="1" applyFill="1" applyBorder="1" applyAlignment="1">
      <alignment horizontal="center" vertical="center"/>
    </xf>
    <xf numFmtId="2" fontId="12" fillId="2" borderId="22" xfId="0" applyNumberFormat="1" applyFont="1" applyFill="1" applyBorder="1" applyAlignment="1">
      <alignment horizontal="center" vertical="center" wrapText="1"/>
    </xf>
    <xf numFmtId="4" fontId="12" fillId="2" borderId="22" xfId="0" applyNumberFormat="1" applyFont="1" applyFill="1" applyBorder="1" applyAlignment="1">
      <alignment horizontal="center" vertical="center" wrapText="1"/>
    </xf>
    <xf numFmtId="4" fontId="12" fillId="2" borderId="23" xfId="0" applyNumberFormat="1" applyFont="1" applyFill="1" applyBorder="1" applyAlignment="1">
      <alignment horizontal="center" vertical="center" wrapText="1"/>
    </xf>
    <xf numFmtId="0" fontId="14" fillId="3" borderId="12" xfId="0" applyFont="1" applyFill="1" applyBorder="1" applyAlignment="1">
      <alignment horizontal="center" vertical="top" wrapText="1"/>
    </xf>
    <xf numFmtId="0" fontId="14" fillId="3" borderId="13" xfId="0" applyFont="1" applyFill="1" applyBorder="1" applyAlignment="1">
      <alignment horizontal="center" vertical="top" wrapText="1"/>
    </xf>
    <xf numFmtId="0" fontId="15" fillId="3" borderId="13" xfId="0" applyFont="1" applyFill="1" applyBorder="1" applyAlignment="1">
      <alignment horizontal="center" vertical="top" wrapText="1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0" fillId="2" borderId="0" xfId="0" applyFont="1" applyFill="1" applyBorder="1" applyAlignment="1">
      <alignment horizontal="right" vertical="center"/>
    </xf>
    <xf numFmtId="0" fontId="5" fillId="0" borderId="0" xfId="0" applyFont="1" applyAlignment="1" applyProtection="1">
      <alignment horizontal="left" vertical="top" wrapText="1"/>
      <protection locked="0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7" fillId="0" borderId="0" xfId="0" applyFont="1" applyAlignment="1">
      <alignment horizontal="left" wrapText="1"/>
    </xf>
    <xf numFmtId="0" fontId="7" fillId="0" borderId="0" xfId="0" applyFont="1" applyAlignment="1">
      <alignment horizontal="left"/>
    </xf>
    <xf numFmtId="0" fontId="2" fillId="2" borderId="2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16" fillId="0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14" fillId="3" borderId="24" xfId="0" applyFont="1" applyFill="1" applyBorder="1" applyAlignment="1">
      <alignment horizontal="center" vertical="top" wrapText="1"/>
    </xf>
    <xf numFmtId="0" fontId="13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wmf"/><Relationship Id="rId2" Type="http://schemas.openxmlformats.org/officeDocument/2006/relationships/image" Target="../media/image2.wmf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19050</xdr:colOff>
      <xdr:row>7</xdr:row>
      <xdr:rowOff>923925</xdr:rowOff>
    </xdr:from>
    <xdr:to>
      <xdr:col>9</xdr:col>
      <xdr:colOff>1019175</xdr:colOff>
      <xdr:row>7</xdr:row>
      <xdr:rowOff>1362075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01150" y="2124075"/>
          <a:ext cx="100012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19050</xdr:colOff>
      <xdr:row>7</xdr:row>
      <xdr:rowOff>1600200</xdr:rowOff>
    </xdr:from>
    <xdr:to>
      <xdr:col>10</xdr:col>
      <xdr:colOff>1504950</xdr:colOff>
      <xdr:row>7</xdr:row>
      <xdr:rowOff>1962150</xdr:rowOff>
    </xdr:to>
    <xdr:pic>
      <xdr:nvPicPr>
        <xdr:cNvPr id="4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82350" y="2800350"/>
          <a:ext cx="14859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266700</xdr:colOff>
      <xdr:row>7</xdr:row>
      <xdr:rowOff>1400175</xdr:rowOff>
    </xdr:from>
    <xdr:to>
      <xdr:col>10</xdr:col>
      <xdr:colOff>419100</xdr:colOff>
      <xdr:row>7</xdr:row>
      <xdr:rowOff>1628775</xdr:rowOff>
    </xdr:to>
    <xdr:pic>
      <xdr:nvPicPr>
        <xdr:cNvPr id="5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00" y="2600325"/>
          <a:ext cx="152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N71"/>
  <sheetViews>
    <sheetView tabSelected="1" view="pageBreakPreview" topLeftCell="A49" zoomScaleNormal="112" zoomScaleSheetLayoutView="100" workbookViewId="0">
      <selection activeCell="E4" sqref="E4:N4"/>
    </sheetView>
  </sheetViews>
  <sheetFormatPr defaultRowHeight="12.75"/>
  <cols>
    <col min="1" max="1" width="6.140625" style="1" customWidth="1"/>
    <col min="2" max="2" width="54" style="1" customWidth="1"/>
    <col min="3" max="3" width="15.5703125" style="42" customWidth="1"/>
    <col min="4" max="4" width="9.42578125" style="1" customWidth="1"/>
    <col min="5" max="5" width="6.85546875" style="1" customWidth="1"/>
    <col min="6" max="6" width="16.7109375" style="4" customWidth="1"/>
    <col min="7" max="7" width="15.7109375" style="4" customWidth="1"/>
    <col min="8" max="8" width="16.85546875" style="1" customWidth="1"/>
    <col min="9" max="9" width="15.5703125" style="1" customWidth="1"/>
    <col min="10" max="10" width="15.42578125" style="1" customWidth="1"/>
    <col min="11" max="11" width="22.7109375" style="1" customWidth="1"/>
    <col min="12" max="12" width="20.85546875" style="4" customWidth="1"/>
    <col min="13" max="13" width="15.140625" style="1" customWidth="1"/>
    <col min="14" max="14" width="15.85546875" style="1" customWidth="1"/>
    <col min="15" max="15" width="15.7109375" style="4" hidden="1" customWidth="1"/>
    <col min="16" max="20" width="15.7109375" style="16" customWidth="1"/>
    <col min="21" max="21" width="13" style="16" hidden="1" customWidth="1"/>
    <col min="22" max="22" width="12.42578125" style="22" hidden="1" customWidth="1"/>
    <col min="23" max="23" width="9.140625" style="22" hidden="1" customWidth="1"/>
    <col min="24" max="24" width="14.7109375" style="16" hidden="1" customWidth="1"/>
    <col min="25" max="25" width="9.140625" style="22" customWidth="1"/>
    <col min="26" max="33" width="9.140625" style="22"/>
    <col min="34" max="16384" width="9.140625" style="1"/>
  </cols>
  <sheetData>
    <row r="1" spans="1:23" ht="16.5" customHeight="1">
      <c r="F1" s="36" t="s">
        <v>23</v>
      </c>
      <c r="K1" s="128" t="s">
        <v>9</v>
      </c>
      <c r="L1" s="129"/>
      <c r="M1" s="129"/>
      <c r="N1" s="129"/>
    </row>
    <row r="2" spans="1:23" ht="20.25" customHeight="1">
      <c r="A2" s="5"/>
      <c r="B2" s="32" t="s">
        <v>14</v>
      </c>
      <c r="C2" s="5"/>
      <c r="D2" s="5"/>
      <c r="E2" s="135" t="s">
        <v>93</v>
      </c>
      <c r="F2" s="135"/>
      <c r="G2" s="135"/>
      <c r="H2" s="135"/>
      <c r="I2" s="135"/>
      <c r="J2" s="135"/>
      <c r="K2" s="135"/>
      <c r="L2" s="135"/>
      <c r="M2" s="135"/>
      <c r="N2" s="135"/>
    </row>
    <row r="3" spans="1:23" ht="21" customHeight="1">
      <c r="A3" s="5"/>
      <c r="B3" s="32" t="s">
        <v>15</v>
      </c>
      <c r="C3" s="5"/>
      <c r="D3" s="5"/>
      <c r="E3" s="136" t="s">
        <v>16</v>
      </c>
      <c r="F3" s="136"/>
      <c r="G3" s="136"/>
      <c r="H3" s="136"/>
      <c r="I3" s="136"/>
      <c r="J3" s="136"/>
      <c r="K3" s="136"/>
      <c r="L3" s="136"/>
      <c r="M3" s="136"/>
      <c r="N3" s="136"/>
    </row>
    <row r="4" spans="1:23" ht="33.75" customHeight="1">
      <c r="A4" s="5"/>
      <c r="B4" s="32" t="s">
        <v>17</v>
      </c>
      <c r="C4" s="5"/>
      <c r="D4" s="5"/>
      <c r="E4" s="135" t="s">
        <v>92</v>
      </c>
      <c r="F4" s="135"/>
      <c r="G4" s="135"/>
      <c r="H4" s="135"/>
      <c r="I4" s="135"/>
      <c r="J4" s="135"/>
      <c r="K4" s="135"/>
      <c r="L4" s="135"/>
      <c r="M4" s="135"/>
      <c r="N4" s="135"/>
    </row>
    <row r="5" spans="1:23" ht="22.5" customHeight="1">
      <c r="A5" s="136" t="s">
        <v>18</v>
      </c>
      <c r="B5" s="136"/>
      <c r="C5" s="136"/>
      <c r="D5" s="136"/>
      <c r="E5" s="136"/>
      <c r="F5" s="136"/>
      <c r="G5" s="136"/>
      <c r="H5" s="136"/>
      <c r="I5" s="136"/>
      <c r="J5" s="136"/>
      <c r="K5" s="136"/>
      <c r="L5" s="136"/>
      <c r="M5" s="136"/>
      <c r="N5" s="136"/>
    </row>
    <row r="6" spans="1:23" ht="39" customHeight="1">
      <c r="A6" s="5"/>
      <c r="B6" s="32" t="s">
        <v>19</v>
      </c>
      <c r="C6" s="5"/>
      <c r="D6" s="5"/>
      <c r="E6" s="5"/>
      <c r="F6" s="6"/>
      <c r="G6" s="6"/>
      <c r="H6" s="5"/>
      <c r="I6" s="5"/>
      <c r="J6" s="5"/>
      <c r="K6" s="5"/>
      <c r="L6" s="6"/>
      <c r="M6" s="5"/>
      <c r="N6" s="5"/>
    </row>
    <row r="7" spans="1:23" ht="39" customHeight="1">
      <c r="A7" s="130" t="s">
        <v>0</v>
      </c>
      <c r="B7" s="132" t="s">
        <v>1</v>
      </c>
      <c r="C7" s="43"/>
      <c r="D7" s="132" t="s">
        <v>2</v>
      </c>
      <c r="E7" s="132" t="s">
        <v>3</v>
      </c>
      <c r="F7" s="132" t="s">
        <v>4</v>
      </c>
      <c r="G7" s="132"/>
      <c r="H7" s="132"/>
      <c r="I7" s="133" t="s">
        <v>24</v>
      </c>
      <c r="J7" s="133"/>
      <c r="K7" s="134" t="s">
        <v>25</v>
      </c>
      <c r="L7" s="134"/>
      <c r="M7" s="134"/>
      <c r="N7" s="134"/>
    </row>
    <row r="8" spans="1:23" ht="159" customHeight="1" thickBot="1">
      <c r="A8" s="131"/>
      <c r="B8" s="132"/>
      <c r="C8" s="43" t="s">
        <v>29</v>
      </c>
      <c r="D8" s="132"/>
      <c r="E8" s="132"/>
      <c r="F8" s="45" t="s">
        <v>10</v>
      </c>
      <c r="G8" s="45" t="s">
        <v>11</v>
      </c>
      <c r="H8" s="43" t="s">
        <v>12</v>
      </c>
      <c r="I8" s="44" t="s">
        <v>5</v>
      </c>
      <c r="J8" s="44" t="s">
        <v>6</v>
      </c>
      <c r="K8" s="46" t="s">
        <v>26</v>
      </c>
      <c r="L8" s="47" t="s">
        <v>7</v>
      </c>
      <c r="M8" s="48" t="s">
        <v>8</v>
      </c>
      <c r="N8" s="48" t="s">
        <v>31</v>
      </c>
      <c r="O8" s="14" t="s">
        <v>27</v>
      </c>
      <c r="P8" s="8"/>
      <c r="Q8" s="8"/>
      <c r="R8" s="8"/>
      <c r="S8" s="8"/>
      <c r="T8" s="8"/>
      <c r="U8" s="8"/>
    </row>
    <row r="9" spans="1:23" ht="25.5" customHeight="1" thickBot="1">
      <c r="A9" s="52">
        <v>1</v>
      </c>
      <c r="B9" s="80" t="s">
        <v>32</v>
      </c>
      <c r="C9" s="50" t="s">
        <v>81</v>
      </c>
      <c r="D9" s="79" t="s">
        <v>13</v>
      </c>
      <c r="E9" s="41">
        <v>1</v>
      </c>
      <c r="F9" s="118">
        <v>1575</v>
      </c>
      <c r="G9" s="118">
        <v>1600</v>
      </c>
      <c r="H9" s="83">
        <v>1450</v>
      </c>
      <c r="I9" s="49">
        <f>AVERAGE(F9:H9)</f>
        <v>1541.6666666666667</v>
      </c>
      <c r="J9" s="38">
        <f t="shared" ref="J9:J64" si="0">SQRT(((SUM((POWER(H9-I9,2)),(POWER(G9-I9,2)),(POWER(F9-I9,2)))/(COLUMNS(F9:H9)-1))))</f>
        <v>80.363756341607953</v>
      </c>
      <c r="K9" s="39">
        <f t="shared" ref="K9:K64" si="1">((E9/3)*(SUM(F9:H9)))</f>
        <v>1541.6666666666665</v>
      </c>
      <c r="L9" s="40">
        <f t="shared" ref="L9:L64" si="2">K9/E9</f>
        <v>1541.6666666666665</v>
      </c>
      <c r="M9" s="39">
        <f t="shared" ref="M9:M64" si="3">ROUNDDOWN(L9,2)</f>
        <v>1541.66</v>
      </c>
      <c r="N9" s="40">
        <f t="shared" ref="N9:N64" si="4">M9*E9</f>
        <v>1541.66</v>
      </c>
      <c r="O9" s="15">
        <f>N9*W9</f>
        <v>1849.992</v>
      </c>
      <c r="P9" s="9"/>
      <c r="Q9" s="9"/>
      <c r="R9" s="9"/>
      <c r="S9" s="9"/>
      <c r="T9" s="9"/>
      <c r="U9" s="9"/>
      <c r="V9" s="33">
        <v>120.97</v>
      </c>
      <c r="W9" s="7">
        <v>1.2</v>
      </c>
    </row>
    <row r="10" spans="1:23" ht="25.5" customHeight="1" thickBot="1">
      <c r="A10" s="52">
        <v>2</v>
      </c>
      <c r="B10" s="81" t="s">
        <v>33</v>
      </c>
      <c r="C10" s="50" t="s">
        <v>81</v>
      </c>
      <c r="D10" s="79" t="s">
        <v>13</v>
      </c>
      <c r="E10" s="41">
        <v>1</v>
      </c>
      <c r="F10" s="119">
        <v>1865</v>
      </c>
      <c r="G10" s="119">
        <v>1950</v>
      </c>
      <c r="H10" s="84">
        <v>1770</v>
      </c>
      <c r="I10" s="49">
        <f t="shared" ref="I10:I64" si="5">AVERAGE(F10:H10)</f>
        <v>1861.6666666666667</v>
      </c>
      <c r="J10" s="38">
        <f t="shared" si="0"/>
        <v>90.046284394933991</v>
      </c>
      <c r="K10" s="39">
        <f t="shared" si="1"/>
        <v>1861.6666666666665</v>
      </c>
      <c r="L10" s="40">
        <f t="shared" si="2"/>
        <v>1861.6666666666665</v>
      </c>
      <c r="M10" s="39">
        <f t="shared" si="3"/>
        <v>1861.66</v>
      </c>
      <c r="N10" s="40">
        <f t="shared" si="4"/>
        <v>1861.66</v>
      </c>
      <c r="O10" s="15"/>
      <c r="P10" s="9"/>
      <c r="Q10" s="9"/>
      <c r="R10" s="9"/>
      <c r="S10" s="9"/>
      <c r="T10" s="9"/>
      <c r="U10" s="9"/>
      <c r="V10" s="78"/>
      <c r="W10" s="7"/>
    </row>
    <row r="11" spans="1:23" ht="25.5" customHeight="1" thickBot="1">
      <c r="A11" s="52">
        <v>3</v>
      </c>
      <c r="B11" s="81" t="s">
        <v>34</v>
      </c>
      <c r="C11" s="50" t="s">
        <v>81</v>
      </c>
      <c r="D11" s="79" t="s">
        <v>13</v>
      </c>
      <c r="E11" s="41">
        <v>1</v>
      </c>
      <c r="F11" s="119">
        <v>1500</v>
      </c>
      <c r="G11" s="119">
        <v>1575</v>
      </c>
      <c r="H11" s="84">
        <v>1420</v>
      </c>
      <c r="I11" s="49">
        <f t="shared" si="5"/>
        <v>1498.3333333333333</v>
      </c>
      <c r="J11" s="38">
        <f t="shared" si="0"/>
        <v>77.513439694889897</v>
      </c>
      <c r="K11" s="39">
        <f t="shared" si="1"/>
        <v>1498.3333333333333</v>
      </c>
      <c r="L11" s="40">
        <f t="shared" si="2"/>
        <v>1498.3333333333333</v>
      </c>
      <c r="M11" s="39">
        <f t="shared" si="3"/>
        <v>1498.33</v>
      </c>
      <c r="N11" s="40">
        <f t="shared" si="4"/>
        <v>1498.33</v>
      </c>
      <c r="O11" s="15"/>
      <c r="P11" s="9"/>
      <c r="Q11" s="9"/>
      <c r="R11" s="9"/>
      <c r="S11" s="9"/>
      <c r="T11" s="9"/>
      <c r="U11" s="9"/>
      <c r="V11" s="78"/>
      <c r="W11" s="7"/>
    </row>
    <row r="12" spans="1:23" ht="25.5" customHeight="1" thickBot="1">
      <c r="A12" s="52">
        <v>4</v>
      </c>
      <c r="B12" s="81" t="s">
        <v>35</v>
      </c>
      <c r="C12" s="50" t="s">
        <v>81</v>
      </c>
      <c r="D12" s="79" t="s">
        <v>13</v>
      </c>
      <c r="E12" s="41">
        <v>1</v>
      </c>
      <c r="F12" s="119">
        <v>1490</v>
      </c>
      <c r="G12" s="119">
        <v>1575</v>
      </c>
      <c r="H12" s="84">
        <v>1420</v>
      </c>
      <c r="I12" s="49">
        <f t="shared" si="5"/>
        <v>1495</v>
      </c>
      <c r="J12" s="38">
        <f t="shared" si="0"/>
        <v>77.620873481300123</v>
      </c>
      <c r="K12" s="39">
        <f t="shared" si="1"/>
        <v>1495</v>
      </c>
      <c r="L12" s="40">
        <f t="shared" si="2"/>
        <v>1495</v>
      </c>
      <c r="M12" s="39">
        <f t="shared" si="3"/>
        <v>1495</v>
      </c>
      <c r="N12" s="40">
        <f t="shared" si="4"/>
        <v>1495</v>
      </c>
      <c r="O12" s="15"/>
      <c r="P12" s="9"/>
      <c r="Q12" s="9"/>
      <c r="R12" s="9"/>
      <c r="S12" s="9"/>
      <c r="T12" s="9"/>
      <c r="U12" s="9"/>
      <c r="V12" s="78"/>
      <c r="W12" s="7"/>
    </row>
    <row r="13" spans="1:23" ht="25.5" customHeight="1" thickBot="1">
      <c r="A13" s="52">
        <v>5</v>
      </c>
      <c r="B13" s="81" t="s">
        <v>36</v>
      </c>
      <c r="C13" s="50" t="s">
        <v>81</v>
      </c>
      <c r="D13" s="79" t="s">
        <v>13</v>
      </c>
      <c r="E13" s="41">
        <v>1</v>
      </c>
      <c r="F13" s="119">
        <v>1850</v>
      </c>
      <c r="G13" s="119">
        <v>1900</v>
      </c>
      <c r="H13" s="84">
        <v>1680</v>
      </c>
      <c r="I13" s="49">
        <f t="shared" si="5"/>
        <v>1810</v>
      </c>
      <c r="J13" s="38">
        <f t="shared" si="0"/>
        <v>115.32562594670796</v>
      </c>
      <c r="K13" s="39">
        <f t="shared" si="1"/>
        <v>1810</v>
      </c>
      <c r="L13" s="40">
        <f t="shared" si="2"/>
        <v>1810</v>
      </c>
      <c r="M13" s="39">
        <f t="shared" si="3"/>
        <v>1810</v>
      </c>
      <c r="N13" s="40">
        <f t="shared" si="4"/>
        <v>1810</v>
      </c>
      <c r="O13" s="15"/>
      <c r="P13" s="9"/>
      <c r="Q13" s="9"/>
      <c r="R13" s="9"/>
      <c r="S13" s="9"/>
      <c r="T13" s="9"/>
      <c r="U13" s="9"/>
      <c r="V13" s="78"/>
      <c r="W13" s="7"/>
    </row>
    <row r="14" spans="1:23" ht="25.5" customHeight="1" thickBot="1">
      <c r="A14" s="52">
        <v>6</v>
      </c>
      <c r="B14" s="81" t="s">
        <v>37</v>
      </c>
      <c r="C14" s="50" t="s">
        <v>81</v>
      </c>
      <c r="D14" s="79" t="s">
        <v>13</v>
      </c>
      <c r="E14" s="41">
        <v>1</v>
      </c>
      <c r="F14" s="119">
        <v>1845</v>
      </c>
      <c r="G14" s="119">
        <v>1940</v>
      </c>
      <c r="H14" s="84">
        <v>1750</v>
      </c>
      <c r="I14" s="49">
        <f t="shared" si="5"/>
        <v>1845</v>
      </c>
      <c r="J14" s="38">
        <f t="shared" si="0"/>
        <v>95</v>
      </c>
      <c r="K14" s="39">
        <f t="shared" si="1"/>
        <v>1845</v>
      </c>
      <c r="L14" s="40">
        <f t="shared" si="2"/>
        <v>1845</v>
      </c>
      <c r="M14" s="39">
        <f t="shared" si="3"/>
        <v>1845</v>
      </c>
      <c r="N14" s="40">
        <f t="shared" si="4"/>
        <v>1845</v>
      </c>
      <c r="O14" s="15"/>
      <c r="P14" s="9"/>
      <c r="Q14" s="9"/>
      <c r="R14" s="9"/>
      <c r="S14" s="9"/>
      <c r="T14" s="9"/>
      <c r="U14" s="9"/>
      <c r="V14" s="78"/>
      <c r="W14" s="7"/>
    </row>
    <row r="15" spans="1:23" ht="25.5" customHeight="1" thickBot="1">
      <c r="A15" s="52">
        <v>7</v>
      </c>
      <c r="B15" s="81" t="s">
        <v>38</v>
      </c>
      <c r="C15" s="50" t="s">
        <v>81</v>
      </c>
      <c r="D15" s="79" t="s">
        <v>13</v>
      </c>
      <c r="E15" s="41">
        <v>1</v>
      </c>
      <c r="F15" s="119">
        <v>2185</v>
      </c>
      <c r="G15" s="119">
        <v>2285</v>
      </c>
      <c r="H15" s="84">
        <v>2050</v>
      </c>
      <c r="I15" s="49">
        <f t="shared" si="5"/>
        <v>2173.3333333333335</v>
      </c>
      <c r="J15" s="38">
        <f t="shared" si="0"/>
        <v>117.93359713556325</v>
      </c>
      <c r="K15" s="39">
        <f t="shared" si="1"/>
        <v>2173.333333333333</v>
      </c>
      <c r="L15" s="40">
        <f t="shared" si="2"/>
        <v>2173.333333333333</v>
      </c>
      <c r="M15" s="39">
        <f t="shared" si="3"/>
        <v>2173.33</v>
      </c>
      <c r="N15" s="40">
        <f t="shared" si="4"/>
        <v>2173.33</v>
      </c>
      <c r="O15" s="15"/>
      <c r="P15" s="9"/>
      <c r="Q15" s="9"/>
      <c r="R15" s="9"/>
      <c r="S15" s="9"/>
      <c r="T15" s="9"/>
      <c r="U15" s="9"/>
      <c r="V15" s="78"/>
      <c r="W15" s="7"/>
    </row>
    <row r="16" spans="1:23" ht="25.5" customHeight="1" thickBot="1">
      <c r="A16" s="52">
        <v>8</v>
      </c>
      <c r="B16" s="81" t="s">
        <v>39</v>
      </c>
      <c r="C16" s="50" t="s">
        <v>81</v>
      </c>
      <c r="D16" s="79" t="s">
        <v>13</v>
      </c>
      <c r="E16" s="41">
        <v>1</v>
      </c>
      <c r="F16" s="119">
        <v>1750</v>
      </c>
      <c r="G16" s="119">
        <v>1790</v>
      </c>
      <c r="H16" s="84">
        <v>1630</v>
      </c>
      <c r="I16" s="49">
        <f t="shared" si="5"/>
        <v>1723.3333333333333</v>
      </c>
      <c r="J16" s="38">
        <f t="shared" si="0"/>
        <v>83.266639978645301</v>
      </c>
      <c r="K16" s="39">
        <f t="shared" si="1"/>
        <v>1723.3333333333333</v>
      </c>
      <c r="L16" s="40">
        <f t="shared" si="2"/>
        <v>1723.3333333333333</v>
      </c>
      <c r="M16" s="39">
        <f t="shared" si="3"/>
        <v>1723.33</v>
      </c>
      <c r="N16" s="40">
        <f t="shared" si="4"/>
        <v>1723.33</v>
      </c>
      <c r="O16" s="15"/>
      <c r="P16" s="9"/>
      <c r="Q16" s="9"/>
      <c r="R16" s="9"/>
      <c r="S16" s="9"/>
      <c r="T16" s="9"/>
      <c r="U16" s="9"/>
      <c r="V16" s="78"/>
      <c r="W16" s="7"/>
    </row>
    <row r="17" spans="1:23" ht="25.5" customHeight="1" thickBot="1">
      <c r="A17" s="52">
        <v>9</v>
      </c>
      <c r="B17" s="81" t="s">
        <v>40</v>
      </c>
      <c r="C17" s="50" t="s">
        <v>82</v>
      </c>
      <c r="D17" s="79" t="s">
        <v>13</v>
      </c>
      <c r="E17" s="41">
        <v>1</v>
      </c>
      <c r="F17" s="119">
        <v>3400</v>
      </c>
      <c r="G17" s="119">
        <v>3470</v>
      </c>
      <c r="H17" s="84">
        <v>3150</v>
      </c>
      <c r="I17" s="49">
        <f t="shared" si="5"/>
        <v>3340</v>
      </c>
      <c r="J17" s="38">
        <f t="shared" si="0"/>
        <v>168.22603841260721</v>
      </c>
      <c r="K17" s="39">
        <f t="shared" si="1"/>
        <v>3340</v>
      </c>
      <c r="L17" s="40">
        <f t="shared" si="2"/>
        <v>3340</v>
      </c>
      <c r="M17" s="39">
        <f t="shared" si="3"/>
        <v>3340</v>
      </c>
      <c r="N17" s="40">
        <f t="shared" si="4"/>
        <v>3340</v>
      </c>
      <c r="O17" s="15"/>
      <c r="P17" s="9"/>
      <c r="Q17" s="9"/>
      <c r="R17" s="9"/>
      <c r="S17" s="9"/>
      <c r="T17" s="9"/>
      <c r="U17" s="9"/>
      <c r="V17" s="78"/>
      <c r="W17" s="7"/>
    </row>
    <row r="18" spans="1:23" ht="25.5" customHeight="1" thickBot="1">
      <c r="A18" s="52">
        <v>10</v>
      </c>
      <c r="B18" s="81" t="s">
        <v>41</v>
      </c>
      <c r="C18" s="50" t="s">
        <v>82</v>
      </c>
      <c r="D18" s="79" t="s">
        <v>13</v>
      </c>
      <c r="E18" s="41">
        <v>1</v>
      </c>
      <c r="F18" s="119">
        <v>3400</v>
      </c>
      <c r="G18" s="119">
        <v>3470</v>
      </c>
      <c r="H18" s="84">
        <v>3150</v>
      </c>
      <c r="I18" s="49">
        <f t="shared" si="5"/>
        <v>3340</v>
      </c>
      <c r="J18" s="38">
        <f t="shared" si="0"/>
        <v>168.22603841260721</v>
      </c>
      <c r="K18" s="39">
        <f t="shared" si="1"/>
        <v>3340</v>
      </c>
      <c r="L18" s="40">
        <f t="shared" si="2"/>
        <v>3340</v>
      </c>
      <c r="M18" s="39">
        <f t="shared" si="3"/>
        <v>3340</v>
      </c>
      <c r="N18" s="40">
        <f t="shared" si="4"/>
        <v>3340</v>
      </c>
      <c r="O18" s="15"/>
      <c r="P18" s="9"/>
      <c r="Q18" s="9"/>
      <c r="R18" s="9"/>
      <c r="S18" s="9"/>
      <c r="T18" s="9"/>
      <c r="U18" s="9"/>
      <c r="V18" s="78"/>
      <c r="W18" s="7"/>
    </row>
    <row r="19" spans="1:23" ht="25.5" customHeight="1" thickBot="1">
      <c r="A19" s="52">
        <v>11</v>
      </c>
      <c r="B19" s="81" t="s">
        <v>42</v>
      </c>
      <c r="C19" s="50" t="s">
        <v>82</v>
      </c>
      <c r="D19" s="79" t="s">
        <v>13</v>
      </c>
      <c r="E19" s="41">
        <v>1</v>
      </c>
      <c r="F19" s="119">
        <v>2460</v>
      </c>
      <c r="G19" s="119">
        <v>2555</v>
      </c>
      <c r="H19" s="84">
        <v>2310</v>
      </c>
      <c r="I19" s="49">
        <f t="shared" si="5"/>
        <v>2441.6666666666665</v>
      </c>
      <c r="J19" s="38">
        <f t="shared" si="0"/>
        <v>123.52462642458519</v>
      </c>
      <c r="K19" s="39">
        <f t="shared" si="1"/>
        <v>2441.6666666666665</v>
      </c>
      <c r="L19" s="40">
        <f t="shared" si="2"/>
        <v>2441.6666666666665</v>
      </c>
      <c r="M19" s="39">
        <f t="shared" si="3"/>
        <v>2441.66</v>
      </c>
      <c r="N19" s="40">
        <f t="shared" si="4"/>
        <v>2441.66</v>
      </c>
      <c r="O19" s="15"/>
      <c r="P19" s="9"/>
      <c r="Q19" s="9"/>
      <c r="R19" s="9"/>
      <c r="S19" s="9"/>
      <c r="T19" s="9"/>
      <c r="U19" s="9"/>
      <c r="V19" s="78"/>
      <c r="W19" s="7"/>
    </row>
    <row r="20" spans="1:23" ht="25.5" customHeight="1" thickBot="1">
      <c r="A20" s="52">
        <v>12</v>
      </c>
      <c r="B20" s="81" t="s">
        <v>43</v>
      </c>
      <c r="C20" s="50" t="s">
        <v>82</v>
      </c>
      <c r="D20" s="79" t="s">
        <v>13</v>
      </c>
      <c r="E20" s="41">
        <v>1</v>
      </c>
      <c r="F20" s="119">
        <v>2460</v>
      </c>
      <c r="G20" s="119">
        <v>2555</v>
      </c>
      <c r="H20" s="84">
        <v>2310</v>
      </c>
      <c r="I20" s="49">
        <f t="shared" si="5"/>
        <v>2441.6666666666665</v>
      </c>
      <c r="J20" s="38">
        <f t="shared" si="0"/>
        <v>123.52462642458519</v>
      </c>
      <c r="K20" s="39">
        <f t="shared" si="1"/>
        <v>2441.6666666666665</v>
      </c>
      <c r="L20" s="40">
        <f t="shared" si="2"/>
        <v>2441.6666666666665</v>
      </c>
      <c r="M20" s="39">
        <f t="shared" si="3"/>
        <v>2441.66</v>
      </c>
      <c r="N20" s="40">
        <f t="shared" si="4"/>
        <v>2441.66</v>
      </c>
      <c r="O20" s="15"/>
      <c r="P20" s="9"/>
      <c r="Q20" s="9"/>
      <c r="R20" s="9"/>
      <c r="S20" s="9"/>
      <c r="T20" s="9"/>
      <c r="U20" s="9"/>
      <c r="V20" s="78"/>
      <c r="W20" s="7"/>
    </row>
    <row r="21" spans="1:23" ht="25.5" customHeight="1" thickBot="1">
      <c r="A21" s="52">
        <v>13</v>
      </c>
      <c r="B21" s="81" t="s">
        <v>44</v>
      </c>
      <c r="C21" s="50" t="s">
        <v>82</v>
      </c>
      <c r="D21" s="79" t="s">
        <v>13</v>
      </c>
      <c r="E21" s="41">
        <v>1</v>
      </c>
      <c r="F21" s="119">
        <v>3400</v>
      </c>
      <c r="G21" s="119">
        <v>3470</v>
      </c>
      <c r="H21" s="84">
        <v>3150</v>
      </c>
      <c r="I21" s="49">
        <f t="shared" si="5"/>
        <v>3340</v>
      </c>
      <c r="J21" s="38">
        <f t="shared" si="0"/>
        <v>168.22603841260721</v>
      </c>
      <c r="K21" s="39">
        <f t="shared" si="1"/>
        <v>3340</v>
      </c>
      <c r="L21" s="40">
        <f t="shared" si="2"/>
        <v>3340</v>
      </c>
      <c r="M21" s="39">
        <f t="shared" si="3"/>
        <v>3340</v>
      </c>
      <c r="N21" s="40">
        <f t="shared" si="4"/>
        <v>3340</v>
      </c>
      <c r="O21" s="15"/>
      <c r="P21" s="9"/>
      <c r="Q21" s="9"/>
      <c r="R21" s="9"/>
      <c r="S21" s="9"/>
      <c r="T21" s="9"/>
      <c r="U21" s="9"/>
      <c r="V21" s="78"/>
      <c r="W21" s="7"/>
    </row>
    <row r="22" spans="1:23" ht="25.5" customHeight="1" thickBot="1">
      <c r="A22" s="52">
        <v>14</v>
      </c>
      <c r="B22" s="81" t="s">
        <v>45</v>
      </c>
      <c r="C22" s="50" t="s">
        <v>82</v>
      </c>
      <c r="D22" s="79" t="s">
        <v>13</v>
      </c>
      <c r="E22" s="41">
        <v>1</v>
      </c>
      <c r="F22" s="119">
        <v>2460</v>
      </c>
      <c r="G22" s="119">
        <v>2555</v>
      </c>
      <c r="H22" s="84">
        <v>2310</v>
      </c>
      <c r="I22" s="49">
        <f t="shared" si="5"/>
        <v>2441.6666666666665</v>
      </c>
      <c r="J22" s="38">
        <f t="shared" si="0"/>
        <v>123.52462642458519</v>
      </c>
      <c r="K22" s="39">
        <f t="shared" si="1"/>
        <v>2441.6666666666665</v>
      </c>
      <c r="L22" s="40">
        <f t="shared" si="2"/>
        <v>2441.6666666666665</v>
      </c>
      <c r="M22" s="39">
        <f t="shared" si="3"/>
        <v>2441.66</v>
      </c>
      <c r="N22" s="40">
        <f t="shared" si="4"/>
        <v>2441.66</v>
      </c>
      <c r="O22" s="15"/>
      <c r="P22" s="9"/>
      <c r="Q22" s="9"/>
      <c r="R22" s="9"/>
      <c r="S22" s="9"/>
      <c r="T22" s="9"/>
      <c r="U22" s="9"/>
      <c r="V22" s="78"/>
      <c r="W22" s="7"/>
    </row>
    <row r="23" spans="1:23" ht="25.5" customHeight="1" thickBot="1">
      <c r="A23" s="52">
        <v>15</v>
      </c>
      <c r="B23" s="81" t="s">
        <v>46</v>
      </c>
      <c r="C23" s="50" t="s">
        <v>82</v>
      </c>
      <c r="D23" s="79" t="s">
        <v>13</v>
      </c>
      <c r="E23" s="41">
        <v>1</v>
      </c>
      <c r="F23" s="119">
        <v>2460</v>
      </c>
      <c r="G23" s="119">
        <v>2555</v>
      </c>
      <c r="H23" s="84">
        <v>2310</v>
      </c>
      <c r="I23" s="49">
        <f t="shared" si="5"/>
        <v>2441.6666666666665</v>
      </c>
      <c r="J23" s="38">
        <f t="shared" si="0"/>
        <v>123.52462642458519</v>
      </c>
      <c r="K23" s="39">
        <f t="shared" si="1"/>
        <v>2441.6666666666665</v>
      </c>
      <c r="L23" s="40">
        <f t="shared" si="2"/>
        <v>2441.6666666666665</v>
      </c>
      <c r="M23" s="39">
        <f t="shared" si="3"/>
        <v>2441.66</v>
      </c>
      <c r="N23" s="40">
        <f t="shared" si="4"/>
        <v>2441.66</v>
      </c>
      <c r="O23" s="15"/>
      <c r="P23" s="9"/>
      <c r="Q23" s="9"/>
      <c r="R23" s="9"/>
      <c r="S23" s="9"/>
      <c r="T23" s="9"/>
      <c r="U23" s="9"/>
      <c r="V23" s="78"/>
      <c r="W23" s="7"/>
    </row>
    <row r="24" spans="1:23" ht="25.5" customHeight="1" thickBot="1">
      <c r="A24" s="52">
        <v>16</v>
      </c>
      <c r="B24" s="81" t="s">
        <v>94</v>
      </c>
      <c r="C24" s="50" t="s">
        <v>82</v>
      </c>
      <c r="D24" s="79" t="s">
        <v>13</v>
      </c>
      <c r="E24" s="41">
        <v>1</v>
      </c>
      <c r="F24" s="119">
        <v>1980</v>
      </c>
      <c r="G24" s="119">
        <v>2110</v>
      </c>
      <c r="H24" s="84">
        <v>1850</v>
      </c>
      <c r="I24" s="49">
        <f t="shared" si="5"/>
        <v>1980</v>
      </c>
      <c r="J24" s="38">
        <f t="shared" si="0"/>
        <v>130</v>
      </c>
      <c r="K24" s="39">
        <f t="shared" si="1"/>
        <v>1980</v>
      </c>
      <c r="L24" s="40">
        <f t="shared" si="2"/>
        <v>1980</v>
      </c>
      <c r="M24" s="39">
        <f t="shared" si="3"/>
        <v>1980</v>
      </c>
      <c r="N24" s="40">
        <f t="shared" si="4"/>
        <v>1980</v>
      </c>
      <c r="O24" s="15"/>
      <c r="P24" s="9"/>
      <c r="Q24" s="9"/>
      <c r="R24" s="9"/>
      <c r="S24" s="9"/>
      <c r="T24" s="9"/>
      <c r="U24" s="9"/>
      <c r="V24" s="78"/>
      <c r="W24" s="7"/>
    </row>
    <row r="25" spans="1:23" ht="25.5" customHeight="1" thickBot="1">
      <c r="A25" s="52">
        <v>17</v>
      </c>
      <c r="B25" s="81" t="s">
        <v>47</v>
      </c>
      <c r="C25" s="50" t="s">
        <v>82</v>
      </c>
      <c r="D25" s="79" t="s">
        <v>13</v>
      </c>
      <c r="E25" s="41">
        <v>1</v>
      </c>
      <c r="F25" s="119">
        <v>1290</v>
      </c>
      <c r="G25" s="119">
        <v>1370</v>
      </c>
      <c r="H25" s="84">
        <v>1200</v>
      </c>
      <c r="I25" s="49">
        <f t="shared" si="5"/>
        <v>1286.6666666666667</v>
      </c>
      <c r="J25" s="38">
        <f t="shared" si="0"/>
        <v>85.049005481153827</v>
      </c>
      <c r="K25" s="39">
        <f t="shared" si="1"/>
        <v>1286.6666666666665</v>
      </c>
      <c r="L25" s="40">
        <f t="shared" si="2"/>
        <v>1286.6666666666665</v>
      </c>
      <c r="M25" s="39">
        <f t="shared" si="3"/>
        <v>1286.6600000000001</v>
      </c>
      <c r="N25" s="40">
        <f t="shared" si="4"/>
        <v>1286.6600000000001</v>
      </c>
      <c r="O25" s="15"/>
      <c r="P25" s="9"/>
      <c r="Q25" s="9"/>
      <c r="R25" s="9"/>
      <c r="S25" s="9"/>
      <c r="T25" s="9"/>
      <c r="U25" s="9"/>
      <c r="V25" s="78"/>
      <c r="W25" s="7"/>
    </row>
    <row r="26" spans="1:23" ht="25.5" customHeight="1" thickBot="1">
      <c r="A26" s="52">
        <v>18</v>
      </c>
      <c r="B26" s="81" t="s">
        <v>48</v>
      </c>
      <c r="C26" s="50" t="s">
        <v>82</v>
      </c>
      <c r="D26" s="79" t="s">
        <v>13</v>
      </c>
      <c r="E26" s="41">
        <v>1</v>
      </c>
      <c r="F26" s="119">
        <v>1890</v>
      </c>
      <c r="G26" s="119">
        <v>1955</v>
      </c>
      <c r="H26" s="84">
        <v>1785</v>
      </c>
      <c r="I26" s="49">
        <f t="shared" si="5"/>
        <v>1876.6666666666667</v>
      </c>
      <c r="J26" s="38">
        <f t="shared" si="0"/>
        <v>85.780728216385143</v>
      </c>
      <c r="K26" s="39">
        <f t="shared" si="1"/>
        <v>1876.6666666666665</v>
      </c>
      <c r="L26" s="40">
        <f t="shared" si="2"/>
        <v>1876.6666666666665</v>
      </c>
      <c r="M26" s="39">
        <f t="shared" si="3"/>
        <v>1876.66</v>
      </c>
      <c r="N26" s="40">
        <f t="shared" si="4"/>
        <v>1876.66</v>
      </c>
      <c r="O26" s="15"/>
      <c r="P26" s="9"/>
      <c r="Q26" s="9"/>
      <c r="R26" s="9"/>
      <c r="S26" s="9"/>
      <c r="T26" s="9"/>
      <c r="U26" s="9"/>
      <c r="V26" s="78"/>
      <c r="W26" s="7"/>
    </row>
    <row r="27" spans="1:23" ht="25.5" customHeight="1" thickBot="1">
      <c r="A27" s="52">
        <v>19</v>
      </c>
      <c r="B27" s="81" t="s">
        <v>49</v>
      </c>
      <c r="C27" s="50" t="s">
        <v>82</v>
      </c>
      <c r="D27" s="79" t="s">
        <v>13</v>
      </c>
      <c r="E27" s="41">
        <v>1</v>
      </c>
      <c r="F27" s="119">
        <v>1070</v>
      </c>
      <c r="G27" s="119">
        <v>1140</v>
      </c>
      <c r="H27" s="84">
        <v>1000</v>
      </c>
      <c r="I27" s="49">
        <f t="shared" si="5"/>
        <v>1070</v>
      </c>
      <c r="J27" s="38">
        <f t="shared" si="0"/>
        <v>70</v>
      </c>
      <c r="K27" s="39">
        <f t="shared" si="1"/>
        <v>1070</v>
      </c>
      <c r="L27" s="40">
        <f t="shared" si="2"/>
        <v>1070</v>
      </c>
      <c r="M27" s="39">
        <f t="shared" si="3"/>
        <v>1070</v>
      </c>
      <c r="N27" s="40">
        <f t="shared" si="4"/>
        <v>1070</v>
      </c>
      <c r="O27" s="15"/>
      <c r="P27" s="9"/>
      <c r="Q27" s="9"/>
      <c r="R27" s="9"/>
      <c r="S27" s="9"/>
      <c r="T27" s="9"/>
      <c r="U27" s="9"/>
      <c r="V27" s="78"/>
      <c r="W27" s="7"/>
    </row>
    <row r="28" spans="1:23" ht="25.5" customHeight="1" thickBot="1">
      <c r="A28" s="52">
        <v>20</v>
      </c>
      <c r="B28" s="81" t="s">
        <v>50</v>
      </c>
      <c r="C28" s="50" t="s">
        <v>83</v>
      </c>
      <c r="D28" s="79" t="s">
        <v>13</v>
      </c>
      <c r="E28" s="41">
        <v>1</v>
      </c>
      <c r="F28" s="119">
        <v>1290</v>
      </c>
      <c r="G28" s="119">
        <v>1355</v>
      </c>
      <c r="H28" s="84">
        <v>1200</v>
      </c>
      <c r="I28" s="49">
        <f t="shared" si="5"/>
        <v>1281.6666666666667</v>
      </c>
      <c r="J28" s="38">
        <f t="shared" si="0"/>
        <v>77.83529619223745</v>
      </c>
      <c r="K28" s="39">
        <f t="shared" si="1"/>
        <v>1281.6666666666665</v>
      </c>
      <c r="L28" s="40">
        <f t="shared" si="2"/>
        <v>1281.6666666666665</v>
      </c>
      <c r="M28" s="39">
        <f t="shared" si="3"/>
        <v>1281.6600000000001</v>
      </c>
      <c r="N28" s="40">
        <f t="shared" si="4"/>
        <v>1281.6600000000001</v>
      </c>
      <c r="O28" s="15"/>
      <c r="P28" s="9"/>
      <c r="Q28" s="9"/>
      <c r="R28" s="9"/>
      <c r="S28" s="9"/>
      <c r="T28" s="9"/>
      <c r="U28" s="9"/>
      <c r="V28" s="78"/>
      <c r="W28" s="7"/>
    </row>
    <row r="29" spans="1:23" ht="25.5" customHeight="1" thickBot="1">
      <c r="A29" s="52">
        <v>21</v>
      </c>
      <c r="B29" s="81" t="s">
        <v>51</v>
      </c>
      <c r="C29" s="50" t="s">
        <v>83</v>
      </c>
      <c r="D29" s="79" t="s">
        <v>13</v>
      </c>
      <c r="E29" s="41">
        <v>1</v>
      </c>
      <c r="F29" s="119">
        <v>1290</v>
      </c>
      <c r="G29" s="119">
        <v>1355</v>
      </c>
      <c r="H29" s="84">
        <v>1200</v>
      </c>
      <c r="I29" s="49">
        <f t="shared" si="5"/>
        <v>1281.6666666666667</v>
      </c>
      <c r="J29" s="38">
        <f t="shared" si="0"/>
        <v>77.83529619223745</v>
      </c>
      <c r="K29" s="39">
        <f t="shared" si="1"/>
        <v>1281.6666666666665</v>
      </c>
      <c r="L29" s="40">
        <f t="shared" si="2"/>
        <v>1281.6666666666665</v>
      </c>
      <c r="M29" s="39">
        <f t="shared" si="3"/>
        <v>1281.6600000000001</v>
      </c>
      <c r="N29" s="40">
        <f t="shared" si="4"/>
        <v>1281.6600000000001</v>
      </c>
      <c r="O29" s="15"/>
      <c r="P29" s="9"/>
      <c r="Q29" s="9"/>
      <c r="R29" s="9"/>
      <c r="S29" s="9"/>
      <c r="T29" s="9"/>
      <c r="U29" s="9"/>
      <c r="V29" s="78"/>
      <c r="W29" s="7"/>
    </row>
    <row r="30" spans="1:23" ht="25.5" customHeight="1" thickBot="1">
      <c r="A30" s="52">
        <v>22</v>
      </c>
      <c r="B30" s="81" t="s">
        <v>52</v>
      </c>
      <c r="C30" s="50" t="s">
        <v>83</v>
      </c>
      <c r="D30" s="79" t="s">
        <v>13</v>
      </c>
      <c r="E30" s="41">
        <v>1</v>
      </c>
      <c r="F30" s="119">
        <v>1575</v>
      </c>
      <c r="G30" s="119">
        <v>1635</v>
      </c>
      <c r="H30" s="84">
        <v>1470</v>
      </c>
      <c r="I30" s="49">
        <f t="shared" si="5"/>
        <v>1560</v>
      </c>
      <c r="J30" s="38">
        <f t="shared" si="0"/>
        <v>83.516465442450325</v>
      </c>
      <c r="K30" s="39">
        <f t="shared" si="1"/>
        <v>1560</v>
      </c>
      <c r="L30" s="40">
        <f t="shared" si="2"/>
        <v>1560</v>
      </c>
      <c r="M30" s="39">
        <f t="shared" si="3"/>
        <v>1560</v>
      </c>
      <c r="N30" s="40">
        <f t="shared" si="4"/>
        <v>1560</v>
      </c>
      <c r="O30" s="15"/>
      <c r="P30" s="9"/>
      <c r="Q30" s="9"/>
      <c r="R30" s="9"/>
      <c r="S30" s="9"/>
      <c r="T30" s="9"/>
      <c r="U30" s="9"/>
      <c r="V30" s="78"/>
      <c r="W30" s="7"/>
    </row>
    <row r="31" spans="1:23" ht="34.5" customHeight="1" thickBot="1">
      <c r="A31" s="52">
        <v>23</v>
      </c>
      <c r="B31" s="81" t="s">
        <v>53</v>
      </c>
      <c r="C31" s="50" t="s">
        <v>83</v>
      </c>
      <c r="D31" s="79" t="s">
        <v>13</v>
      </c>
      <c r="E31" s="41">
        <v>1</v>
      </c>
      <c r="F31" s="119">
        <v>1575</v>
      </c>
      <c r="G31" s="119">
        <v>1635</v>
      </c>
      <c r="H31" s="84">
        <v>1470</v>
      </c>
      <c r="I31" s="49">
        <f t="shared" si="5"/>
        <v>1560</v>
      </c>
      <c r="J31" s="38">
        <f t="shared" si="0"/>
        <v>83.516465442450325</v>
      </c>
      <c r="K31" s="39">
        <f t="shared" si="1"/>
        <v>1560</v>
      </c>
      <c r="L31" s="40">
        <f t="shared" si="2"/>
        <v>1560</v>
      </c>
      <c r="M31" s="39">
        <f t="shared" si="3"/>
        <v>1560</v>
      </c>
      <c r="N31" s="40">
        <f t="shared" si="4"/>
        <v>1560</v>
      </c>
      <c r="O31" s="15">
        <f t="shared" ref="O31:O62" si="6">N31*W31</f>
        <v>1872</v>
      </c>
      <c r="P31" s="9"/>
      <c r="Q31" s="9"/>
      <c r="R31" s="9"/>
      <c r="S31" s="9"/>
      <c r="T31" s="9"/>
      <c r="U31" s="9"/>
      <c r="V31" s="34">
        <v>1079.23</v>
      </c>
      <c r="W31" s="7">
        <v>1.2</v>
      </c>
    </row>
    <row r="32" spans="1:23" ht="27.75" customHeight="1" thickBot="1">
      <c r="A32" s="52">
        <v>24</v>
      </c>
      <c r="B32" s="81" t="s">
        <v>54</v>
      </c>
      <c r="C32" s="50" t="s">
        <v>84</v>
      </c>
      <c r="D32" s="79" t="s">
        <v>13</v>
      </c>
      <c r="E32" s="41">
        <v>1</v>
      </c>
      <c r="F32" s="119">
        <v>790</v>
      </c>
      <c r="G32" s="119">
        <v>835</v>
      </c>
      <c r="H32" s="84">
        <v>735</v>
      </c>
      <c r="I32" s="49">
        <f t="shared" si="5"/>
        <v>786.66666666666663</v>
      </c>
      <c r="J32" s="38">
        <f t="shared" si="0"/>
        <v>50.083264004389065</v>
      </c>
      <c r="K32" s="39">
        <f t="shared" si="1"/>
        <v>786.66666666666663</v>
      </c>
      <c r="L32" s="40">
        <f t="shared" si="2"/>
        <v>786.66666666666663</v>
      </c>
      <c r="M32" s="39">
        <f t="shared" si="3"/>
        <v>786.66</v>
      </c>
      <c r="N32" s="40">
        <f t="shared" si="4"/>
        <v>786.66</v>
      </c>
      <c r="O32" s="15">
        <f t="shared" si="6"/>
        <v>943.99199999999996</v>
      </c>
      <c r="P32" s="9"/>
      <c r="Q32" s="9"/>
      <c r="R32" s="9"/>
      <c r="S32" s="9"/>
      <c r="T32" s="9"/>
      <c r="U32" s="9"/>
      <c r="V32" s="34">
        <v>52.12</v>
      </c>
      <c r="W32" s="7">
        <v>1.2</v>
      </c>
    </row>
    <row r="33" spans="1:33" ht="28.5" customHeight="1" thickBot="1">
      <c r="A33" s="52">
        <v>25</v>
      </c>
      <c r="B33" s="81" t="s">
        <v>55</v>
      </c>
      <c r="C33" s="50" t="s">
        <v>84</v>
      </c>
      <c r="D33" s="79" t="s">
        <v>13</v>
      </c>
      <c r="E33" s="41">
        <v>1</v>
      </c>
      <c r="F33" s="119">
        <v>1785</v>
      </c>
      <c r="G33" s="119">
        <v>1870</v>
      </c>
      <c r="H33" s="84">
        <v>1680</v>
      </c>
      <c r="I33" s="49">
        <f t="shared" si="5"/>
        <v>1778.3333333333333</v>
      </c>
      <c r="J33" s="38">
        <f t="shared" si="0"/>
        <v>95.175276901794888</v>
      </c>
      <c r="K33" s="39">
        <f t="shared" si="1"/>
        <v>1778.3333333333333</v>
      </c>
      <c r="L33" s="40">
        <f t="shared" si="2"/>
        <v>1778.3333333333333</v>
      </c>
      <c r="M33" s="39">
        <f t="shared" si="3"/>
        <v>1778.33</v>
      </c>
      <c r="N33" s="40">
        <f t="shared" si="4"/>
        <v>1778.33</v>
      </c>
      <c r="O33" s="15">
        <f t="shared" si="6"/>
        <v>2133.9959999999996</v>
      </c>
      <c r="P33" s="9"/>
      <c r="Q33" s="9"/>
      <c r="R33" s="9"/>
      <c r="S33" s="9"/>
      <c r="T33" s="9"/>
      <c r="U33" s="9"/>
      <c r="V33" s="34">
        <v>89.11</v>
      </c>
      <c r="W33" s="7">
        <v>1.2</v>
      </c>
    </row>
    <row r="34" spans="1:33" ht="29.25" customHeight="1" thickBot="1">
      <c r="A34" s="52">
        <v>26</v>
      </c>
      <c r="B34" s="81" t="s">
        <v>56</v>
      </c>
      <c r="C34" s="50" t="s">
        <v>84</v>
      </c>
      <c r="D34" s="79" t="s">
        <v>13</v>
      </c>
      <c r="E34" s="41">
        <v>1</v>
      </c>
      <c r="F34" s="119">
        <v>950</v>
      </c>
      <c r="G34" s="119">
        <v>1000</v>
      </c>
      <c r="H34" s="84">
        <v>895</v>
      </c>
      <c r="I34" s="49">
        <f t="shared" si="5"/>
        <v>948.33333333333337</v>
      </c>
      <c r="J34" s="38">
        <f t="shared" si="0"/>
        <v>52.51983752196243</v>
      </c>
      <c r="K34" s="39">
        <f t="shared" si="1"/>
        <v>948.33333333333326</v>
      </c>
      <c r="L34" s="40">
        <f t="shared" si="2"/>
        <v>948.33333333333326</v>
      </c>
      <c r="M34" s="39">
        <f t="shared" si="3"/>
        <v>948.33</v>
      </c>
      <c r="N34" s="40">
        <f t="shared" si="4"/>
        <v>948.33</v>
      </c>
      <c r="O34" s="15">
        <f t="shared" si="6"/>
        <v>1137.9960000000001</v>
      </c>
      <c r="P34" s="9"/>
      <c r="Q34" s="9"/>
      <c r="R34" s="9"/>
      <c r="S34" s="9"/>
      <c r="T34" s="9"/>
      <c r="U34" s="9"/>
      <c r="V34" s="34">
        <v>108.87</v>
      </c>
      <c r="W34" s="7">
        <v>1.2</v>
      </c>
    </row>
    <row r="35" spans="1:33" ht="28.5" customHeight="1" thickBot="1">
      <c r="A35" s="52">
        <v>27</v>
      </c>
      <c r="B35" s="81" t="s">
        <v>57</v>
      </c>
      <c r="C35" s="50" t="s">
        <v>84</v>
      </c>
      <c r="D35" s="79" t="s">
        <v>13</v>
      </c>
      <c r="E35" s="41">
        <v>1</v>
      </c>
      <c r="F35" s="119">
        <v>1550</v>
      </c>
      <c r="G35" s="119">
        <v>1645</v>
      </c>
      <c r="H35" s="84">
        <v>1470</v>
      </c>
      <c r="I35" s="49">
        <f t="shared" si="5"/>
        <v>1555</v>
      </c>
      <c r="J35" s="38">
        <f t="shared" si="0"/>
        <v>87.607077339676152</v>
      </c>
      <c r="K35" s="39">
        <f t="shared" si="1"/>
        <v>1555</v>
      </c>
      <c r="L35" s="40">
        <f t="shared" si="2"/>
        <v>1555</v>
      </c>
      <c r="M35" s="39">
        <f t="shared" si="3"/>
        <v>1555</v>
      </c>
      <c r="N35" s="40">
        <f t="shared" si="4"/>
        <v>1555</v>
      </c>
      <c r="O35" s="15">
        <f t="shared" si="6"/>
        <v>1866</v>
      </c>
      <c r="P35" s="9"/>
      <c r="Q35" s="9"/>
      <c r="R35" s="9"/>
      <c r="S35" s="9"/>
      <c r="T35" s="9"/>
      <c r="U35" s="9"/>
      <c r="V35" s="34">
        <v>221.09</v>
      </c>
      <c r="W35" s="7">
        <v>1.2</v>
      </c>
    </row>
    <row r="36" spans="1:33" ht="26.25" customHeight="1" thickBot="1">
      <c r="A36" s="52">
        <v>28</v>
      </c>
      <c r="B36" s="81" t="s">
        <v>58</v>
      </c>
      <c r="C36" s="50" t="s">
        <v>83</v>
      </c>
      <c r="D36" s="79" t="s">
        <v>13</v>
      </c>
      <c r="E36" s="41">
        <v>1</v>
      </c>
      <c r="F36" s="119">
        <v>4250</v>
      </c>
      <c r="G36" s="119">
        <v>4455</v>
      </c>
      <c r="H36" s="84">
        <v>4045</v>
      </c>
      <c r="I36" s="49">
        <f t="shared" si="5"/>
        <v>4250</v>
      </c>
      <c r="J36" s="38">
        <f t="shared" si="0"/>
        <v>205</v>
      </c>
      <c r="K36" s="39">
        <f t="shared" si="1"/>
        <v>4250</v>
      </c>
      <c r="L36" s="40">
        <f t="shared" si="2"/>
        <v>4250</v>
      </c>
      <c r="M36" s="39">
        <f t="shared" si="3"/>
        <v>4250</v>
      </c>
      <c r="N36" s="40">
        <f t="shared" si="4"/>
        <v>4250</v>
      </c>
      <c r="O36" s="15">
        <f t="shared" si="6"/>
        <v>5100</v>
      </c>
      <c r="P36" s="9"/>
      <c r="Q36" s="9"/>
      <c r="R36" s="9"/>
      <c r="S36" s="9"/>
      <c r="T36" s="9"/>
      <c r="U36" s="9"/>
      <c r="V36" s="34">
        <v>223.69</v>
      </c>
      <c r="W36" s="7">
        <v>1.2</v>
      </c>
    </row>
    <row r="37" spans="1:33" s="12" customFormat="1" ht="29.25" customHeight="1" thickBot="1">
      <c r="A37" s="52">
        <v>29</v>
      </c>
      <c r="B37" s="81" t="s">
        <v>59</v>
      </c>
      <c r="C37" s="50" t="s">
        <v>83</v>
      </c>
      <c r="D37" s="79" t="s">
        <v>13</v>
      </c>
      <c r="E37" s="41">
        <v>1</v>
      </c>
      <c r="F37" s="119">
        <v>250</v>
      </c>
      <c r="G37" s="119">
        <v>235</v>
      </c>
      <c r="H37" s="84">
        <v>210</v>
      </c>
      <c r="I37" s="49">
        <f t="shared" si="5"/>
        <v>231.66666666666666</v>
      </c>
      <c r="J37" s="38">
        <f t="shared" si="0"/>
        <v>20.207259421636902</v>
      </c>
      <c r="K37" s="39">
        <f t="shared" si="1"/>
        <v>231.66666666666666</v>
      </c>
      <c r="L37" s="40">
        <f t="shared" si="2"/>
        <v>231.66666666666666</v>
      </c>
      <c r="M37" s="39">
        <f t="shared" si="3"/>
        <v>231.66</v>
      </c>
      <c r="N37" s="40">
        <f t="shared" si="4"/>
        <v>231.66</v>
      </c>
      <c r="O37" s="15">
        <f t="shared" si="6"/>
        <v>277.99199999999996</v>
      </c>
      <c r="P37" s="11"/>
      <c r="Q37" s="11"/>
      <c r="R37" s="11"/>
      <c r="S37" s="11"/>
      <c r="T37" s="11"/>
      <c r="U37" s="11"/>
      <c r="V37" s="35">
        <v>245.07</v>
      </c>
      <c r="W37" s="7">
        <v>1.2</v>
      </c>
      <c r="X37" s="24"/>
      <c r="Y37" s="25"/>
      <c r="Z37" s="25"/>
      <c r="AA37" s="25"/>
      <c r="AB37" s="25"/>
      <c r="AC37" s="25"/>
      <c r="AD37" s="25"/>
      <c r="AE37" s="25"/>
      <c r="AF37" s="25"/>
      <c r="AG37" s="25"/>
    </row>
    <row r="38" spans="1:33" ht="27" customHeight="1" thickBot="1">
      <c r="A38" s="52">
        <v>30</v>
      </c>
      <c r="B38" s="81" t="s">
        <v>60</v>
      </c>
      <c r="C38" s="50" t="s">
        <v>89</v>
      </c>
      <c r="D38" s="79" t="s">
        <v>13</v>
      </c>
      <c r="E38" s="137">
        <v>1</v>
      </c>
      <c r="F38" s="119">
        <v>2945</v>
      </c>
      <c r="G38" s="138">
        <v>3075</v>
      </c>
      <c r="H38" s="84">
        <v>2785</v>
      </c>
      <c r="I38" s="49">
        <f t="shared" si="5"/>
        <v>2935</v>
      </c>
      <c r="J38" s="38">
        <f t="shared" si="0"/>
        <v>145.25839046333951</v>
      </c>
      <c r="K38" s="39">
        <f t="shared" si="1"/>
        <v>2935</v>
      </c>
      <c r="L38" s="40">
        <f t="shared" si="2"/>
        <v>2935</v>
      </c>
      <c r="M38" s="39">
        <f t="shared" si="3"/>
        <v>2935</v>
      </c>
      <c r="N38" s="40">
        <f t="shared" si="4"/>
        <v>2935</v>
      </c>
      <c r="O38" s="15">
        <f t="shared" si="6"/>
        <v>3522</v>
      </c>
      <c r="P38" s="9"/>
      <c r="Q38" s="9"/>
      <c r="R38" s="9"/>
      <c r="S38" s="9"/>
      <c r="T38" s="9"/>
      <c r="U38" s="9"/>
      <c r="V38" s="34">
        <v>515.5</v>
      </c>
      <c r="W38" s="7">
        <v>1.2</v>
      </c>
    </row>
    <row r="39" spans="1:33" ht="27.75" customHeight="1" thickBot="1">
      <c r="A39" s="52">
        <v>31</v>
      </c>
      <c r="B39" s="81" t="s">
        <v>61</v>
      </c>
      <c r="C39" s="50" t="s">
        <v>89</v>
      </c>
      <c r="D39" s="79" t="s">
        <v>13</v>
      </c>
      <c r="E39" s="41">
        <v>1</v>
      </c>
      <c r="F39" s="119">
        <v>3185</v>
      </c>
      <c r="G39" s="119">
        <v>3300</v>
      </c>
      <c r="H39" s="84">
        <v>3000</v>
      </c>
      <c r="I39" s="49">
        <f t="shared" si="5"/>
        <v>3161.6666666666665</v>
      </c>
      <c r="J39" s="38">
        <f t="shared" si="0"/>
        <v>151.35499110810102</v>
      </c>
      <c r="K39" s="39">
        <f t="shared" si="1"/>
        <v>3161.6666666666665</v>
      </c>
      <c r="L39" s="40">
        <f t="shared" si="2"/>
        <v>3161.6666666666665</v>
      </c>
      <c r="M39" s="39">
        <f t="shared" si="3"/>
        <v>3161.66</v>
      </c>
      <c r="N39" s="40">
        <f t="shared" si="4"/>
        <v>3161.66</v>
      </c>
      <c r="O39" s="15">
        <f t="shared" si="6"/>
        <v>3793.9919999999997</v>
      </c>
      <c r="P39" s="9"/>
      <c r="Q39" s="9"/>
      <c r="R39" s="9"/>
      <c r="S39" s="9"/>
      <c r="T39" s="9"/>
      <c r="U39" s="9"/>
      <c r="V39" s="34">
        <v>699.46</v>
      </c>
      <c r="W39" s="7">
        <v>1.2</v>
      </c>
    </row>
    <row r="40" spans="1:33" ht="27.75" customHeight="1" thickBot="1">
      <c r="A40" s="52">
        <v>32</v>
      </c>
      <c r="B40" s="81" t="s">
        <v>62</v>
      </c>
      <c r="C40" s="50" t="s">
        <v>89</v>
      </c>
      <c r="D40" s="79" t="s">
        <v>13</v>
      </c>
      <c r="E40" s="41">
        <v>1</v>
      </c>
      <c r="F40" s="119">
        <v>3400</v>
      </c>
      <c r="G40" s="119">
        <v>3475</v>
      </c>
      <c r="H40" s="84">
        <v>3150</v>
      </c>
      <c r="I40" s="49">
        <f t="shared" si="5"/>
        <v>3341.6666666666665</v>
      </c>
      <c r="J40" s="38">
        <f t="shared" si="0"/>
        <v>170.17148213885113</v>
      </c>
      <c r="K40" s="39">
        <f t="shared" si="1"/>
        <v>3341.6666666666665</v>
      </c>
      <c r="L40" s="40">
        <f t="shared" si="2"/>
        <v>3341.6666666666665</v>
      </c>
      <c r="M40" s="39">
        <f t="shared" si="3"/>
        <v>3341.66</v>
      </c>
      <c r="N40" s="40">
        <f t="shared" si="4"/>
        <v>3341.66</v>
      </c>
      <c r="O40" s="15"/>
      <c r="P40" s="9"/>
      <c r="Q40" s="9"/>
      <c r="R40" s="9"/>
      <c r="S40" s="9"/>
      <c r="T40" s="9"/>
      <c r="U40" s="9"/>
      <c r="V40" s="34"/>
      <c r="W40" s="7"/>
    </row>
    <row r="41" spans="1:33" ht="27.75" customHeight="1" thickBot="1">
      <c r="A41" s="52">
        <v>33</v>
      </c>
      <c r="B41" s="81" t="s">
        <v>63</v>
      </c>
      <c r="C41" s="50" t="s">
        <v>89</v>
      </c>
      <c r="D41" s="79" t="s">
        <v>13</v>
      </c>
      <c r="E41" s="41">
        <v>1</v>
      </c>
      <c r="F41" s="119">
        <v>2055</v>
      </c>
      <c r="G41" s="119">
        <v>2140</v>
      </c>
      <c r="H41" s="84">
        <v>1945</v>
      </c>
      <c r="I41" s="49">
        <f t="shared" si="5"/>
        <v>2046.6666666666667</v>
      </c>
      <c r="J41" s="38">
        <f t="shared" si="0"/>
        <v>97.766729173749752</v>
      </c>
      <c r="K41" s="39">
        <f t="shared" si="1"/>
        <v>2046.6666666666665</v>
      </c>
      <c r="L41" s="40">
        <f t="shared" si="2"/>
        <v>2046.6666666666665</v>
      </c>
      <c r="M41" s="39">
        <f t="shared" si="3"/>
        <v>2046.66</v>
      </c>
      <c r="N41" s="40">
        <f t="shared" si="4"/>
        <v>2046.66</v>
      </c>
      <c r="O41" s="15"/>
      <c r="P41" s="9"/>
      <c r="Q41" s="9"/>
      <c r="R41" s="9"/>
      <c r="S41" s="9"/>
      <c r="T41" s="9"/>
      <c r="U41" s="9"/>
      <c r="V41" s="34"/>
      <c r="W41" s="7"/>
    </row>
    <row r="42" spans="1:33" ht="27.75" customHeight="1" thickBot="1">
      <c r="A42" s="52">
        <v>34</v>
      </c>
      <c r="B42" s="81" t="s">
        <v>64</v>
      </c>
      <c r="C42" s="50" t="s">
        <v>89</v>
      </c>
      <c r="D42" s="79" t="s">
        <v>13</v>
      </c>
      <c r="E42" s="41">
        <v>1</v>
      </c>
      <c r="F42" s="119">
        <v>2150</v>
      </c>
      <c r="G42" s="119">
        <v>2270</v>
      </c>
      <c r="H42" s="84">
        <v>2050</v>
      </c>
      <c r="I42" s="49">
        <f t="shared" si="5"/>
        <v>2156.6666666666665</v>
      </c>
      <c r="J42" s="38">
        <f t="shared" si="0"/>
        <v>110.15141094572203</v>
      </c>
      <c r="K42" s="39">
        <f t="shared" si="1"/>
        <v>2156.6666666666665</v>
      </c>
      <c r="L42" s="40">
        <f t="shared" si="2"/>
        <v>2156.6666666666665</v>
      </c>
      <c r="M42" s="39">
        <f t="shared" si="3"/>
        <v>2156.66</v>
      </c>
      <c r="N42" s="40">
        <f t="shared" si="4"/>
        <v>2156.66</v>
      </c>
      <c r="O42" s="15"/>
      <c r="P42" s="9"/>
      <c r="Q42" s="9"/>
      <c r="R42" s="9"/>
      <c r="S42" s="9"/>
      <c r="T42" s="9"/>
      <c r="U42" s="9"/>
      <c r="V42" s="34"/>
      <c r="W42" s="7"/>
    </row>
    <row r="43" spans="1:33" ht="27.75" customHeight="1" thickBot="1">
      <c r="A43" s="52">
        <v>35</v>
      </c>
      <c r="B43" s="81" t="s">
        <v>65</v>
      </c>
      <c r="C43" s="50" t="s">
        <v>84</v>
      </c>
      <c r="D43" s="79" t="s">
        <v>13</v>
      </c>
      <c r="E43" s="41">
        <v>1</v>
      </c>
      <c r="F43" s="119">
        <v>210</v>
      </c>
      <c r="G43" s="119">
        <v>210</v>
      </c>
      <c r="H43" s="84">
        <v>200</v>
      </c>
      <c r="I43" s="49">
        <f t="shared" si="5"/>
        <v>206.66666666666666</v>
      </c>
      <c r="J43" s="38">
        <f t="shared" si="0"/>
        <v>5.7735026918962573</v>
      </c>
      <c r="K43" s="39">
        <f t="shared" si="1"/>
        <v>206.66666666666666</v>
      </c>
      <c r="L43" s="40">
        <f t="shared" si="2"/>
        <v>206.66666666666666</v>
      </c>
      <c r="M43" s="39">
        <f t="shared" si="3"/>
        <v>206.66</v>
      </c>
      <c r="N43" s="40">
        <f t="shared" si="4"/>
        <v>206.66</v>
      </c>
      <c r="O43" s="15"/>
      <c r="P43" s="9"/>
      <c r="Q43" s="9"/>
      <c r="R43" s="9"/>
      <c r="S43" s="9"/>
      <c r="T43" s="9"/>
      <c r="U43" s="9"/>
      <c r="V43" s="34"/>
      <c r="W43" s="7"/>
    </row>
    <row r="44" spans="1:33" ht="27.75" customHeight="1" thickBot="1">
      <c r="A44" s="52">
        <v>36</v>
      </c>
      <c r="B44" s="81" t="s">
        <v>85</v>
      </c>
      <c r="C44" s="50" t="s">
        <v>84</v>
      </c>
      <c r="D44" s="79" t="s">
        <v>13</v>
      </c>
      <c r="E44" s="41">
        <v>1</v>
      </c>
      <c r="F44" s="119">
        <v>280</v>
      </c>
      <c r="G44" s="119">
        <v>290</v>
      </c>
      <c r="H44" s="84">
        <v>250</v>
      </c>
      <c r="I44" s="49">
        <f t="shared" si="5"/>
        <v>273.33333333333331</v>
      </c>
      <c r="J44" s="38">
        <f t="shared" si="0"/>
        <v>20.816659994661325</v>
      </c>
      <c r="K44" s="39">
        <f t="shared" si="1"/>
        <v>273.33333333333331</v>
      </c>
      <c r="L44" s="40">
        <f t="shared" si="2"/>
        <v>273.33333333333331</v>
      </c>
      <c r="M44" s="39">
        <f t="shared" si="3"/>
        <v>273.33</v>
      </c>
      <c r="N44" s="40">
        <f t="shared" si="4"/>
        <v>273.33</v>
      </c>
      <c r="O44" s="15"/>
      <c r="P44" s="9"/>
      <c r="Q44" s="9"/>
      <c r="R44" s="9"/>
      <c r="S44" s="9"/>
      <c r="T44" s="9"/>
      <c r="U44" s="9"/>
      <c r="V44" s="34"/>
      <c r="W44" s="7"/>
    </row>
    <row r="45" spans="1:33" ht="27.75" customHeight="1" thickBot="1">
      <c r="A45" s="52">
        <v>37</v>
      </c>
      <c r="B45" s="81" t="s">
        <v>86</v>
      </c>
      <c r="C45" s="50" t="s">
        <v>84</v>
      </c>
      <c r="D45" s="79" t="s">
        <v>13</v>
      </c>
      <c r="E45" s="41">
        <v>1</v>
      </c>
      <c r="F45" s="119">
        <v>350</v>
      </c>
      <c r="G45" s="119">
        <v>365</v>
      </c>
      <c r="H45" s="84">
        <v>325</v>
      </c>
      <c r="I45" s="49">
        <f t="shared" si="5"/>
        <v>346.66666666666669</v>
      </c>
      <c r="J45" s="38">
        <f t="shared" si="0"/>
        <v>20.207259421636902</v>
      </c>
      <c r="K45" s="39">
        <f t="shared" si="1"/>
        <v>346.66666666666663</v>
      </c>
      <c r="L45" s="40">
        <f t="shared" si="2"/>
        <v>346.66666666666663</v>
      </c>
      <c r="M45" s="39">
        <f t="shared" si="3"/>
        <v>346.66</v>
      </c>
      <c r="N45" s="40">
        <f t="shared" si="4"/>
        <v>346.66</v>
      </c>
      <c r="O45" s="15"/>
      <c r="P45" s="9"/>
      <c r="Q45" s="9"/>
      <c r="R45" s="9"/>
      <c r="S45" s="9"/>
      <c r="T45" s="9"/>
      <c r="U45" s="9"/>
      <c r="V45" s="34"/>
      <c r="W45" s="7"/>
    </row>
    <row r="46" spans="1:33" ht="27.75" customHeight="1" thickBot="1">
      <c r="A46" s="52">
        <v>38</v>
      </c>
      <c r="B46" s="81" t="s">
        <v>87</v>
      </c>
      <c r="C46" s="50" t="s">
        <v>84</v>
      </c>
      <c r="D46" s="79" t="s">
        <v>13</v>
      </c>
      <c r="E46" s="41">
        <v>1</v>
      </c>
      <c r="F46" s="119">
        <v>380</v>
      </c>
      <c r="G46" s="119">
        <v>400</v>
      </c>
      <c r="H46" s="84">
        <v>365</v>
      </c>
      <c r="I46" s="49">
        <f t="shared" si="5"/>
        <v>381.66666666666669</v>
      </c>
      <c r="J46" s="38">
        <f t="shared" si="0"/>
        <v>17.559422921421231</v>
      </c>
      <c r="K46" s="39">
        <f t="shared" si="1"/>
        <v>381.66666666666663</v>
      </c>
      <c r="L46" s="40">
        <f t="shared" si="2"/>
        <v>381.66666666666663</v>
      </c>
      <c r="M46" s="39">
        <f t="shared" si="3"/>
        <v>381.66</v>
      </c>
      <c r="N46" s="40">
        <f t="shared" si="4"/>
        <v>381.66</v>
      </c>
      <c r="O46" s="15"/>
      <c r="P46" s="9"/>
      <c r="Q46" s="9"/>
      <c r="R46" s="9"/>
      <c r="S46" s="9"/>
      <c r="T46" s="9"/>
      <c r="U46" s="9"/>
      <c r="V46" s="34"/>
      <c r="W46" s="7"/>
    </row>
    <row r="47" spans="1:33" ht="27.75" customHeight="1" thickBot="1">
      <c r="A47" s="52">
        <v>39</v>
      </c>
      <c r="B47" s="81" t="s">
        <v>88</v>
      </c>
      <c r="C47" s="50" t="s">
        <v>84</v>
      </c>
      <c r="D47" s="79" t="s">
        <v>13</v>
      </c>
      <c r="E47" s="41">
        <v>1</v>
      </c>
      <c r="F47" s="119">
        <v>785</v>
      </c>
      <c r="G47" s="119">
        <v>850</v>
      </c>
      <c r="H47" s="84">
        <v>745</v>
      </c>
      <c r="I47" s="49">
        <f t="shared" si="5"/>
        <v>793.33333333333337</v>
      </c>
      <c r="J47" s="38">
        <f t="shared" si="0"/>
        <v>52.993710318615484</v>
      </c>
      <c r="K47" s="39">
        <f t="shared" si="1"/>
        <v>793.33333333333326</v>
      </c>
      <c r="L47" s="40">
        <f t="shared" si="2"/>
        <v>793.33333333333326</v>
      </c>
      <c r="M47" s="39">
        <f t="shared" si="3"/>
        <v>793.33</v>
      </c>
      <c r="N47" s="40">
        <f t="shared" si="4"/>
        <v>793.33</v>
      </c>
      <c r="O47" s="15"/>
      <c r="P47" s="9"/>
      <c r="Q47" s="9"/>
      <c r="R47" s="9"/>
      <c r="S47" s="9"/>
      <c r="T47" s="9"/>
      <c r="U47" s="9"/>
      <c r="V47" s="34"/>
      <c r="W47" s="7"/>
    </row>
    <row r="48" spans="1:33" ht="27.75" customHeight="1" thickBot="1">
      <c r="A48" s="52">
        <v>40</v>
      </c>
      <c r="B48" s="81" t="s">
        <v>66</v>
      </c>
      <c r="C48" s="50" t="s">
        <v>89</v>
      </c>
      <c r="D48" s="79" t="s">
        <v>91</v>
      </c>
      <c r="E48" s="41">
        <v>1</v>
      </c>
      <c r="F48" s="119">
        <v>310</v>
      </c>
      <c r="G48" s="119">
        <v>325</v>
      </c>
      <c r="H48" s="84">
        <v>295</v>
      </c>
      <c r="I48" s="49">
        <f t="shared" si="5"/>
        <v>310</v>
      </c>
      <c r="J48" s="38">
        <f t="shared" si="0"/>
        <v>15</v>
      </c>
      <c r="K48" s="39">
        <f t="shared" si="1"/>
        <v>310</v>
      </c>
      <c r="L48" s="40">
        <f t="shared" si="2"/>
        <v>310</v>
      </c>
      <c r="M48" s="39">
        <f t="shared" si="3"/>
        <v>310</v>
      </c>
      <c r="N48" s="40">
        <f t="shared" si="4"/>
        <v>310</v>
      </c>
      <c r="O48" s="15"/>
      <c r="P48" s="9"/>
      <c r="Q48" s="9"/>
      <c r="R48" s="9"/>
      <c r="S48" s="9"/>
      <c r="T48" s="9"/>
      <c r="U48" s="9"/>
      <c r="V48" s="34"/>
      <c r="W48" s="7"/>
    </row>
    <row r="49" spans="1:40" ht="27.75" customHeight="1" thickBot="1">
      <c r="A49" s="52">
        <v>41</v>
      </c>
      <c r="B49" s="81" t="s">
        <v>67</v>
      </c>
      <c r="C49" s="50" t="s">
        <v>89</v>
      </c>
      <c r="D49" s="79" t="s">
        <v>91</v>
      </c>
      <c r="E49" s="41">
        <v>1</v>
      </c>
      <c r="F49" s="119">
        <v>450</v>
      </c>
      <c r="G49" s="119">
        <v>470</v>
      </c>
      <c r="H49" s="84">
        <v>420</v>
      </c>
      <c r="I49" s="49">
        <f t="shared" si="5"/>
        <v>446.66666666666669</v>
      </c>
      <c r="J49" s="38">
        <f t="shared" si="0"/>
        <v>25.166114784235834</v>
      </c>
      <c r="K49" s="39">
        <f t="shared" si="1"/>
        <v>446.66666666666663</v>
      </c>
      <c r="L49" s="40">
        <f t="shared" si="2"/>
        <v>446.66666666666663</v>
      </c>
      <c r="M49" s="39">
        <f t="shared" si="3"/>
        <v>446.66</v>
      </c>
      <c r="N49" s="40">
        <f t="shared" si="4"/>
        <v>446.66</v>
      </c>
      <c r="O49" s="15"/>
      <c r="P49" s="9"/>
      <c r="Q49" s="9"/>
      <c r="R49" s="9"/>
      <c r="S49" s="9"/>
      <c r="T49" s="9"/>
      <c r="U49" s="9"/>
      <c r="V49" s="34"/>
      <c r="W49" s="7"/>
    </row>
    <row r="50" spans="1:40" ht="27.75" customHeight="1" thickBot="1">
      <c r="A50" s="52">
        <v>42</v>
      </c>
      <c r="B50" s="81" t="s">
        <v>68</v>
      </c>
      <c r="C50" s="50" t="s">
        <v>89</v>
      </c>
      <c r="D50" s="79" t="s">
        <v>13</v>
      </c>
      <c r="E50" s="41">
        <v>1</v>
      </c>
      <c r="F50" s="119">
        <v>250</v>
      </c>
      <c r="G50" s="119">
        <v>270</v>
      </c>
      <c r="H50" s="84">
        <v>240</v>
      </c>
      <c r="I50" s="49">
        <f t="shared" si="5"/>
        <v>253.33333333333334</v>
      </c>
      <c r="J50" s="38">
        <f t="shared" si="0"/>
        <v>15.275252316519468</v>
      </c>
      <c r="K50" s="39">
        <f t="shared" si="1"/>
        <v>253.33333333333331</v>
      </c>
      <c r="L50" s="40">
        <f t="shared" si="2"/>
        <v>253.33333333333331</v>
      </c>
      <c r="M50" s="39">
        <f t="shared" si="3"/>
        <v>253.33</v>
      </c>
      <c r="N50" s="40">
        <f t="shared" si="4"/>
        <v>253.33</v>
      </c>
      <c r="O50" s="15"/>
      <c r="P50" s="9"/>
      <c r="Q50" s="9"/>
      <c r="R50" s="9"/>
      <c r="S50" s="9"/>
      <c r="T50" s="9"/>
      <c r="U50" s="9"/>
      <c r="V50" s="34"/>
      <c r="W50" s="7"/>
    </row>
    <row r="51" spans="1:40" ht="27.75" customHeight="1" thickBot="1">
      <c r="A51" s="52">
        <v>43</v>
      </c>
      <c r="B51" s="81" t="s">
        <v>69</v>
      </c>
      <c r="C51" s="50" t="s">
        <v>89</v>
      </c>
      <c r="D51" s="79" t="s">
        <v>91</v>
      </c>
      <c r="E51" s="41">
        <v>1</v>
      </c>
      <c r="F51" s="119">
        <v>1050</v>
      </c>
      <c r="G51" s="119">
        <v>1115</v>
      </c>
      <c r="H51" s="84">
        <v>1000</v>
      </c>
      <c r="I51" s="49">
        <f t="shared" si="5"/>
        <v>1055</v>
      </c>
      <c r="J51" s="38">
        <f t="shared" si="0"/>
        <v>57.662812973353979</v>
      </c>
      <c r="K51" s="39">
        <f t="shared" si="1"/>
        <v>1055</v>
      </c>
      <c r="L51" s="40">
        <f t="shared" si="2"/>
        <v>1055</v>
      </c>
      <c r="M51" s="39">
        <f t="shared" si="3"/>
        <v>1055</v>
      </c>
      <c r="N51" s="40">
        <f t="shared" si="4"/>
        <v>1055</v>
      </c>
      <c r="O51" s="15"/>
      <c r="P51" s="9"/>
      <c r="Q51" s="9"/>
      <c r="R51" s="9"/>
      <c r="S51" s="9"/>
      <c r="T51" s="9"/>
      <c r="U51" s="9"/>
      <c r="V51" s="34"/>
      <c r="W51" s="7"/>
    </row>
    <row r="52" spans="1:40" s="2" customFormat="1" ht="28.5" customHeight="1" thickBot="1">
      <c r="A52" s="52">
        <v>44</v>
      </c>
      <c r="B52" s="81" t="s">
        <v>70</v>
      </c>
      <c r="C52" s="50" t="s">
        <v>90</v>
      </c>
      <c r="D52" s="79" t="s">
        <v>91</v>
      </c>
      <c r="E52" s="41">
        <v>1</v>
      </c>
      <c r="F52" s="120">
        <v>1965</v>
      </c>
      <c r="G52" s="120">
        <v>2055</v>
      </c>
      <c r="H52" s="85">
        <v>1890</v>
      </c>
      <c r="I52" s="49">
        <f t="shared" si="5"/>
        <v>1970</v>
      </c>
      <c r="J52" s="38">
        <f t="shared" si="0"/>
        <v>82.613558209291526</v>
      </c>
      <c r="K52" s="39">
        <f t="shared" si="1"/>
        <v>1970</v>
      </c>
      <c r="L52" s="40">
        <f t="shared" si="2"/>
        <v>1970</v>
      </c>
      <c r="M52" s="39">
        <f t="shared" si="3"/>
        <v>1970</v>
      </c>
      <c r="N52" s="40">
        <f t="shared" si="4"/>
        <v>1970</v>
      </c>
      <c r="O52" s="15">
        <f t="shared" si="6"/>
        <v>2364</v>
      </c>
      <c r="P52" s="9"/>
      <c r="Q52" s="9"/>
      <c r="R52" s="9"/>
      <c r="S52" s="9"/>
      <c r="T52" s="9"/>
      <c r="U52" s="9"/>
      <c r="V52" s="34">
        <v>104.13</v>
      </c>
      <c r="W52" s="7">
        <v>1.2</v>
      </c>
      <c r="X52" s="16"/>
      <c r="Y52" s="26"/>
      <c r="Z52" s="26"/>
      <c r="AA52" s="26"/>
      <c r="AB52" s="26"/>
      <c r="AC52" s="26"/>
      <c r="AD52" s="26"/>
      <c r="AE52" s="26"/>
      <c r="AF52" s="26"/>
      <c r="AG52" s="26"/>
    </row>
    <row r="53" spans="1:40" s="3" customFormat="1" ht="28.5" customHeight="1" thickBot="1">
      <c r="A53" s="52">
        <v>45</v>
      </c>
      <c r="B53" s="81" t="s">
        <v>71</v>
      </c>
      <c r="C53" s="50" t="s">
        <v>90</v>
      </c>
      <c r="D53" s="79" t="s">
        <v>91</v>
      </c>
      <c r="E53" s="41">
        <v>1</v>
      </c>
      <c r="F53" s="120">
        <v>1450</v>
      </c>
      <c r="G53" s="120">
        <v>1485</v>
      </c>
      <c r="H53" s="85">
        <v>1355</v>
      </c>
      <c r="I53" s="49">
        <f t="shared" si="5"/>
        <v>1430</v>
      </c>
      <c r="J53" s="38">
        <f t="shared" si="0"/>
        <v>67.268120235368556</v>
      </c>
      <c r="K53" s="39">
        <f t="shared" si="1"/>
        <v>1430</v>
      </c>
      <c r="L53" s="40">
        <f t="shared" si="2"/>
        <v>1430</v>
      </c>
      <c r="M53" s="39">
        <f t="shared" si="3"/>
        <v>1430</v>
      </c>
      <c r="N53" s="40">
        <f t="shared" si="4"/>
        <v>1430</v>
      </c>
      <c r="O53" s="15">
        <f t="shared" si="6"/>
        <v>1716</v>
      </c>
      <c r="P53" s="9"/>
      <c r="Q53" s="9"/>
      <c r="R53" s="9"/>
      <c r="S53" s="9"/>
      <c r="T53" s="9"/>
      <c r="U53" s="9"/>
      <c r="V53" s="34">
        <v>90.21</v>
      </c>
      <c r="W53" s="7">
        <v>1.2</v>
      </c>
      <c r="X53" s="16"/>
      <c r="Y53" s="27"/>
      <c r="Z53" s="27"/>
      <c r="AA53" s="27"/>
      <c r="AB53" s="27"/>
      <c r="AC53" s="27"/>
      <c r="AD53" s="27"/>
      <c r="AE53" s="27"/>
      <c r="AF53" s="27"/>
      <c r="AG53" s="27"/>
    </row>
    <row r="54" spans="1:40" ht="25.5" customHeight="1" thickBot="1">
      <c r="A54" s="52">
        <v>46</v>
      </c>
      <c r="B54" s="81" t="s">
        <v>72</v>
      </c>
      <c r="C54" s="50" t="s">
        <v>89</v>
      </c>
      <c r="D54" s="79" t="s">
        <v>13</v>
      </c>
      <c r="E54" s="41">
        <v>1</v>
      </c>
      <c r="F54" s="120">
        <v>225</v>
      </c>
      <c r="G54" s="120">
        <v>245</v>
      </c>
      <c r="H54" s="85">
        <v>210</v>
      </c>
      <c r="I54" s="49">
        <f t="shared" si="5"/>
        <v>226.66666666666666</v>
      </c>
      <c r="J54" s="38">
        <f t="shared" si="0"/>
        <v>17.559422921421231</v>
      </c>
      <c r="K54" s="39">
        <f t="shared" si="1"/>
        <v>226.66666666666666</v>
      </c>
      <c r="L54" s="40">
        <f t="shared" si="2"/>
        <v>226.66666666666666</v>
      </c>
      <c r="M54" s="39">
        <f t="shared" si="3"/>
        <v>226.66</v>
      </c>
      <c r="N54" s="40">
        <f t="shared" si="4"/>
        <v>226.66</v>
      </c>
      <c r="O54" s="15">
        <f t="shared" si="6"/>
        <v>271.99199999999996</v>
      </c>
      <c r="P54" s="9"/>
      <c r="Q54" s="9"/>
      <c r="R54" s="9"/>
      <c r="S54" s="9"/>
      <c r="T54" s="9"/>
      <c r="U54" s="9"/>
      <c r="V54" s="34">
        <v>536.84</v>
      </c>
      <c r="W54" s="7">
        <v>1.2</v>
      </c>
    </row>
    <row r="55" spans="1:40" ht="29.25" customHeight="1" thickBot="1">
      <c r="A55" s="52">
        <v>47</v>
      </c>
      <c r="B55" s="81" t="s">
        <v>73</v>
      </c>
      <c r="C55" s="50" t="s">
        <v>89</v>
      </c>
      <c r="D55" s="79" t="s">
        <v>13</v>
      </c>
      <c r="E55" s="41">
        <v>1</v>
      </c>
      <c r="F55" s="120">
        <v>450</v>
      </c>
      <c r="G55" s="120">
        <v>475</v>
      </c>
      <c r="H55" s="85">
        <v>425</v>
      </c>
      <c r="I55" s="49">
        <f t="shared" si="5"/>
        <v>450</v>
      </c>
      <c r="J55" s="38">
        <f t="shared" si="0"/>
        <v>25</v>
      </c>
      <c r="K55" s="39">
        <f t="shared" si="1"/>
        <v>450</v>
      </c>
      <c r="L55" s="40">
        <f t="shared" si="2"/>
        <v>450</v>
      </c>
      <c r="M55" s="39">
        <f t="shared" si="3"/>
        <v>450</v>
      </c>
      <c r="N55" s="40">
        <f t="shared" si="4"/>
        <v>450</v>
      </c>
      <c r="O55" s="15">
        <f t="shared" si="6"/>
        <v>540</v>
      </c>
      <c r="P55" s="9"/>
      <c r="Q55" s="9"/>
      <c r="R55" s="9"/>
      <c r="S55" s="9"/>
      <c r="T55" s="9"/>
      <c r="U55" s="9"/>
      <c r="V55" s="34">
        <v>81.53</v>
      </c>
      <c r="W55" s="7">
        <v>1.2</v>
      </c>
    </row>
    <row r="56" spans="1:40" ht="26.25" customHeight="1" thickBot="1">
      <c r="A56" s="52">
        <v>48</v>
      </c>
      <c r="B56" s="81" t="s">
        <v>74</v>
      </c>
      <c r="C56" s="50" t="s">
        <v>89</v>
      </c>
      <c r="D56" s="79" t="s">
        <v>13</v>
      </c>
      <c r="E56" s="41">
        <v>1</v>
      </c>
      <c r="F56" s="120">
        <v>480</v>
      </c>
      <c r="G56" s="120">
        <v>525</v>
      </c>
      <c r="H56" s="85">
        <v>455</v>
      </c>
      <c r="I56" s="49">
        <f t="shared" si="5"/>
        <v>486.66666666666669</v>
      </c>
      <c r="J56" s="38">
        <f t="shared" si="0"/>
        <v>35.472994422987938</v>
      </c>
      <c r="K56" s="39">
        <f t="shared" si="1"/>
        <v>486.66666666666663</v>
      </c>
      <c r="L56" s="40">
        <f t="shared" si="2"/>
        <v>486.66666666666663</v>
      </c>
      <c r="M56" s="39">
        <f t="shared" si="3"/>
        <v>486.66</v>
      </c>
      <c r="N56" s="40">
        <f t="shared" si="4"/>
        <v>486.66</v>
      </c>
      <c r="O56" s="15">
        <f t="shared" si="6"/>
        <v>583.99199999999996</v>
      </c>
      <c r="P56" s="17"/>
      <c r="Q56" s="18"/>
      <c r="R56" s="17"/>
      <c r="S56" s="19"/>
      <c r="T56" s="20"/>
      <c r="U56" s="21"/>
      <c r="V56" s="34">
        <v>5359.2</v>
      </c>
      <c r="W56" s="7">
        <v>1.2</v>
      </c>
      <c r="X56" s="28"/>
      <c r="Y56" s="28"/>
      <c r="Z56" s="28"/>
      <c r="AA56" s="29"/>
      <c r="AB56" s="29"/>
      <c r="AC56" s="30"/>
      <c r="AD56" s="30"/>
      <c r="AE56" s="30"/>
      <c r="AF56" s="31"/>
      <c r="AG56" s="9"/>
      <c r="AH56" s="9"/>
      <c r="AI56" s="9"/>
      <c r="AJ56" s="9"/>
      <c r="AK56" s="9"/>
      <c r="AL56" s="9"/>
      <c r="AM56" s="9"/>
      <c r="AN56" s="4"/>
    </row>
    <row r="57" spans="1:40" ht="27.75" customHeight="1" thickBot="1">
      <c r="A57" s="52">
        <v>49</v>
      </c>
      <c r="B57" s="81" t="s">
        <v>75</v>
      </c>
      <c r="C57" s="50" t="s">
        <v>89</v>
      </c>
      <c r="D57" s="79" t="s">
        <v>13</v>
      </c>
      <c r="E57" s="41">
        <v>1</v>
      </c>
      <c r="F57" s="120">
        <v>40</v>
      </c>
      <c r="G57" s="120">
        <v>45</v>
      </c>
      <c r="H57" s="85">
        <v>35</v>
      </c>
      <c r="I57" s="49">
        <f t="shared" si="5"/>
        <v>40</v>
      </c>
      <c r="J57" s="38">
        <f t="shared" si="0"/>
        <v>5</v>
      </c>
      <c r="K57" s="39">
        <f t="shared" si="1"/>
        <v>40</v>
      </c>
      <c r="L57" s="40">
        <f t="shared" si="2"/>
        <v>40</v>
      </c>
      <c r="M57" s="39">
        <f t="shared" si="3"/>
        <v>40</v>
      </c>
      <c r="N57" s="40">
        <f t="shared" si="4"/>
        <v>40</v>
      </c>
      <c r="O57" s="15">
        <f t="shared" si="6"/>
        <v>48</v>
      </c>
      <c r="P57" s="9"/>
      <c r="Q57" s="9"/>
      <c r="R57" s="9"/>
      <c r="S57" s="9"/>
      <c r="T57" s="9"/>
      <c r="U57" s="9"/>
      <c r="V57" s="34">
        <v>51.6</v>
      </c>
      <c r="W57" s="7">
        <v>1.2</v>
      </c>
    </row>
    <row r="58" spans="1:40" ht="30.75" customHeight="1" thickBot="1">
      <c r="A58" s="52">
        <v>50</v>
      </c>
      <c r="B58" s="82" t="s">
        <v>76</v>
      </c>
      <c r="C58" s="50" t="s">
        <v>89</v>
      </c>
      <c r="D58" s="79" t="s">
        <v>13</v>
      </c>
      <c r="E58" s="41">
        <v>1</v>
      </c>
      <c r="F58" s="120">
        <v>40</v>
      </c>
      <c r="G58" s="120">
        <v>45</v>
      </c>
      <c r="H58" s="85">
        <v>35</v>
      </c>
      <c r="I58" s="49">
        <f t="shared" si="5"/>
        <v>40</v>
      </c>
      <c r="J58" s="38">
        <f t="shared" si="0"/>
        <v>5</v>
      </c>
      <c r="K58" s="39">
        <f t="shared" si="1"/>
        <v>40</v>
      </c>
      <c r="L58" s="40">
        <f t="shared" si="2"/>
        <v>40</v>
      </c>
      <c r="M58" s="39">
        <f t="shared" si="3"/>
        <v>40</v>
      </c>
      <c r="N58" s="40">
        <f t="shared" si="4"/>
        <v>40</v>
      </c>
      <c r="O58" s="15">
        <f t="shared" si="6"/>
        <v>48</v>
      </c>
      <c r="P58" s="10"/>
      <c r="Q58" s="10"/>
      <c r="R58" s="10"/>
      <c r="S58" s="10"/>
      <c r="T58" s="10"/>
      <c r="U58" s="10"/>
      <c r="V58" s="34">
        <v>163.54</v>
      </c>
      <c r="W58" s="7">
        <v>1.2</v>
      </c>
    </row>
    <row r="59" spans="1:40" ht="28.5" customHeight="1" thickBot="1">
      <c r="A59" s="52">
        <v>51</v>
      </c>
      <c r="B59" s="82" t="s">
        <v>77</v>
      </c>
      <c r="C59" s="50" t="s">
        <v>90</v>
      </c>
      <c r="D59" s="79" t="s">
        <v>13</v>
      </c>
      <c r="E59" s="41">
        <v>1</v>
      </c>
      <c r="F59" s="120">
        <v>90</v>
      </c>
      <c r="G59" s="120">
        <v>100</v>
      </c>
      <c r="H59" s="85">
        <v>85</v>
      </c>
      <c r="I59" s="49">
        <f t="shared" si="5"/>
        <v>91.666666666666671</v>
      </c>
      <c r="J59" s="38">
        <f t="shared" si="0"/>
        <v>7.6376261582597342</v>
      </c>
      <c r="K59" s="39">
        <f t="shared" si="1"/>
        <v>91.666666666666657</v>
      </c>
      <c r="L59" s="40">
        <f t="shared" si="2"/>
        <v>91.666666666666657</v>
      </c>
      <c r="M59" s="39">
        <f t="shared" si="3"/>
        <v>91.66</v>
      </c>
      <c r="N59" s="40">
        <f t="shared" si="4"/>
        <v>91.66</v>
      </c>
      <c r="O59" s="15">
        <f t="shared" si="6"/>
        <v>109.99199999999999</v>
      </c>
      <c r="P59" s="10"/>
      <c r="Q59" s="10"/>
      <c r="R59" s="10"/>
      <c r="S59" s="10"/>
      <c r="T59" s="10"/>
      <c r="U59" s="10"/>
      <c r="V59" s="34">
        <v>231.99</v>
      </c>
      <c r="W59" s="7">
        <v>1.2</v>
      </c>
    </row>
    <row r="60" spans="1:40" ht="27.75" customHeight="1" thickBot="1">
      <c r="A60" s="52">
        <v>52</v>
      </c>
      <c r="B60" s="82" t="s">
        <v>78</v>
      </c>
      <c r="C60" s="50" t="s">
        <v>90</v>
      </c>
      <c r="D60" s="79" t="s">
        <v>13</v>
      </c>
      <c r="E60" s="41">
        <v>1</v>
      </c>
      <c r="F60" s="120">
        <v>60</v>
      </c>
      <c r="G60" s="120">
        <v>70</v>
      </c>
      <c r="H60" s="85">
        <v>57</v>
      </c>
      <c r="I60" s="49">
        <f t="shared" si="5"/>
        <v>62.333333333333336</v>
      </c>
      <c r="J60" s="38">
        <f t="shared" si="0"/>
        <v>6.8068592855540455</v>
      </c>
      <c r="K60" s="39">
        <f t="shared" si="1"/>
        <v>62.333333333333329</v>
      </c>
      <c r="L60" s="40">
        <f t="shared" si="2"/>
        <v>62.333333333333329</v>
      </c>
      <c r="M60" s="39">
        <f t="shared" si="3"/>
        <v>62.33</v>
      </c>
      <c r="N60" s="40">
        <f t="shared" si="4"/>
        <v>62.33</v>
      </c>
      <c r="O60" s="15">
        <f t="shared" si="6"/>
        <v>74.795999999999992</v>
      </c>
      <c r="P60" s="10"/>
      <c r="Q60" s="10"/>
      <c r="R60" s="10"/>
      <c r="S60" s="10"/>
      <c r="T60" s="10"/>
      <c r="U60" s="10"/>
      <c r="V60" s="34">
        <v>237.62</v>
      </c>
      <c r="W60" s="7">
        <v>1.2</v>
      </c>
    </row>
    <row r="61" spans="1:40" ht="33" customHeight="1" thickBot="1">
      <c r="A61" s="52">
        <v>53</v>
      </c>
      <c r="B61" s="87" t="s">
        <v>79</v>
      </c>
      <c r="C61" s="88" t="s">
        <v>90</v>
      </c>
      <c r="D61" s="89" t="s">
        <v>13</v>
      </c>
      <c r="E61" s="90">
        <v>1</v>
      </c>
      <c r="F61" s="120">
        <v>150</v>
      </c>
      <c r="G61" s="120">
        <v>160</v>
      </c>
      <c r="H61" s="91">
        <v>136</v>
      </c>
      <c r="I61" s="92">
        <f t="shared" si="5"/>
        <v>148.66666666666666</v>
      </c>
      <c r="J61" s="93">
        <f t="shared" si="0"/>
        <v>12.055427546683417</v>
      </c>
      <c r="K61" s="94">
        <f t="shared" si="1"/>
        <v>148.66666666666666</v>
      </c>
      <c r="L61" s="95">
        <f t="shared" si="2"/>
        <v>148.66666666666666</v>
      </c>
      <c r="M61" s="94">
        <f t="shared" si="3"/>
        <v>148.66</v>
      </c>
      <c r="N61" s="95">
        <f t="shared" si="4"/>
        <v>148.66</v>
      </c>
      <c r="O61" s="15">
        <f t="shared" si="6"/>
        <v>178.392</v>
      </c>
      <c r="P61" s="10"/>
      <c r="Q61" s="10"/>
      <c r="R61" s="10"/>
      <c r="S61" s="10"/>
      <c r="T61" s="10"/>
      <c r="U61" s="10"/>
      <c r="V61" s="34">
        <v>2289.35</v>
      </c>
      <c r="W61" s="7">
        <v>1.2</v>
      </c>
    </row>
    <row r="62" spans="1:40" ht="32.25" customHeight="1" thickBot="1">
      <c r="A62" s="52">
        <v>54</v>
      </c>
      <c r="B62" s="98" t="s">
        <v>80</v>
      </c>
      <c r="C62" s="99" t="s">
        <v>90</v>
      </c>
      <c r="D62" s="100" t="s">
        <v>13</v>
      </c>
      <c r="E62" s="101">
        <v>1</v>
      </c>
      <c r="F62" s="120">
        <v>275</v>
      </c>
      <c r="G62" s="120">
        <v>290</v>
      </c>
      <c r="H62" s="102">
        <v>255</v>
      </c>
      <c r="I62" s="103">
        <f t="shared" si="5"/>
        <v>273.33333333333331</v>
      </c>
      <c r="J62" s="104">
        <f t="shared" si="0"/>
        <v>17.559422921421231</v>
      </c>
      <c r="K62" s="105">
        <f t="shared" si="1"/>
        <v>273.33333333333331</v>
      </c>
      <c r="L62" s="106">
        <f t="shared" si="2"/>
        <v>273.33333333333331</v>
      </c>
      <c r="M62" s="105">
        <f t="shared" si="3"/>
        <v>273.33</v>
      </c>
      <c r="N62" s="107">
        <f t="shared" si="4"/>
        <v>273.33</v>
      </c>
      <c r="O62" s="96">
        <f t="shared" si="6"/>
        <v>327.99599999999998</v>
      </c>
      <c r="V62" s="34">
        <v>115.95</v>
      </c>
      <c r="W62" s="7">
        <v>1.2</v>
      </c>
    </row>
    <row r="63" spans="1:40" ht="32.25" customHeight="1" thickBot="1">
      <c r="A63" s="86">
        <v>55</v>
      </c>
      <c r="B63" s="108" t="s">
        <v>95</v>
      </c>
      <c r="C63" s="109" t="s">
        <v>84</v>
      </c>
      <c r="D63" s="110" t="s">
        <v>13</v>
      </c>
      <c r="E63" s="111">
        <v>1</v>
      </c>
      <c r="F63" s="120">
        <v>1055</v>
      </c>
      <c r="G63" s="120">
        <v>1110</v>
      </c>
      <c r="H63" s="112">
        <v>1000</v>
      </c>
      <c r="I63" s="113">
        <f t="shared" si="5"/>
        <v>1055</v>
      </c>
      <c r="J63" s="114">
        <f t="shared" si="0"/>
        <v>55</v>
      </c>
      <c r="K63" s="115">
        <f t="shared" si="1"/>
        <v>1055</v>
      </c>
      <c r="L63" s="116">
        <f t="shared" si="2"/>
        <v>1055</v>
      </c>
      <c r="M63" s="115">
        <f t="shared" si="3"/>
        <v>1055</v>
      </c>
      <c r="N63" s="117">
        <f t="shared" si="4"/>
        <v>1055</v>
      </c>
      <c r="O63" s="97"/>
      <c r="V63" s="78"/>
      <c r="W63" s="7"/>
    </row>
    <row r="64" spans="1:40" ht="32.25" customHeight="1" thickBot="1">
      <c r="A64" s="52">
        <v>56</v>
      </c>
      <c r="B64" s="108" t="s">
        <v>96</v>
      </c>
      <c r="C64" s="109" t="s">
        <v>84</v>
      </c>
      <c r="D64" s="110" t="s">
        <v>13</v>
      </c>
      <c r="E64" s="111">
        <v>1</v>
      </c>
      <c r="F64" s="120">
        <v>1050</v>
      </c>
      <c r="G64" s="120">
        <v>1045</v>
      </c>
      <c r="H64" s="112">
        <v>980</v>
      </c>
      <c r="I64" s="113">
        <f t="shared" si="5"/>
        <v>1025</v>
      </c>
      <c r="J64" s="114">
        <f t="shared" si="0"/>
        <v>39.05124837953327</v>
      </c>
      <c r="K64" s="115">
        <f t="shared" si="1"/>
        <v>1025</v>
      </c>
      <c r="L64" s="116">
        <f t="shared" si="2"/>
        <v>1025</v>
      </c>
      <c r="M64" s="115">
        <f t="shared" si="3"/>
        <v>1025</v>
      </c>
      <c r="N64" s="117">
        <f t="shared" si="4"/>
        <v>1025</v>
      </c>
      <c r="O64" s="97"/>
      <c r="V64" s="78"/>
      <c r="W64" s="7"/>
    </row>
    <row r="65" spans="1:23" ht="15.75" thickBot="1">
      <c r="A65" s="53"/>
      <c r="B65" s="54"/>
      <c r="C65" s="54"/>
      <c r="D65" s="55"/>
      <c r="E65" s="56"/>
      <c r="F65" s="120"/>
      <c r="G65" s="57"/>
      <c r="H65" s="58"/>
      <c r="I65" s="59"/>
      <c r="J65" s="60"/>
      <c r="K65" s="61"/>
      <c r="L65" s="62">
        <f>SUM(L9:L64)</f>
        <v>80189.333333333343</v>
      </c>
      <c r="M65" s="61">
        <f t="shared" ref="M65" si="7">ROUNDDOWN(L65,2)</f>
        <v>80189.33</v>
      </c>
      <c r="N65" s="62">
        <f>SUM(N9:N64)</f>
        <v>80189.140000000072</v>
      </c>
      <c r="O65" s="63">
        <f>SUM(O9:O62)</f>
        <v>28761.119999999992</v>
      </c>
      <c r="V65" s="13">
        <f>SUM(V9:V62)</f>
        <v>12617.070000000003</v>
      </c>
      <c r="W65" s="7">
        <v>1.2</v>
      </c>
    </row>
    <row r="66" spans="1:23" ht="20.25" customHeight="1" thickBot="1">
      <c r="A66" s="123"/>
      <c r="B66" s="123"/>
      <c r="C66" s="123"/>
      <c r="D66" s="123"/>
      <c r="E66" s="123"/>
      <c r="F66" s="123"/>
      <c r="G66" s="123"/>
      <c r="H66" s="123"/>
      <c r="I66" s="51"/>
      <c r="J66" s="64"/>
      <c r="K66" s="64"/>
      <c r="L66" s="65"/>
      <c r="M66" s="66"/>
      <c r="N66" s="67"/>
      <c r="O66" s="68"/>
      <c r="V66" s="23"/>
      <c r="W66" s="7">
        <v>1.2</v>
      </c>
    </row>
    <row r="67" spans="1:23" ht="37.5" customHeight="1">
      <c r="A67" s="121" t="s">
        <v>97</v>
      </c>
      <c r="B67" s="122"/>
      <c r="C67" s="122"/>
      <c r="D67" s="122"/>
      <c r="E67" s="122"/>
      <c r="F67" s="122"/>
      <c r="G67" s="122"/>
      <c r="H67" s="122"/>
      <c r="I67" s="122"/>
      <c r="J67" s="122"/>
      <c r="K67" s="122"/>
      <c r="L67" s="122"/>
      <c r="M67" s="122"/>
      <c r="N67" s="122"/>
      <c r="O67" s="122"/>
      <c r="V67" s="23"/>
    </row>
    <row r="68" spans="1:23" ht="14.25">
      <c r="A68" s="139" t="s">
        <v>98</v>
      </c>
      <c r="B68" s="139"/>
      <c r="C68" s="139"/>
      <c r="D68" s="139"/>
      <c r="E68" s="139"/>
      <c r="F68" s="139"/>
      <c r="G68" s="139"/>
      <c r="H68" s="139"/>
      <c r="I68" s="139"/>
      <c r="J68" s="139"/>
      <c r="K68" s="139"/>
      <c r="L68" s="139"/>
      <c r="M68" s="139"/>
      <c r="N68" s="139"/>
      <c r="O68" s="139"/>
    </row>
    <row r="69" spans="1:23" ht="18" customHeight="1">
      <c r="A69" s="69"/>
      <c r="B69" s="125" t="s">
        <v>20</v>
      </c>
      <c r="C69" s="70"/>
      <c r="D69" s="71"/>
      <c r="E69" s="127" t="s">
        <v>30</v>
      </c>
      <c r="F69" s="127"/>
      <c r="G69" s="72"/>
      <c r="H69" s="127" t="s">
        <v>28</v>
      </c>
      <c r="I69" s="127"/>
      <c r="J69" s="127"/>
      <c r="K69" s="71"/>
      <c r="L69" s="68"/>
      <c r="M69" s="71"/>
      <c r="N69" s="71"/>
      <c r="O69" s="68"/>
    </row>
    <row r="70" spans="1:23" ht="19.5" customHeight="1">
      <c r="A70" s="69"/>
      <c r="B70" s="126"/>
      <c r="C70" s="73"/>
      <c r="D70" s="71"/>
      <c r="E70" s="127" t="s">
        <v>21</v>
      </c>
      <c r="F70" s="127"/>
      <c r="G70" s="72"/>
      <c r="H70" s="127" t="s">
        <v>22</v>
      </c>
      <c r="I70" s="127"/>
      <c r="J70" s="127"/>
      <c r="K70" s="71"/>
      <c r="L70" s="68"/>
      <c r="M70" s="71"/>
      <c r="N70" s="71"/>
      <c r="O70" s="68"/>
    </row>
    <row r="71" spans="1:23" ht="15">
      <c r="A71" s="124"/>
      <c r="B71" s="124"/>
      <c r="C71" s="124"/>
      <c r="D71" s="124"/>
      <c r="E71" s="74"/>
      <c r="F71" s="75"/>
      <c r="G71" s="76"/>
      <c r="H71" s="77"/>
      <c r="I71" s="3"/>
      <c r="J71" s="3"/>
      <c r="K71" s="3"/>
      <c r="L71" s="37"/>
      <c r="M71" s="3"/>
      <c r="N71" s="3"/>
      <c r="O71" s="68"/>
    </row>
  </sheetData>
  <mergeCells count="21">
    <mergeCell ref="K1:N1"/>
    <mergeCell ref="A7:A8"/>
    <mergeCell ref="B7:B8"/>
    <mergeCell ref="D7:D8"/>
    <mergeCell ref="E7:E8"/>
    <mergeCell ref="F7:H7"/>
    <mergeCell ref="I7:J7"/>
    <mergeCell ref="K7:N7"/>
    <mergeCell ref="E2:N2"/>
    <mergeCell ref="E3:N3"/>
    <mergeCell ref="E4:N4"/>
    <mergeCell ref="A5:N5"/>
    <mergeCell ref="A67:O67"/>
    <mergeCell ref="A66:H66"/>
    <mergeCell ref="A71:D71"/>
    <mergeCell ref="A68:O68"/>
    <mergeCell ref="B69:B70"/>
    <mergeCell ref="E69:F69"/>
    <mergeCell ref="H69:J69"/>
    <mergeCell ref="E70:F70"/>
    <mergeCell ref="H70:J70"/>
  </mergeCells>
  <pageMargins left="0.16" right="0.16" top="0.32" bottom="0.24" header="0.22" footer="0.19"/>
  <pageSetup paperSize="9" scale="58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Моющие и чистящие средства</vt:lpstr>
      <vt:lpstr>'Моющие и чистящие средства'!Область_печати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ATorbenko</dc:creator>
  <cp:lastModifiedBy>dkuznetsov</cp:lastModifiedBy>
  <cp:lastPrinted>2024-10-14T06:51:04Z</cp:lastPrinted>
  <dcterms:created xsi:type="dcterms:W3CDTF">2014-01-28T13:50:42Z</dcterms:created>
  <dcterms:modified xsi:type="dcterms:W3CDTF">2025-07-01T05:25:24Z</dcterms:modified>
</cp:coreProperties>
</file>