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02\Контрактная служба\АУК_ДОКУМЕНТАЦИЯ\2025\Приложение 1 2025\"/>
    </mc:Choice>
  </mc:AlternateContent>
  <bookViews>
    <workbookView xWindow="0" yWindow="0" windowWidth="19200" windowHeight="7350"/>
  </bookViews>
  <sheets>
    <sheet name="Лист1" sheetId="1" r:id="rId1"/>
    <sheet name="Лист2" sheetId="2" r:id="rId2"/>
  </sheets>
  <definedNames>
    <definedName name="_xlnm._FilterDatabase" localSheetId="0" hidden="1">Лист1!$A$8:$M$11</definedName>
    <definedName name="_xlnm.Print_Area" localSheetId="0">Лист1!$A$1:$M$17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K10" i="1"/>
  <c r="K9" i="1"/>
  <c r="J10" i="1"/>
  <c r="M10" i="1" l="1"/>
  <c r="J9" i="1"/>
  <c r="L9" i="1" s="1"/>
  <c r="M9" i="1" l="1"/>
  <c r="L10" i="1"/>
</calcChain>
</file>

<file path=xl/sharedStrings.xml><?xml version="1.0" encoding="utf-8"?>
<sst xmlns="http://schemas.openxmlformats.org/spreadsheetml/2006/main" count="25" uniqueCount="24">
  <si>
    <t>Приложение № 1 к Документации</t>
  </si>
  <si>
    <t>Обоснование начальной (максимальной) цены договора:</t>
  </si>
  <si>
    <t>Расчет начальной (максимальной) цены договора, цены договора, заключаемого с поставщиком (подрядчиком, исполнителем)</t>
  </si>
  <si>
    <t>Наименование товара (работы, услуги)</t>
  </si>
  <si>
    <t xml:space="preserve">Расчет НМЦД </t>
  </si>
  <si>
    <t>№п/п</t>
  </si>
  <si>
    <t>Наименование объекта закупки</t>
  </si>
  <si>
    <t>ед. измерения</t>
  </si>
  <si>
    <t>количество</t>
  </si>
  <si>
    <t>Источник информации о цене за единицу товара (работы, услуги), руб.</t>
  </si>
  <si>
    <t>Однородность совокупности значений выявленных цен, используемых в расчете НМЦД</t>
  </si>
  <si>
    <t>Расчет НМЦД методом сопоставимых рыночных цен (анализа рынка)</t>
  </si>
  <si>
    <t>Начальная (максимальная) цена единицы товара (работы, услуги)</t>
  </si>
  <si>
    <t>Среднее квадратическое отклонение</t>
  </si>
  <si>
    <t>Коэффициент вариации цен</t>
  </si>
  <si>
    <t>Руководитель контрактной службы: _______________ О.А. Дуюн</t>
  </si>
  <si>
    <t>Дата подготовки обоснования НМЦД: 23.07.2025</t>
  </si>
  <si>
    <t>шт</t>
  </si>
  <si>
    <t>Источник информации о цене за единицу товара (работы, услуги), руб. предложение к поставке № 233 от 02.07.2025г</t>
  </si>
  <si>
    <t xml:space="preserve">Вкладка эластичная 16-002-004 </t>
  </si>
  <si>
    <t>Источник информации о цене за единицу товара (работы, услуги), руб. е предложение к поставке № б/н от 04.07.2025г</t>
  </si>
  <si>
    <t>Источник информации о цене за единицу товара (работы, услуги), руб. е предложение к поставке № 149 от 02.07.2025г</t>
  </si>
  <si>
    <t xml:space="preserve">Резиновая вкладка (М-обр) 01-002-099 </t>
  </si>
  <si>
    <t xml:space="preserve">Источник информации о цене за единицу товара (работы, услуги), руб.Коммерческое предложение № б/н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</si>
</sst>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9" fillId="0" borderId="0" applyFont="0" applyFill="0" applyBorder="0" applyProtection="0"/>
    <xf numFmtId="0" fontId="9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wrapText="1"/>
    </xf>
    <xf numFmtId="164" fontId="5" fillId="0" borderId="8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0" fontId="5" fillId="0" borderId="3" xfId="1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B1" zoomScale="70" zoomScaleNormal="70" workbookViewId="0">
      <selection activeCell="C9" sqref="C9:C10"/>
    </sheetView>
  </sheetViews>
  <sheetFormatPr defaultColWidth="8.81640625" defaultRowHeight="14.5"/>
  <cols>
    <col min="1" max="1" width="37.7265625" hidden="1" customWidth="1"/>
    <col min="2" max="2" width="8.26953125" customWidth="1"/>
    <col min="3" max="3" width="61.1796875" customWidth="1"/>
    <col min="4" max="4" width="14.7265625" customWidth="1"/>
    <col min="5" max="5" width="12.81640625" customWidth="1"/>
    <col min="6" max="6" width="15.453125" customWidth="1"/>
    <col min="7" max="8" width="16" customWidth="1"/>
    <col min="9" max="9" width="15.1796875" customWidth="1"/>
    <col min="10" max="12" width="20.7265625" customWidth="1"/>
    <col min="13" max="13" width="30.453125" customWidth="1"/>
    <col min="14" max="14" width="13" customWidth="1"/>
    <col min="15" max="15" width="11.54296875" customWidth="1"/>
    <col min="16" max="16" width="10.54296875" customWidth="1"/>
    <col min="18" max="18" width="13" customWidth="1"/>
  </cols>
  <sheetData>
    <row r="1" spans="1:15">
      <c r="B1" s="2"/>
      <c r="M1" s="12" t="s">
        <v>0</v>
      </c>
    </row>
    <row r="2" spans="1:15">
      <c r="B2" s="2" t="s">
        <v>1</v>
      </c>
    </row>
    <row r="3" spans="1:15" ht="48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5" ht="24" customHeight="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5" s="1" customFormat="1" ht="32.25" customHeight="1">
      <c r="A5" s="4" t="s">
        <v>3</v>
      </c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5" ht="43.5" customHeight="1">
      <c r="A6" s="24" t="s">
        <v>4</v>
      </c>
      <c r="B6" s="25" t="s">
        <v>5</v>
      </c>
      <c r="C6" s="25" t="s">
        <v>6</v>
      </c>
      <c r="D6" s="26" t="s">
        <v>7</v>
      </c>
      <c r="E6" s="26" t="s">
        <v>8</v>
      </c>
      <c r="F6" s="32" t="s">
        <v>9</v>
      </c>
      <c r="G6" s="33"/>
      <c r="H6" s="33"/>
      <c r="I6" s="34"/>
      <c r="J6" s="25" t="s">
        <v>10</v>
      </c>
      <c r="K6" s="25"/>
      <c r="L6" s="25"/>
      <c r="M6" s="26" t="s">
        <v>11</v>
      </c>
    </row>
    <row r="7" spans="1:15" ht="198" customHeight="1">
      <c r="A7" s="24"/>
      <c r="B7" s="25"/>
      <c r="C7" s="25"/>
      <c r="D7" s="27"/>
      <c r="E7" s="27"/>
      <c r="F7" s="5" t="s">
        <v>18</v>
      </c>
      <c r="G7" s="5" t="s">
        <v>23</v>
      </c>
      <c r="H7" s="5" t="s">
        <v>20</v>
      </c>
      <c r="I7" s="5" t="s">
        <v>21</v>
      </c>
      <c r="J7" s="19" t="s">
        <v>12</v>
      </c>
      <c r="K7" s="3" t="s">
        <v>13</v>
      </c>
      <c r="L7" s="3" t="s">
        <v>14</v>
      </c>
      <c r="M7" s="27"/>
    </row>
    <row r="8" spans="1:15" s="1" customFormat="1">
      <c r="A8" s="24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21"/>
      <c r="J8" s="20">
        <v>8</v>
      </c>
      <c r="K8" s="13">
        <v>9</v>
      </c>
      <c r="L8" s="13">
        <v>10</v>
      </c>
      <c r="M8" s="13">
        <v>11</v>
      </c>
    </row>
    <row r="9" spans="1:15" s="1" customFormat="1" ht="15.5">
      <c r="A9" s="24"/>
      <c r="B9" s="7">
        <v>1</v>
      </c>
      <c r="C9" s="8" t="s">
        <v>19</v>
      </c>
      <c r="D9" s="9" t="s">
        <v>17</v>
      </c>
      <c r="E9" s="9">
        <v>200</v>
      </c>
      <c r="F9" s="10">
        <v>8136</v>
      </c>
      <c r="G9" s="10">
        <v>5500</v>
      </c>
      <c r="H9" s="10">
        <v>4760</v>
      </c>
      <c r="I9" s="10"/>
      <c r="J9" s="14">
        <f>ROUND(AVERAGE(F9:I9),2)</f>
        <v>6132</v>
      </c>
      <c r="K9" s="15">
        <f>SQRT(((SUM((POWER(F9-J9,2)),(POWER(G9-J9,2)),(POWER(H9-J9,2)))))/2)</f>
        <v>1774.5173991820986</v>
      </c>
      <c r="L9" s="16">
        <f>K9/J9</f>
        <v>0.28938639908383867</v>
      </c>
      <c r="M9" s="15">
        <f>J9*E9</f>
        <v>1226400</v>
      </c>
    </row>
    <row r="10" spans="1:15" s="1" customFormat="1" ht="15.5">
      <c r="A10" s="24"/>
      <c r="B10" s="7">
        <v>2</v>
      </c>
      <c r="C10" s="8" t="s">
        <v>22</v>
      </c>
      <c r="D10" s="9" t="s">
        <v>17</v>
      </c>
      <c r="E10" s="9">
        <v>200</v>
      </c>
      <c r="F10" s="10">
        <v>887</v>
      </c>
      <c r="G10" s="10">
        <v>550</v>
      </c>
      <c r="H10" s="10">
        <v>945</v>
      </c>
      <c r="I10" s="10">
        <v>768</v>
      </c>
      <c r="J10" s="14">
        <f>ROUND(AVERAGE(F10:I10),2)</f>
        <v>787.5</v>
      </c>
      <c r="K10" s="15">
        <f>SQRT(((SUM((POWER(F10-J10,2)),(POWER(G10-J10,2)),(POWER(H10-J10,2)),(POWER(I10-J10,2)))))/2)</f>
        <v>213.88431452539945</v>
      </c>
      <c r="L10" s="16">
        <f t="shared" ref="L10" si="0">K10/J10</f>
        <v>0.2715991295560628</v>
      </c>
      <c r="M10" s="15">
        <f>J10*E10</f>
        <v>157500</v>
      </c>
    </row>
    <row r="11" spans="1:15" s="1" customFormat="1" ht="23.25" customHeight="1">
      <c r="A11" s="24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2">
        <f>SUM(M9:M10)</f>
        <v>1383900</v>
      </c>
      <c r="N11" s="17"/>
    </row>
    <row r="12" spans="1:15">
      <c r="O12" s="18"/>
    </row>
    <row r="14" spans="1:15" ht="15.5">
      <c r="B14" s="11" t="s">
        <v>16</v>
      </c>
      <c r="M14" s="18"/>
    </row>
    <row r="16" spans="1:15" ht="15.5">
      <c r="B16" s="11" t="s">
        <v>15</v>
      </c>
    </row>
  </sheetData>
  <autoFilter ref="A8:M11"/>
  <mergeCells count="12">
    <mergeCell ref="A3:M3"/>
    <mergeCell ref="A4:M4"/>
    <mergeCell ref="B5:M5"/>
    <mergeCell ref="F6:I6"/>
    <mergeCell ref="J6:L6"/>
    <mergeCell ref="M6:M7"/>
    <mergeCell ref="B11:L11"/>
    <mergeCell ref="A6:A11"/>
    <mergeCell ref="B6:B7"/>
    <mergeCell ref="C6:C7"/>
    <mergeCell ref="D6:D7"/>
    <mergeCell ref="E6:E7"/>
  </mergeCell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defaultColWidth="9" defaultRowHeight="14.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revision>2</cp:revision>
  <dcterms:created xsi:type="dcterms:W3CDTF">2006-09-16T00:00:00Z</dcterms:created>
  <dcterms:modified xsi:type="dcterms:W3CDTF">2025-09-04T10:31:17Z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75FE4845D5554EABAA1B8B5E55BC36FA_13</vt:lpwstr>
  </property>
  <property fmtid="{D5CDD505-2E9C-101B-9397-08002B2CF9AE}" pid="3" name="KSOProductBuildVer">
    <vt:lpwstr>1049-12.2.0.20795</vt:lpwstr>
  </property>
</Properties>
</file>