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15" yWindow="-15" windowWidth="13845" windowHeight="11040"/>
  </bookViews>
  <sheets>
    <sheet name="Светотехническая продукция" sheetId="23" r:id="rId1"/>
  </sheets>
  <definedNames>
    <definedName name="_GoBack" localSheetId="0">'Светотехническая продукция'!$F$57</definedName>
    <definedName name="_xlnm.Print_Area" localSheetId="0">'Светотехническая продукция'!$A$1:$O$188</definedName>
  </definedNames>
  <calcPr calcId="125725"/>
</workbook>
</file>

<file path=xl/calcChain.xml><?xml version="1.0" encoding="utf-8"?>
<calcChain xmlns="http://schemas.openxmlformats.org/spreadsheetml/2006/main">
  <c r="T182" i="23"/>
  <c r="I9"/>
  <c r="J9"/>
  <c r="K9"/>
  <c r="L9"/>
  <c r="M9"/>
  <c r="L11"/>
  <c r="M11"/>
  <c r="N11"/>
  <c r="O11"/>
  <c r="I11"/>
  <c r="J11"/>
  <c r="K11"/>
  <c r="L180"/>
  <c r="M180"/>
  <c r="N180"/>
  <c r="O180"/>
  <c r="I180"/>
  <c r="J180"/>
  <c r="K180"/>
  <c r="L178"/>
  <c r="M178"/>
  <c r="N178"/>
  <c r="O178"/>
  <c r="I178"/>
  <c r="J178"/>
  <c r="K178"/>
  <c r="L176"/>
  <c r="M176"/>
  <c r="N176"/>
  <c r="O176"/>
  <c r="I176"/>
  <c r="J176"/>
  <c r="K176"/>
  <c r="L174"/>
  <c r="M174"/>
  <c r="N174"/>
  <c r="O174"/>
  <c r="I174"/>
  <c r="J174"/>
  <c r="K174"/>
  <c r="L172"/>
  <c r="M172"/>
  <c r="N172"/>
  <c r="O172"/>
  <c r="I172"/>
  <c r="J172"/>
  <c r="K172"/>
  <c r="L170"/>
  <c r="M170"/>
  <c r="N170"/>
  <c r="O170"/>
  <c r="I170"/>
  <c r="J170"/>
  <c r="K170"/>
  <c r="I169"/>
  <c r="J169"/>
  <c r="K169"/>
  <c r="L169"/>
  <c r="M169"/>
  <c r="N169"/>
  <c r="O169"/>
  <c r="L167"/>
  <c r="M167"/>
  <c r="N167"/>
  <c r="O167"/>
  <c r="I167"/>
  <c r="J167"/>
  <c r="K167"/>
  <c r="L165"/>
  <c r="M165"/>
  <c r="N165"/>
  <c r="O165"/>
  <c r="I165"/>
  <c r="J165"/>
  <c r="K165"/>
  <c r="I163"/>
  <c r="J163"/>
  <c r="K163"/>
  <c r="L163"/>
  <c r="M163"/>
  <c r="N163"/>
  <c r="O163"/>
  <c r="I161"/>
  <c r="J161"/>
  <c r="K161"/>
  <c r="L161"/>
  <c r="M161"/>
  <c r="N161"/>
  <c r="O161"/>
  <c r="I159"/>
  <c r="J159"/>
  <c r="K159"/>
  <c r="L159"/>
  <c r="M159"/>
  <c r="N159"/>
  <c r="O159"/>
  <c r="L157"/>
  <c r="M157"/>
  <c r="N157"/>
  <c r="O157"/>
  <c r="I157"/>
  <c r="J157"/>
  <c r="K157"/>
  <c r="L155"/>
  <c r="M155"/>
  <c r="N155"/>
  <c r="O155"/>
  <c r="I155"/>
  <c r="J155"/>
  <c r="K155"/>
  <c r="I153"/>
  <c r="J153"/>
  <c r="K153"/>
  <c r="L153"/>
  <c r="M153"/>
  <c r="N153"/>
  <c r="O153"/>
  <c r="I151"/>
  <c r="J151"/>
  <c r="K151"/>
  <c r="L151"/>
  <c r="M151"/>
  <c r="N151"/>
  <c r="O151"/>
  <c r="I149"/>
  <c r="L149"/>
  <c r="M149"/>
  <c r="N149"/>
  <c r="O149"/>
  <c r="J149"/>
  <c r="K149"/>
  <c r="I147"/>
  <c r="J147"/>
  <c r="K147"/>
  <c r="L147"/>
  <c r="M147"/>
  <c r="N147"/>
  <c r="O147"/>
  <c r="I145"/>
  <c r="J145"/>
  <c r="K145"/>
  <c r="L145"/>
  <c r="M145"/>
  <c r="N145"/>
  <c r="O145"/>
  <c r="I143"/>
  <c r="J143"/>
  <c r="K143"/>
  <c r="L143"/>
  <c r="M143"/>
  <c r="N143"/>
  <c r="O143"/>
  <c r="I141"/>
  <c r="J141"/>
  <c r="K141"/>
  <c r="L141"/>
  <c r="M141"/>
  <c r="N141"/>
  <c r="O141"/>
  <c r="I139"/>
  <c r="J139"/>
  <c r="K139"/>
  <c r="L139"/>
  <c r="M139"/>
  <c r="N139"/>
  <c r="O139"/>
  <c r="I137"/>
  <c r="J137"/>
  <c r="K137"/>
  <c r="L137"/>
  <c r="M137"/>
  <c r="N137"/>
  <c r="O137"/>
  <c r="I135"/>
  <c r="J135"/>
  <c r="K135"/>
  <c r="L135"/>
  <c r="M135"/>
  <c r="N135"/>
  <c r="O135"/>
  <c r="I133"/>
  <c r="J133"/>
  <c r="K133"/>
  <c r="L133"/>
  <c r="M133"/>
  <c r="N133"/>
  <c r="O133"/>
  <c r="I131"/>
  <c r="J131"/>
  <c r="K131"/>
  <c r="L131"/>
  <c r="M131"/>
  <c r="N131"/>
  <c r="O131"/>
  <c r="I129"/>
  <c r="J129"/>
  <c r="K129"/>
  <c r="L129"/>
  <c r="M129"/>
  <c r="N129"/>
  <c r="O129"/>
  <c r="I127"/>
  <c r="J127"/>
  <c r="K127"/>
  <c r="L127"/>
  <c r="M127"/>
  <c r="N127"/>
  <c r="O127"/>
  <c r="I125"/>
  <c r="J125"/>
  <c r="K125"/>
  <c r="L125"/>
  <c r="M125"/>
  <c r="N125"/>
  <c r="O125"/>
  <c r="I123"/>
  <c r="J123"/>
  <c r="K123"/>
  <c r="L123"/>
  <c r="M123"/>
  <c r="N123"/>
  <c r="O123"/>
  <c r="I121"/>
  <c r="J121"/>
  <c r="K121"/>
  <c r="L121"/>
  <c r="M121"/>
  <c r="N121"/>
  <c r="O121"/>
  <c r="I119"/>
  <c r="J119"/>
  <c r="K119"/>
  <c r="L119"/>
  <c r="M119"/>
  <c r="N119"/>
  <c r="O119"/>
  <c r="I117"/>
  <c r="J117"/>
  <c r="K117"/>
  <c r="L117"/>
  <c r="M117"/>
  <c r="N117"/>
  <c r="O117"/>
  <c r="I115"/>
  <c r="J115"/>
  <c r="K115"/>
  <c r="L115"/>
  <c r="M115"/>
  <c r="N115"/>
  <c r="O115"/>
  <c r="I113"/>
  <c r="J113"/>
  <c r="K113"/>
  <c r="L113"/>
  <c r="M113"/>
  <c r="N113"/>
  <c r="O113"/>
  <c r="I111"/>
  <c r="J111"/>
  <c r="K111"/>
  <c r="L111"/>
  <c r="M111"/>
  <c r="N111"/>
  <c r="O111"/>
  <c r="I109"/>
  <c r="J109"/>
  <c r="K109"/>
  <c r="L109"/>
  <c r="M109"/>
  <c r="N109"/>
  <c r="O109"/>
  <c r="I107"/>
  <c r="J107"/>
  <c r="K107"/>
  <c r="L107"/>
  <c r="M107"/>
  <c r="N107"/>
  <c r="O107"/>
  <c r="I105"/>
  <c r="J105"/>
  <c r="K105"/>
  <c r="L105"/>
  <c r="M105"/>
  <c r="N105"/>
  <c r="O105"/>
  <c r="I103"/>
  <c r="J103"/>
  <c r="K103"/>
  <c r="L103"/>
  <c r="M103"/>
  <c r="N103"/>
  <c r="O103"/>
  <c r="I101"/>
  <c r="J101"/>
  <c r="K101"/>
  <c r="L101"/>
  <c r="M101"/>
  <c r="N101"/>
  <c r="O101"/>
  <c r="I99"/>
  <c r="J99"/>
  <c r="K99"/>
  <c r="L99"/>
  <c r="M99"/>
  <c r="N99"/>
  <c r="O99"/>
  <c r="I97"/>
  <c r="J97"/>
  <c r="K97"/>
  <c r="L97"/>
  <c r="M97"/>
  <c r="N97"/>
  <c r="O97"/>
  <c r="L95"/>
  <c r="M95"/>
  <c r="N95"/>
  <c r="O95"/>
  <c r="I95"/>
  <c r="J95"/>
  <c r="K95"/>
  <c r="L93"/>
  <c r="M93"/>
  <c r="N93"/>
  <c r="O93"/>
  <c r="I93"/>
  <c r="J93"/>
  <c r="K93"/>
  <c r="L91"/>
  <c r="M91"/>
  <c r="N91"/>
  <c r="O91"/>
  <c r="I91"/>
  <c r="J91"/>
  <c r="K91"/>
  <c r="L89"/>
  <c r="M89"/>
  <c r="N89"/>
  <c r="O89"/>
  <c r="I89"/>
  <c r="J89"/>
  <c r="K89"/>
  <c r="L87"/>
  <c r="M87"/>
  <c r="N87"/>
  <c r="O87"/>
  <c r="I87"/>
  <c r="J87"/>
  <c r="K87"/>
  <c r="L85"/>
  <c r="M85"/>
  <c r="N85"/>
  <c r="O85"/>
  <c r="I85"/>
  <c r="J85"/>
  <c r="K85"/>
  <c r="I83"/>
  <c r="J83"/>
  <c r="K83"/>
  <c r="L83"/>
  <c r="M83"/>
  <c r="N83"/>
  <c r="O83"/>
  <c r="L81"/>
  <c r="M81"/>
  <c r="N81"/>
  <c r="O81"/>
  <c r="I81"/>
  <c r="J81"/>
  <c r="K81"/>
  <c r="L79"/>
  <c r="M79"/>
  <c r="N79"/>
  <c r="O79"/>
  <c r="I79"/>
  <c r="J79"/>
  <c r="K79"/>
  <c r="L77"/>
  <c r="M77"/>
  <c r="N77"/>
  <c r="O77"/>
  <c r="I77"/>
  <c r="J77"/>
  <c r="K77"/>
  <c r="I75"/>
  <c r="J75"/>
  <c r="K75"/>
  <c r="L75"/>
  <c r="M75"/>
  <c r="N75"/>
  <c r="O75"/>
  <c r="L73"/>
  <c r="M73"/>
  <c r="N73"/>
  <c r="O73"/>
  <c r="I73"/>
  <c r="J73"/>
  <c r="K73"/>
  <c r="L71"/>
  <c r="M71"/>
  <c r="N71"/>
  <c r="O71"/>
  <c r="I71"/>
  <c r="J71"/>
  <c r="K71"/>
  <c r="L69"/>
  <c r="M69"/>
  <c r="N69"/>
  <c r="O69"/>
  <c r="I69"/>
  <c r="J69"/>
  <c r="K69"/>
  <c r="I67"/>
  <c r="J67"/>
  <c r="K67"/>
  <c r="L67"/>
  <c r="M67"/>
  <c r="N67"/>
  <c r="O67"/>
  <c r="L65"/>
  <c r="M65"/>
  <c r="N65"/>
  <c r="O65"/>
  <c r="I65"/>
  <c r="J65"/>
  <c r="K65"/>
  <c r="L63"/>
  <c r="M63"/>
  <c r="N63"/>
  <c r="O63"/>
  <c r="I63"/>
  <c r="J63"/>
  <c r="K63"/>
  <c r="L61"/>
  <c r="M61"/>
  <c r="N61"/>
  <c r="O61"/>
  <c r="I61"/>
  <c r="J61"/>
  <c r="K61"/>
  <c r="L59"/>
  <c r="M59"/>
  <c r="N59"/>
  <c r="O59"/>
  <c r="I59"/>
  <c r="J59"/>
  <c r="K59"/>
  <c r="L57"/>
  <c r="M57"/>
  <c r="N57"/>
  <c r="O57"/>
  <c r="I57"/>
  <c r="J57"/>
  <c r="K57"/>
  <c r="L55"/>
  <c r="M55"/>
  <c r="N55"/>
  <c r="O55"/>
  <c r="I55"/>
  <c r="J55"/>
  <c r="K55"/>
  <c r="L53"/>
  <c r="M53"/>
  <c r="N53"/>
  <c r="O53"/>
  <c r="I53"/>
  <c r="J53"/>
  <c r="K53"/>
  <c r="I51"/>
  <c r="J51"/>
  <c r="K51"/>
  <c r="L51"/>
  <c r="M51"/>
  <c r="N51"/>
  <c r="O51"/>
  <c r="L49"/>
  <c r="M49"/>
  <c r="N49"/>
  <c r="O49"/>
  <c r="I49"/>
  <c r="J49"/>
  <c r="K49"/>
  <c r="L47"/>
  <c r="M47"/>
  <c r="N47"/>
  <c r="O47"/>
  <c r="I47"/>
  <c r="J47"/>
  <c r="K47"/>
  <c r="I45"/>
  <c r="J45"/>
  <c r="K45"/>
  <c r="L45"/>
  <c r="M45"/>
  <c r="N45"/>
  <c r="O45"/>
  <c r="L43"/>
  <c r="M43"/>
  <c r="N43"/>
  <c r="O43"/>
  <c r="I43"/>
  <c r="J43"/>
  <c r="K43"/>
  <c r="L41"/>
  <c r="M41"/>
  <c r="N41"/>
  <c r="O41"/>
  <c r="I41"/>
  <c r="J41"/>
  <c r="K41"/>
  <c r="L39"/>
  <c r="M39"/>
  <c r="N39"/>
  <c r="O39"/>
  <c r="I39"/>
  <c r="J39"/>
  <c r="K39"/>
  <c r="L37"/>
  <c r="M37"/>
  <c r="N37"/>
  <c r="O37"/>
  <c r="I37"/>
  <c r="J37"/>
  <c r="K37"/>
  <c r="L35"/>
  <c r="M35"/>
  <c r="N35"/>
  <c r="O35"/>
  <c r="I35"/>
  <c r="J35"/>
  <c r="K35"/>
  <c r="L33"/>
  <c r="M33"/>
  <c r="N33"/>
  <c r="O33"/>
  <c r="I33"/>
  <c r="J33"/>
  <c r="K33"/>
  <c r="L31"/>
  <c r="M31"/>
  <c r="N31"/>
  <c r="O31"/>
  <c r="I31"/>
  <c r="J31"/>
  <c r="K31"/>
  <c r="L29"/>
  <c r="M29"/>
  <c r="N29"/>
  <c r="O29"/>
  <c r="I29"/>
  <c r="J29"/>
  <c r="K29"/>
  <c r="L27"/>
  <c r="M27"/>
  <c r="N27"/>
  <c r="O27"/>
  <c r="I27"/>
  <c r="J27"/>
  <c r="K27"/>
  <c r="L25"/>
  <c r="M25"/>
  <c r="N25"/>
  <c r="O25"/>
  <c r="I25"/>
  <c r="J25"/>
  <c r="K25"/>
  <c r="L23"/>
  <c r="M23"/>
  <c r="N23"/>
  <c r="O23"/>
  <c r="I23"/>
  <c r="J23"/>
  <c r="K23"/>
  <c r="L21"/>
  <c r="M21"/>
  <c r="N21"/>
  <c r="O21"/>
  <c r="I21"/>
  <c r="J21"/>
  <c r="K21"/>
  <c r="L19"/>
  <c r="M19"/>
  <c r="N19"/>
  <c r="O19"/>
  <c r="I19"/>
  <c r="J19"/>
  <c r="K19"/>
  <c r="L17"/>
  <c r="M17"/>
  <c r="N17"/>
  <c r="O17"/>
  <c r="I17"/>
  <c r="J17"/>
  <c r="K17"/>
  <c r="L15"/>
  <c r="M15"/>
  <c r="N15"/>
  <c r="O15"/>
  <c r="I15"/>
  <c r="J15"/>
  <c r="K15"/>
  <c r="L13"/>
  <c r="M13"/>
  <c r="N13"/>
  <c r="O13"/>
  <c r="I13"/>
  <c r="J13"/>
  <c r="K13"/>
  <c r="I181"/>
  <c r="J181"/>
  <c r="K181"/>
  <c r="L181"/>
  <c r="M181"/>
  <c r="N181"/>
  <c r="O181"/>
  <c r="L179"/>
  <c r="M179"/>
  <c r="N179"/>
  <c r="O179"/>
  <c r="I179"/>
  <c r="J179"/>
  <c r="K179"/>
  <c r="I177"/>
  <c r="J177"/>
  <c r="K177"/>
  <c r="L177"/>
  <c r="M177"/>
  <c r="N177"/>
  <c r="O177"/>
  <c r="I175"/>
  <c r="J175"/>
  <c r="K175"/>
  <c r="L175"/>
  <c r="M175"/>
  <c r="N175"/>
  <c r="O175"/>
  <c r="L173"/>
  <c r="M173"/>
  <c r="N173"/>
  <c r="O173"/>
  <c r="I173"/>
  <c r="J173"/>
  <c r="K173"/>
  <c r="L171"/>
  <c r="M171"/>
  <c r="N171"/>
  <c r="O171"/>
  <c r="I171"/>
  <c r="J171"/>
  <c r="K171"/>
  <c r="L168"/>
  <c r="M168"/>
  <c r="N168"/>
  <c r="O168"/>
  <c r="I168"/>
  <c r="J168"/>
  <c r="K168"/>
  <c r="L166"/>
  <c r="M166"/>
  <c r="N166"/>
  <c r="O166"/>
  <c r="I166"/>
  <c r="J166"/>
  <c r="K166"/>
  <c r="L164"/>
  <c r="M164"/>
  <c r="N164"/>
  <c r="O164"/>
  <c r="I164"/>
  <c r="J164"/>
  <c r="K164"/>
  <c r="L162"/>
  <c r="M162"/>
  <c r="N162"/>
  <c r="O162"/>
  <c r="I162"/>
  <c r="J162"/>
  <c r="K162"/>
  <c r="L160"/>
  <c r="M160"/>
  <c r="N160"/>
  <c r="O160"/>
  <c r="I160"/>
  <c r="J160"/>
  <c r="K160"/>
  <c r="I158"/>
  <c r="J158"/>
  <c r="K158"/>
  <c r="L158"/>
  <c r="M158"/>
  <c r="N158"/>
  <c r="O158"/>
  <c r="I156"/>
  <c r="J156"/>
  <c r="K156"/>
  <c r="L156"/>
  <c r="M156"/>
  <c r="N156"/>
  <c r="O156"/>
  <c r="L154"/>
  <c r="M154"/>
  <c r="N154"/>
  <c r="O154"/>
  <c r="I154"/>
  <c r="J154"/>
  <c r="K154"/>
  <c r="I152"/>
  <c r="J152"/>
  <c r="K152"/>
  <c r="L152"/>
  <c r="M152"/>
  <c r="N152"/>
  <c r="O152"/>
  <c r="I150"/>
  <c r="J150"/>
  <c r="K150"/>
  <c r="L150"/>
  <c r="M150"/>
  <c r="N150"/>
  <c r="O150"/>
  <c r="I148"/>
  <c r="J148"/>
  <c r="K148"/>
  <c r="L148"/>
  <c r="M148"/>
  <c r="N148"/>
  <c r="O148"/>
  <c r="I146"/>
  <c r="J146"/>
  <c r="K146"/>
  <c r="L146"/>
  <c r="M146"/>
  <c r="N146"/>
  <c r="O146"/>
  <c r="I144"/>
  <c r="J144"/>
  <c r="K144"/>
  <c r="L144"/>
  <c r="M144"/>
  <c r="N144"/>
  <c r="O144"/>
  <c r="I142"/>
  <c r="J142"/>
  <c r="K142"/>
  <c r="L142"/>
  <c r="M142"/>
  <c r="N142"/>
  <c r="O142"/>
  <c r="I140"/>
  <c r="J140"/>
  <c r="K140"/>
  <c r="L140"/>
  <c r="M140"/>
  <c r="N140"/>
  <c r="O140"/>
  <c r="I138"/>
  <c r="J138"/>
  <c r="K138"/>
  <c r="L138"/>
  <c r="M138"/>
  <c r="N138"/>
  <c r="O138"/>
  <c r="I136"/>
  <c r="J136"/>
  <c r="K136"/>
  <c r="L136"/>
  <c r="M136"/>
  <c r="N136"/>
  <c r="O136"/>
  <c r="I134"/>
  <c r="J134"/>
  <c r="K134"/>
  <c r="L134"/>
  <c r="M134"/>
  <c r="N134"/>
  <c r="O134"/>
  <c r="I132"/>
  <c r="J132"/>
  <c r="K132"/>
  <c r="L132"/>
  <c r="M132"/>
  <c r="N132"/>
  <c r="O132"/>
  <c r="I130"/>
  <c r="J130"/>
  <c r="K130"/>
  <c r="L130"/>
  <c r="M130"/>
  <c r="N130"/>
  <c r="O130"/>
  <c r="I128"/>
  <c r="J128"/>
  <c r="K128"/>
  <c r="L128"/>
  <c r="M128"/>
  <c r="N128"/>
  <c r="O128"/>
  <c r="I126"/>
  <c r="J126"/>
  <c r="K126"/>
  <c r="L126"/>
  <c r="M126"/>
  <c r="N126"/>
  <c r="O126"/>
  <c r="I124"/>
  <c r="J124"/>
  <c r="K124"/>
  <c r="L124"/>
  <c r="M124"/>
  <c r="N124"/>
  <c r="O124"/>
  <c r="I122"/>
  <c r="J122"/>
  <c r="K122"/>
  <c r="L122"/>
  <c r="M122"/>
  <c r="N122"/>
  <c r="O122"/>
  <c r="I120"/>
  <c r="J120"/>
  <c r="K120"/>
  <c r="L120"/>
  <c r="M120"/>
  <c r="N120"/>
  <c r="O120"/>
  <c r="I118"/>
  <c r="J118"/>
  <c r="K118"/>
  <c r="L118"/>
  <c r="M118"/>
  <c r="N118"/>
  <c r="O118"/>
  <c r="I116"/>
  <c r="J116"/>
  <c r="K116"/>
  <c r="L116"/>
  <c r="M116"/>
  <c r="N116"/>
  <c r="O116"/>
  <c r="I114"/>
  <c r="J114"/>
  <c r="K114"/>
  <c r="L114"/>
  <c r="M114"/>
  <c r="N114"/>
  <c r="O114"/>
  <c r="I112"/>
  <c r="J112"/>
  <c r="K112"/>
  <c r="L112"/>
  <c r="M112"/>
  <c r="N112"/>
  <c r="O112"/>
  <c r="I110"/>
  <c r="J110"/>
  <c r="K110"/>
  <c r="L110"/>
  <c r="M110"/>
  <c r="N110"/>
  <c r="O110"/>
  <c r="I108"/>
  <c r="J108"/>
  <c r="K108"/>
  <c r="L108"/>
  <c r="M108"/>
  <c r="N108"/>
  <c r="O108"/>
  <c r="I106"/>
  <c r="J106"/>
  <c r="K106"/>
  <c r="L106"/>
  <c r="M106"/>
  <c r="N106"/>
  <c r="O106"/>
  <c r="I104"/>
  <c r="J104"/>
  <c r="K104"/>
  <c r="L104"/>
  <c r="M104"/>
  <c r="N104"/>
  <c r="O104"/>
  <c r="I102"/>
  <c r="J102"/>
  <c r="K102"/>
  <c r="L102"/>
  <c r="M102"/>
  <c r="N102"/>
  <c r="O102"/>
  <c r="I100"/>
  <c r="J100"/>
  <c r="K100"/>
  <c r="L100"/>
  <c r="M100"/>
  <c r="N100"/>
  <c r="O100"/>
  <c r="I98"/>
  <c r="J98"/>
  <c r="K98"/>
  <c r="L98"/>
  <c r="M98"/>
  <c r="N98"/>
  <c r="O98"/>
  <c r="I96"/>
  <c r="J96"/>
  <c r="K96"/>
  <c r="L96"/>
  <c r="M96"/>
  <c r="N96"/>
  <c r="O96"/>
  <c r="I94"/>
  <c r="J94"/>
  <c r="K94"/>
  <c r="L94"/>
  <c r="M94"/>
  <c r="N94"/>
  <c r="O94"/>
  <c r="I92"/>
  <c r="J92"/>
  <c r="K92"/>
  <c r="L92"/>
  <c r="M92"/>
  <c r="N92"/>
  <c r="O92"/>
  <c r="I90"/>
  <c r="J90"/>
  <c r="K90"/>
  <c r="L90"/>
  <c r="M90"/>
  <c r="N90"/>
  <c r="O90"/>
  <c r="I88"/>
  <c r="J88"/>
  <c r="K88"/>
  <c r="L88"/>
  <c r="M88"/>
  <c r="N88"/>
  <c r="O88"/>
  <c r="I86"/>
  <c r="J86"/>
  <c r="K86"/>
  <c r="L86"/>
  <c r="M86"/>
  <c r="N86"/>
  <c r="O86"/>
  <c r="L84"/>
  <c r="M84"/>
  <c r="N84"/>
  <c r="O84"/>
  <c r="I84"/>
  <c r="J84"/>
  <c r="K84"/>
  <c r="I82"/>
  <c r="J82"/>
  <c r="K82"/>
  <c r="L82"/>
  <c r="M82"/>
  <c r="N82"/>
  <c r="O82"/>
  <c r="I80"/>
  <c r="J80"/>
  <c r="K80"/>
  <c r="L80"/>
  <c r="M80"/>
  <c r="N80"/>
  <c r="O80"/>
  <c r="I78"/>
  <c r="J78"/>
  <c r="K78"/>
  <c r="L78"/>
  <c r="M78"/>
  <c r="N78"/>
  <c r="O78"/>
  <c r="I76"/>
  <c r="J76"/>
  <c r="K76"/>
  <c r="L76"/>
  <c r="M76"/>
  <c r="N76"/>
  <c r="O76"/>
  <c r="I74"/>
  <c r="J74"/>
  <c r="K74"/>
  <c r="L74"/>
  <c r="M74"/>
  <c r="N74"/>
  <c r="O74"/>
  <c r="I72"/>
  <c r="J72"/>
  <c r="K72"/>
  <c r="L72"/>
  <c r="M72"/>
  <c r="N72"/>
  <c r="O72"/>
  <c r="I70"/>
  <c r="J70"/>
  <c r="K70"/>
  <c r="L70"/>
  <c r="M70"/>
  <c r="N70"/>
  <c r="O70"/>
  <c r="I68"/>
  <c r="J68"/>
  <c r="K68"/>
  <c r="L68"/>
  <c r="M68"/>
  <c r="N68"/>
  <c r="O68"/>
  <c r="I66"/>
  <c r="J66"/>
  <c r="K66"/>
  <c r="L66"/>
  <c r="M66"/>
  <c r="N66"/>
  <c r="O66"/>
  <c r="I64"/>
  <c r="J64"/>
  <c r="K64"/>
  <c r="L64"/>
  <c r="M64"/>
  <c r="N64"/>
  <c r="O64"/>
  <c r="I62"/>
  <c r="J62"/>
  <c r="K62"/>
  <c r="L62"/>
  <c r="M62"/>
  <c r="N62"/>
  <c r="O62"/>
  <c r="I60"/>
  <c r="J60"/>
  <c r="K60"/>
  <c r="L60"/>
  <c r="M60"/>
  <c r="N60"/>
  <c r="O60"/>
  <c r="L58"/>
  <c r="M58"/>
  <c r="N58"/>
  <c r="O58"/>
  <c r="I58"/>
  <c r="J58"/>
  <c r="K58"/>
  <c r="I56"/>
  <c r="J56"/>
  <c r="K56"/>
  <c r="L56"/>
  <c r="M56"/>
  <c r="N56"/>
  <c r="O56"/>
  <c r="I54"/>
  <c r="J54"/>
  <c r="K54"/>
  <c r="L54"/>
  <c r="M54"/>
  <c r="N54"/>
  <c r="O54"/>
  <c r="I52"/>
  <c r="J52"/>
  <c r="K52"/>
  <c r="L52"/>
  <c r="M52"/>
  <c r="N52"/>
  <c r="O52"/>
  <c r="I50"/>
  <c r="J50"/>
  <c r="K50"/>
  <c r="L50"/>
  <c r="M50"/>
  <c r="N50"/>
  <c r="O50"/>
  <c r="I48"/>
  <c r="J48"/>
  <c r="K48"/>
  <c r="L48"/>
  <c r="M48"/>
  <c r="N48"/>
  <c r="O48"/>
  <c r="I46"/>
  <c r="J46"/>
  <c r="K46"/>
  <c r="L46"/>
  <c r="M46"/>
  <c r="N46"/>
  <c r="O46"/>
  <c r="I44"/>
  <c r="J44"/>
  <c r="K44"/>
  <c r="L44"/>
  <c r="M44"/>
  <c r="N44"/>
  <c r="O44"/>
  <c r="I42"/>
  <c r="J42"/>
  <c r="K42"/>
  <c r="L42"/>
  <c r="M42"/>
  <c r="N42"/>
  <c r="O42"/>
  <c r="I40"/>
  <c r="J40"/>
  <c r="K40"/>
  <c r="L40"/>
  <c r="M40"/>
  <c r="N40"/>
  <c r="O40"/>
  <c r="L38"/>
  <c r="M38"/>
  <c r="N38"/>
  <c r="O38"/>
  <c r="I38"/>
  <c r="J38"/>
  <c r="K38"/>
  <c r="L36"/>
  <c r="M36"/>
  <c r="N36"/>
  <c r="O36"/>
  <c r="I36"/>
  <c r="J36"/>
  <c r="K36"/>
  <c r="I34"/>
  <c r="J34"/>
  <c r="K34"/>
  <c r="L34"/>
  <c r="M34"/>
  <c r="N34"/>
  <c r="O34"/>
  <c r="L32"/>
  <c r="M32"/>
  <c r="N32"/>
  <c r="O32"/>
  <c r="I32"/>
  <c r="J32"/>
  <c r="K32"/>
  <c r="I30"/>
  <c r="J30"/>
  <c r="K30"/>
  <c r="L30"/>
  <c r="M30"/>
  <c r="N30"/>
  <c r="O30"/>
  <c r="L28"/>
  <c r="M28"/>
  <c r="N28"/>
  <c r="O28"/>
  <c r="I28"/>
  <c r="J28"/>
  <c r="K28"/>
  <c r="I26"/>
  <c r="J26"/>
  <c r="K26"/>
  <c r="L26"/>
  <c r="M26"/>
  <c r="N26"/>
  <c r="O26"/>
  <c r="I24"/>
  <c r="J24"/>
  <c r="K24"/>
  <c r="L24"/>
  <c r="M24"/>
  <c r="N24"/>
  <c r="O24"/>
  <c r="I22"/>
  <c r="J22"/>
  <c r="K22"/>
  <c r="L22"/>
  <c r="M22"/>
  <c r="N22"/>
  <c r="O22"/>
  <c r="I20"/>
  <c r="J20"/>
  <c r="K20"/>
  <c r="L20"/>
  <c r="M20"/>
  <c r="N20"/>
  <c r="O20"/>
  <c r="I18"/>
  <c r="J18"/>
  <c r="K18"/>
  <c r="L18"/>
  <c r="M18"/>
  <c r="N18"/>
  <c r="O18"/>
  <c r="I16"/>
  <c r="J16"/>
  <c r="K16"/>
  <c r="L16"/>
  <c r="M16"/>
  <c r="N16"/>
  <c r="O16"/>
  <c r="I14"/>
  <c r="J14"/>
  <c r="K14"/>
  <c r="L14"/>
  <c r="M14"/>
  <c r="N14"/>
  <c r="O14"/>
  <c r="L12"/>
  <c r="M12"/>
  <c r="N12"/>
  <c r="O12"/>
  <c r="I12"/>
  <c r="J12"/>
  <c r="K12"/>
  <c r="L10"/>
  <c r="M10"/>
  <c r="N10"/>
  <c r="O10"/>
  <c r="I10"/>
  <c r="J10"/>
  <c r="K10"/>
  <c r="N9"/>
  <c r="M182"/>
  <c r="O9"/>
  <c r="O182"/>
  <c r="N182"/>
</calcChain>
</file>

<file path=xl/sharedStrings.xml><?xml version="1.0" encoding="utf-8"?>
<sst xmlns="http://schemas.openxmlformats.org/spreadsheetml/2006/main" count="555" uniqueCount="226">
  <si>
    <t>№</t>
  </si>
  <si>
    <t>Ед. изм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</si>
  <si>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</si>
  <si>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</si>
  <si>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</si>
  <si>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</si>
  <si>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</si>
  <si>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</si>
  <si>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</si>
  <si>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</si>
  <si>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</si>
  <si>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</si>
  <si>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</si>
  <si>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</si>
  <si>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</si>
  <si>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</si>
  <si>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</si>
  <si>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</si>
  <si>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</si>
  <si>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</si>
  <si>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</si>
  <si>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</si>
  <si>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</si>
  <si>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</si>
  <si>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</si>
  <si>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</si>
  <si>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В результате проведенного расчета Н(М)Ц суммы единиц ТРУ составила:</t>
  </si>
  <si>
    <t>Н(М)Ц, за единицу (руб.)     с НДС</t>
  </si>
  <si>
    <t>шт.</t>
  </si>
  <si>
    <t xml:space="preserve">Наименование предмета договра </t>
  </si>
  <si>
    <t xml:space="preserve">Код ОКПД 2 </t>
  </si>
  <si>
    <t>27.33.13.130</t>
  </si>
  <si>
    <t>24.42.24.120</t>
  </si>
  <si>
    <t>специалист ОМТС</t>
  </si>
  <si>
    <t>Кузнецов Д.И. /_____________/</t>
  </si>
  <si>
    <t>Серьга СР-7-16</t>
  </si>
  <si>
    <t xml:space="preserve">Скоба СК-7-1А </t>
  </si>
  <si>
    <t xml:space="preserve">Скоба СК-12-1А </t>
  </si>
  <si>
    <t xml:space="preserve">Скоба СКД-10-1 </t>
  </si>
  <si>
    <t xml:space="preserve">Ушко У1-7-16 </t>
  </si>
  <si>
    <t xml:space="preserve">Ушко У1-12-16 </t>
  </si>
  <si>
    <t xml:space="preserve">Промзвено ПРТ 7-1 </t>
  </si>
  <si>
    <t>Зажим САС-240-1</t>
  </si>
  <si>
    <t xml:space="preserve">Зажим PA2/35 </t>
  </si>
  <si>
    <t xml:space="preserve">Монтажный зажим (лягушка) ЗПМ 29-41 </t>
  </si>
  <si>
    <t>Наконечник винтовой  2НБ-70/120</t>
  </si>
  <si>
    <t>Хомут Х-1</t>
  </si>
  <si>
    <t>Хомут Х-10</t>
  </si>
  <si>
    <t>Узел крепления КГП-7-3</t>
  </si>
  <si>
    <t>Зажим поддерживающий ПГН 5-3</t>
  </si>
  <si>
    <t>Коромысло 2КУ-12-1</t>
  </si>
  <si>
    <t>Ограничитель перенапряжения нелинейный c полимерной внешней изоляцией 6/7,2/10/400  УХЛ1</t>
  </si>
  <si>
    <t>27.12.10.190</t>
  </si>
  <si>
    <t xml:space="preserve">Изолятор опорный ИО-10-3,75 I У3 </t>
  </si>
  <si>
    <t>23.43.10.110</t>
  </si>
  <si>
    <t>Изолятор опорный ИО-10-3,75 II У3</t>
  </si>
  <si>
    <t>Изолятор ШФ-20Г</t>
  </si>
  <si>
    <t>Изолятор ИОС 35-500</t>
  </si>
  <si>
    <t>Реле промежуточное РП 23=220В</t>
  </si>
  <si>
    <t>27.12.24.190</t>
  </si>
  <si>
    <t>Реле указательное РУ-21 =220В</t>
  </si>
  <si>
    <t>Реле указательное РЭПУ-12М-201-3=220В</t>
  </si>
  <si>
    <t>Патрон ПТ1.2-10-50-31,5</t>
  </si>
  <si>
    <t>27.12.10.140</t>
  </si>
  <si>
    <t>Патрон ПТ1.2-6-50-31,5</t>
  </si>
  <si>
    <t>Патрон ПТ1.2-6-80-20</t>
  </si>
  <si>
    <t>Вставка плавкая ПН2-100-100А</t>
  </si>
  <si>
    <t>27.12.21.000</t>
  </si>
  <si>
    <t>Вставка плавкая ПН2-250-250А</t>
  </si>
  <si>
    <t>Вставка плавкая ПН2-600-630А</t>
  </si>
  <si>
    <t>Корпус пластиковый КМПн 1-2</t>
  </si>
  <si>
    <t>27.12.31.000</t>
  </si>
  <si>
    <t>ЯРП-250А 74 У1 IP54</t>
  </si>
  <si>
    <t xml:space="preserve">Промзвено ПРТ 12-1 </t>
  </si>
  <si>
    <t>Колпачок К-5</t>
  </si>
  <si>
    <t>28.99.39.190</t>
  </si>
  <si>
    <t>Зажим САС-240-2</t>
  </si>
  <si>
    <t>Изолятор опорный ИО-10-3,75 УЗ</t>
  </si>
  <si>
    <t>Изолятор опорный ИО-10-7,5 II У3</t>
  </si>
  <si>
    <t>Изолятор опорный ИОР-10-3,75 II УХЛ2</t>
  </si>
  <si>
    <t>Анкерный зажим Н3 (д)</t>
  </si>
  <si>
    <t>Зажим соединительный СВС-50-3</t>
  </si>
  <si>
    <t>Контактный блок IEK LAY5 NC (или эквивалент)</t>
  </si>
  <si>
    <t>Контактный блок IEK LAY5 NО (или эквивалент)</t>
  </si>
  <si>
    <t>Переключатель на 3 положения без фиксации IEK LAY5 (или эквивалент)</t>
  </si>
  <si>
    <t>Переключатель на 3 положения с фиксацией IEK LAY5 (или эквивалент)</t>
  </si>
  <si>
    <t>Наконечник винтовой  2НБ-25/50</t>
  </si>
  <si>
    <t>Зажим ответвительный ZP 95М (25-150/25-95)</t>
  </si>
  <si>
    <t>Зажим плашечный ПА-5-1</t>
  </si>
  <si>
    <t>Микропроцессорное устройство защиты БЭМП РУ-ТН-0-220Д БКЖИ.656316.004 ТУ</t>
  </si>
  <si>
    <t>27.12.32.000</t>
  </si>
  <si>
    <t>Колпачок К-10</t>
  </si>
  <si>
    <t>Электродвигатель обдува с крыльчаткой полиамидной и защитной сеткой</t>
  </si>
  <si>
    <t>27.11.10.110</t>
  </si>
  <si>
    <t>Серьга СРС-7-16</t>
  </si>
  <si>
    <t>Узел крепления КГП-12-1</t>
  </si>
  <si>
    <t>Зажим ПГН 3-5</t>
  </si>
  <si>
    <t>Зажим PA4/35</t>
  </si>
  <si>
    <t>Зажим Р 645</t>
  </si>
  <si>
    <t>Зажим P 70</t>
  </si>
  <si>
    <t>Зажим RPA 425/70</t>
  </si>
  <si>
    <t>Зажим RPA 470/120</t>
  </si>
  <si>
    <t>Зажим PS 16/120</t>
  </si>
  <si>
    <t>Лента бандажная</t>
  </si>
  <si>
    <t>Бугель С20</t>
  </si>
  <si>
    <t>Лебедка ручная ЛР-20</t>
  </si>
  <si>
    <t>Лебедка ручная ЛР-30</t>
  </si>
  <si>
    <t>Клинья отделительные КО</t>
  </si>
  <si>
    <t>Вертлюг монтажный ВМ-20</t>
  </si>
  <si>
    <t>Вертлюг монтажный ВМ-30</t>
  </si>
  <si>
    <t>Чулок монтажный ЧМ-20/30</t>
  </si>
  <si>
    <t>Чулок монтажный ЧМ-30/40</t>
  </si>
  <si>
    <t>Ролик монтажный РМ-1</t>
  </si>
  <si>
    <t>Ролик монтажный РМ-2</t>
  </si>
  <si>
    <t>Зажим монтажный (лягушка) МЗ-32</t>
  </si>
  <si>
    <t>Наконечник алюминиевый ТА 50-10-8</t>
  </si>
  <si>
    <t>Наконечник алюминиевый ТА 70-10-12</t>
  </si>
  <si>
    <t>Наконечник алюминиевый ТА 95-12-13</t>
  </si>
  <si>
    <t>Наконечник алюминиевый ТА 120-12-14</t>
  </si>
  <si>
    <t>Наконечник алюминиевый ТА 150-12-17</t>
  </si>
  <si>
    <t>Наконечник алюминиевый ТА 185-16-19</t>
  </si>
  <si>
    <t>Наконечник алюминиевый ТА 240-20-20</t>
  </si>
  <si>
    <t>Крюк ГС 16</t>
  </si>
  <si>
    <t>Разрядник РДИП-10-IV УХЛ1</t>
  </si>
  <si>
    <t>27.12.40.000</t>
  </si>
  <si>
    <t>Зажим соединительный спиральный СС-9,1-01</t>
  </si>
  <si>
    <t>Изолятор ПС-70Е, H =127</t>
  </si>
  <si>
    <t>Патрон  ПТ1.1-10-20-31,5</t>
  </si>
  <si>
    <t>Патрон ПТ1.2-10-40-31,5</t>
  </si>
  <si>
    <t>Предохранитель ESKA 560.015 0,63А</t>
  </si>
  <si>
    <t>Рубильник-предохранитель РПС-2/1П 250А без плавкой вставки</t>
  </si>
  <si>
    <t>27.33.11.110</t>
  </si>
  <si>
    <t>Рубильник-предохранитель РПС-4/1П 400А без плавкой вставки</t>
  </si>
  <si>
    <t>Разъединитель РЕ 19-41-31140-00</t>
  </si>
  <si>
    <t>27.33.11.120</t>
  </si>
  <si>
    <t>Вставка плавкая ПН2-250-125А</t>
  </si>
  <si>
    <t>Вставка плавкая ПН2-250-160А</t>
  </si>
  <si>
    <t>Вставка плавкая ПН2-400-315А</t>
  </si>
  <si>
    <t>Вставка плавкая ПН2-400-400А</t>
  </si>
  <si>
    <t>Зажим натяжной спиральный НС-9,2П-02(110)-МЗ-К 120</t>
  </si>
  <si>
    <t>Вязка спиральная ВС 70/95.2-П</t>
  </si>
  <si>
    <t>Зажим анкерный DN-70 Rpi</t>
  </si>
  <si>
    <t>Колпачок КП-22</t>
  </si>
  <si>
    <t>Алюминиевая шина АД31Т1 4х50х3000</t>
  </si>
  <si>
    <t>Алюминиевая шина АД31Т1 5х50х3000</t>
  </si>
  <si>
    <t>Алюминиевая шина АД31Т1 4х60х3000</t>
  </si>
  <si>
    <t>Алюминиевая шина АД31Т1 8х60х3000</t>
  </si>
  <si>
    <t>Алюминиевая шина АД31Т1 8х80х3000</t>
  </si>
  <si>
    <t>Зажим НКК 1-1</t>
  </si>
  <si>
    <t>ТПЛ-10-М-1-0,5S5/0,5 5/10Р17-200/5 У2</t>
  </si>
  <si>
    <t>27.11.42.000</t>
  </si>
  <si>
    <t>Зажим ПА 2-2м</t>
  </si>
  <si>
    <t>Изолятор ТФ-20</t>
  </si>
  <si>
    <t>Изолятор ШФ-20Г1</t>
  </si>
  <si>
    <t>Зажим ответвительный изолированный ЗОИ 16-95/2.5-35</t>
  </si>
  <si>
    <t>Зажим ответвительный изолированный ЗОИ 25-95/25-95</t>
  </si>
  <si>
    <t>Серьга СР-12-16</t>
  </si>
  <si>
    <t>Зажим НБ-2-6А</t>
  </si>
  <si>
    <t>Изолятор ПСД-70Е, H =127</t>
  </si>
  <si>
    <t>Наконечник  медный ТМЛ 70–10–13</t>
  </si>
  <si>
    <t>Наконечник медный луженый ТМЛ 150-12-19</t>
  </si>
  <si>
    <t xml:space="preserve">Низковольтный шинный изолятор SM51 </t>
  </si>
  <si>
    <t>Корпус пластик ЩУРн-П 3/6 IP66</t>
  </si>
  <si>
    <t>Трансформатор тока Т-0,66 300/5A 0,5S</t>
  </si>
  <si>
    <t>Зажим PAG 416/35</t>
  </si>
  <si>
    <t>Рубильник-предохранитель РПС-1/1П 100А без плавкой вставки</t>
  </si>
  <si>
    <t>Вставка плавкая ПН2-250-200А</t>
  </si>
  <si>
    <t>КСО-393-03</t>
  </si>
  <si>
    <t>Ограничитель перенапряжения ОПН-П1-6/7,2/2 УХЛ1</t>
  </si>
  <si>
    <t>Ограничитель перенапряжения  нелинейный c полимерной внешней изоляцией 10/12,0/10/2  УХЛ1</t>
  </si>
  <si>
    <t>Ограничитель перенапряжения ОПН-П1-35/40,5/10/550 УХЛ1 с изолирующим основанием</t>
  </si>
  <si>
    <t>Ограничитель перенапряжения нелинейный c полимерной внешней изоляцией 6/6,9/10/400 УХЛ1</t>
  </si>
  <si>
    <t>Ящик с рубильником ЯРПС 250А</t>
  </si>
  <si>
    <t>Низковольтный шинный изолятор SM51</t>
  </si>
  <si>
    <t>Патрон ПТ 1.1-6-20-40</t>
  </si>
  <si>
    <t>Патрон ПТ 1.1-6-31,5-31,5</t>
  </si>
  <si>
    <t>Патрон ПТ 1.2-6-40-31,5</t>
  </si>
  <si>
    <t>Патрон ПТ 1.3-10-80-20</t>
  </si>
  <si>
    <t>Зажим аппаратный А4А-185</t>
  </si>
  <si>
    <t>Зажим аппаратный А4А-240</t>
  </si>
  <si>
    <t>Зажим ремонтный спиральный РС-13,3-01</t>
  </si>
  <si>
    <t>Звено промежуточное ПРР-12-1</t>
  </si>
  <si>
    <t>Зажим соединитель овальный СОАС-70</t>
  </si>
  <si>
    <t>Инструмент для натяжения и резки стальной ленты МВТ 004</t>
  </si>
  <si>
    <t>Инструмент для натяжки и резки стальной КВТ ИН-20</t>
  </si>
  <si>
    <t>Выпрямительное зарядное устройство типа RU2-1* 220 VAC/230 VDC/8А</t>
  </si>
  <si>
    <t>Корпус пластиковый КМПн-5 IP55</t>
  </si>
  <si>
    <t>Бокс для внешней установки с крышкой КМПН-2/2</t>
  </si>
  <si>
    <t>Бокс для внешней установки с крышкой КМПН-2/6</t>
  </si>
  <si>
    <t>Вставка плавкая к ПР-2 60-100А 500В</t>
  </si>
  <si>
    <t>Вставка плавкая к ПР-2 100-200А 500В</t>
  </si>
  <si>
    <t>Зажим ЗП 6-95/6-95</t>
  </si>
  <si>
    <t>Зажим ПА1-1</t>
  </si>
  <si>
    <t>Разъединитель  РВФЗ-10/1000-II-II УХЛ2</t>
  </si>
  <si>
    <t>Разъединитель РВЗ-10/1000 II УХЛ2</t>
  </si>
  <si>
    <t>Трансформатор тока ТПЛ-10 200/5</t>
  </si>
  <si>
    <t>Наконечник медный луженый ТМЛ 95-8-13,5</t>
  </si>
  <si>
    <t>Наконечник медный луженый ТМЛ 95-10-15</t>
  </si>
  <si>
    <t>Наконечник медный ТМЛ 10-8-5</t>
  </si>
  <si>
    <t>Наконечник медный ТМЛ 16-8-6</t>
  </si>
  <si>
    <t>Наконечник алюминиевый ТА 35-10-8</t>
  </si>
  <si>
    <t>Наконечник НШВ 16-18</t>
  </si>
  <si>
    <t>Щит ЩМП-2-0 У1 IP54</t>
  </si>
  <si>
    <t>ТПЛ-10М-1 600/5 0,5S У2.</t>
  </si>
  <si>
    <t>ТПЛ-10М-1 200/5 0,5S У2</t>
  </si>
  <si>
    <t>Модуль управления TER_ CМ 16_2(220_1)</t>
  </si>
  <si>
    <t>Комплект установки пульта управления TER_CBkit_COcontrol_2</t>
  </si>
  <si>
    <t>Зажим PAG 216/35 (аналог GUKP2)</t>
  </si>
  <si>
    <t>Алюминиевая шина АД31Т1 6х60х3000</t>
  </si>
  <si>
    <t>Трансформатор тока Т-0,66 400/5A 0,5S</t>
  </si>
  <si>
    <t>Трансформатор тока Т-0,66 600/5A 0,5S</t>
  </si>
  <si>
    <t>Микропроцессорное устройство Сириус-2-РН-5А-220В-Л2-И1</t>
  </si>
  <si>
    <t>Микропроцессорное устройство Сириус-2-ТН-К-5А-220В-И1</t>
  </si>
  <si>
    <t>Концевой комплект «Прогресс» «Мульти-Виски»-10-70/120 В Р</t>
  </si>
  <si>
    <t>Концевой комплект «Прогресс» «Мульти-Виски»-10-70/120 Н Р</t>
  </si>
  <si>
    <t>Соединительный комплект «Прогресс» «Мульти-Виски»-10-70/120 Р</t>
  </si>
  <si>
    <t>НШВИ 0.5–8</t>
  </si>
  <si>
    <t>НШВИ 1.0–12</t>
  </si>
  <si>
    <t>НШВИ 1.5–12</t>
  </si>
  <si>
    <t>НШВИ 2.5–12</t>
  </si>
  <si>
    <t xml:space="preserve">Ограничитель перенапряжения нелинейный
c полимерной внешней изоляцией 6/6,9/10/400 УХЛ1
</t>
  </si>
  <si>
    <t>26.20.40.115</t>
  </si>
  <si>
    <t xml:space="preserve">Итого НМЦ суммы цен за единицу ТРУ устанавливается в размере: 2 061 640,21 рублей        
</t>
  </si>
  <si>
    <t xml:space="preserve">Дата подготовки обоснования НМЦ  17.10.2025 г. </t>
  </si>
  <si>
    <t>до 31 января 2026 г.</t>
  </si>
  <si>
    <t>Поставка электротехнического оборудования и материалов</t>
  </si>
</sst>
</file>

<file path=xl/styles.xml><?xml version="1.0" encoding="utf-8"?>
<styleSheet xmlns="http://schemas.openxmlformats.org/spreadsheetml/2006/main">
  <numFmts count="1">
    <numFmt numFmtId="164" formatCode="0.00000"/>
  </numFmts>
  <fonts count="15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7" fillId="0" borderId="0" xfId="0" applyFont="1"/>
    <xf numFmtId="0" fontId="10" fillId="0" borderId="0" xfId="0" applyFont="1"/>
    <xf numFmtId="0" fontId="5" fillId="0" borderId="0" xfId="0" applyFont="1"/>
    <xf numFmtId="0" fontId="6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top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 wrapText="1"/>
    </xf>
    <xf numFmtId="2" fontId="9" fillId="2" borderId="0" xfId="0" applyNumberFormat="1" applyFont="1" applyFill="1" applyAlignment="1">
      <alignment vertical="center"/>
    </xf>
    <xf numFmtId="0" fontId="9" fillId="2" borderId="0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4" fontId="7" fillId="0" borderId="0" xfId="0" applyNumberFormat="1" applyFont="1"/>
    <xf numFmtId="4" fontId="1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Alignment="1">
      <alignment horizontal="center"/>
    </xf>
    <xf numFmtId="4" fontId="5" fillId="0" borderId="0" xfId="0" applyNumberFormat="1" applyFont="1" applyFill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 vertical="top" wrapText="1"/>
    </xf>
    <xf numFmtId="4" fontId="12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wrapText="1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7" fillId="0" borderId="0" xfId="0" applyFont="1" applyFill="1"/>
    <xf numFmtId="0" fontId="2" fillId="0" borderId="7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left"/>
    </xf>
    <xf numFmtId="0" fontId="13" fillId="2" borderId="0" xfId="0" applyFont="1" applyFill="1" applyBorder="1" applyAlignment="1">
      <alignment horizontal="right" vertical="center"/>
    </xf>
    <xf numFmtId="4" fontId="13" fillId="2" borderId="0" xfId="0" applyNumberFormat="1" applyFont="1" applyFill="1" applyBorder="1" applyAlignment="1">
      <alignment horizontal="right" vertical="center"/>
    </xf>
    <xf numFmtId="4" fontId="7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" fontId="8" fillId="0" borderId="0" xfId="0" applyNumberFormat="1" applyFont="1"/>
    <xf numFmtId="4" fontId="5" fillId="0" borderId="0" xfId="0" applyNumberFormat="1" applyFont="1" applyAlignment="1" applyProtection="1">
      <alignment wrapText="1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right" vertical="center"/>
    </xf>
    <xf numFmtId="0" fontId="10" fillId="0" borderId="9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10" fillId="0" borderId="9" xfId="0" applyFont="1" applyFill="1" applyBorder="1" applyAlignment="1">
      <alignment wrapText="1"/>
    </xf>
    <xf numFmtId="0" fontId="10" fillId="0" borderId="4" xfId="0" applyFont="1" applyFill="1" applyBorder="1" applyAlignment="1">
      <alignment wrapText="1"/>
    </xf>
    <xf numFmtId="0" fontId="10" fillId="0" borderId="1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544175" y="338137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1028700</xdr:colOff>
      <xdr:row>7</xdr:row>
      <xdr:rowOff>933450</xdr:rowOff>
    </xdr:from>
    <xdr:to>
      <xdr:col>9</xdr:col>
      <xdr:colOff>990600</xdr:colOff>
      <xdr:row>7</xdr:row>
      <xdr:rowOff>1371600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86900" y="336232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102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496675" y="402907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102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744325" y="38290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88"/>
  <sheetViews>
    <sheetView tabSelected="1" view="pageBreakPreview" topLeftCell="A2" zoomScale="90" zoomScaleNormal="112" zoomScaleSheetLayoutView="90" workbookViewId="0">
      <selection activeCell="O9" sqref="O9:O181"/>
    </sheetView>
  </sheetViews>
  <sheetFormatPr defaultRowHeight="15.75"/>
  <cols>
    <col min="1" max="1" width="6.140625" style="40" customWidth="1"/>
    <col min="2" max="2" width="46.5703125" style="53" customWidth="1"/>
    <col min="3" max="3" width="14.85546875" style="46" customWidth="1"/>
    <col min="4" max="4" width="7.85546875" style="1" customWidth="1"/>
    <col min="5" max="5" width="9" style="1" customWidth="1"/>
    <col min="6" max="6" width="14" style="20" customWidth="1"/>
    <col min="7" max="7" width="14.5703125" style="20" customWidth="1"/>
    <col min="8" max="8" width="13.85546875" style="1" customWidth="1"/>
    <col min="9" max="9" width="15.5703125" style="1" customWidth="1"/>
    <col min="10" max="10" width="15.42578125" style="1" customWidth="1"/>
    <col min="11" max="11" width="14.28515625" style="1" customWidth="1"/>
    <col min="12" max="12" width="22.7109375" style="1" customWidth="1"/>
    <col min="13" max="13" width="13" style="1" customWidth="1"/>
    <col min="14" max="14" width="13.5703125" style="1" customWidth="1"/>
    <col min="15" max="15" width="15.42578125" style="1" customWidth="1"/>
    <col min="16" max="18" width="15.7109375" style="20" customWidth="1"/>
    <col min="19" max="19" width="11.85546875" style="1" customWidth="1"/>
    <col min="20" max="20" width="12.28515625" style="45" hidden="1" customWidth="1"/>
    <col min="21" max="22" width="9.140625" style="1" hidden="1" customWidth="1"/>
    <col min="23" max="23" width="9.140625" style="20"/>
    <col min="24" max="16384" width="9.140625" style="1"/>
  </cols>
  <sheetData>
    <row r="1" spans="1:22" ht="16.5" customHeight="1">
      <c r="F1" s="49" t="s">
        <v>22</v>
      </c>
      <c r="L1" s="60" t="s">
        <v>9</v>
      </c>
      <c r="M1" s="61"/>
      <c r="N1" s="61"/>
      <c r="O1" s="61"/>
    </row>
    <row r="2" spans="1:22" ht="20.25" customHeight="1">
      <c r="A2" s="23"/>
      <c r="B2" s="54" t="s">
        <v>13</v>
      </c>
      <c r="C2" s="23"/>
      <c r="D2" s="23"/>
      <c r="E2" s="74" t="s">
        <v>225</v>
      </c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22" ht="21" customHeight="1">
      <c r="A3" s="23"/>
      <c r="B3" s="54" t="s">
        <v>14</v>
      </c>
      <c r="C3" s="23"/>
      <c r="D3" s="23"/>
      <c r="E3" s="74" t="s">
        <v>15</v>
      </c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22" ht="33" customHeight="1">
      <c r="A4" s="23"/>
      <c r="B4" s="54" t="s">
        <v>16</v>
      </c>
      <c r="C4" s="23"/>
      <c r="D4" s="23"/>
      <c r="E4" s="74" t="s">
        <v>224</v>
      </c>
      <c r="F4" s="74"/>
      <c r="G4" s="74"/>
      <c r="H4" s="74"/>
      <c r="I4" s="74"/>
      <c r="J4" s="74"/>
      <c r="K4" s="74"/>
      <c r="L4" s="74"/>
      <c r="M4" s="74"/>
      <c r="N4" s="74"/>
      <c r="O4" s="74"/>
    </row>
    <row r="5" spans="1:22" ht="22.5" customHeight="1">
      <c r="A5" s="74" t="s">
        <v>17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</row>
    <row r="6" spans="1:22" ht="39" customHeight="1">
      <c r="A6" s="23"/>
      <c r="B6" s="54" t="s">
        <v>18</v>
      </c>
      <c r="C6" s="23"/>
      <c r="D6" s="23"/>
      <c r="E6" s="23"/>
      <c r="F6" s="25"/>
      <c r="G6" s="25"/>
      <c r="H6" s="23"/>
      <c r="I6" s="23"/>
      <c r="J6" s="23"/>
      <c r="K6" s="23"/>
      <c r="L6" s="23"/>
      <c r="M6" s="23"/>
      <c r="N6" s="23"/>
      <c r="O6" s="23"/>
    </row>
    <row r="7" spans="1:22" ht="39" customHeight="1">
      <c r="A7" s="62" t="s">
        <v>0</v>
      </c>
      <c r="B7" s="64" t="s">
        <v>29</v>
      </c>
      <c r="C7" s="67" t="s">
        <v>30</v>
      </c>
      <c r="D7" s="66" t="s">
        <v>1</v>
      </c>
      <c r="E7" s="66" t="s">
        <v>2</v>
      </c>
      <c r="F7" s="68" t="s">
        <v>3</v>
      </c>
      <c r="G7" s="69"/>
      <c r="H7" s="70"/>
      <c r="I7" s="71" t="s">
        <v>23</v>
      </c>
      <c r="J7" s="71"/>
      <c r="K7" s="71"/>
      <c r="L7" s="72" t="s">
        <v>24</v>
      </c>
      <c r="M7" s="72"/>
      <c r="N7" s="72"/>
      <c r="O7" s="72"/>
    </row>
    <row r="8" spans="1:22" ht="159" customHeight="1" thickBot="1">
      <c r="A8" s="63"/>
      <c r="B8" s="65"/>
      <c r="C8" s="73"/>
      <c r="D8" s="67"/>
      <c r="E8" s="67"/>
      <c r="F8" s="26" t="s">
        <v>10</v>
      </c>
      <c r="G8" s="26" t="s">
        <v>11</v>
      </c>
      <c r="H8" s="5" t="s">
        <v>12</v>
      </c>
      <c r="I8" s="5" t="s">
        <v>4</v>
      </c>
      <c r="J8" s="5" t="s">
        <v>5</v>
      </c>
      <c r="K8" s="5" t="s">
        <v>6</v>
      </c>
      <c r="L8" s="30" t="s">
        <v>25</v>
      </c>
      <c r="M8" s="11" t="s">
        <v>7</v>
      </c>
      <c r="N8" s="11" t="s">
        <v>8</v>
      </c>
      <c r="O8" s="11" t="s">
        <v>27</v>
      </c>
      <c r="P8" s="34"/>
      <c r="Q8" s="34"/>
      <c r="R8" s="34"/>
    </row>
    <row r="9" spans="1:22" ht="29.25" customHeight="1" thickBot="1">
      <c r="A9" s="39">
        <v>1</v>
      </c>
      <c r="B9" s="78" t="s">
        <v>35</v>
      </c>
      <c r="C9" s="51" t="s">
        <v>31</v>
      </c>
      <c r="D9" s="52" t="s">
        <v>28</v>
      </c>
      <c r="E9" s="52">
        <v>1</v>
      </c>
      <c r="F9" s="6">
        <v>174.62</v>
      </c>
      <c r="G9" s="6">
        <v>183.64</v>
      </c>
      <c r="H9" s="6">
        <v>180.84128856539112</v>
      </c>
      <c r="I9" s="6">
        <f>AVERAGE(F9:H9)</f>
        <v>179.70042952179702</v>
      </c>
      <c r="J9" s="7">
        <f>SQRT(((SUM((POWER(H9-I9,2)),(POWER(G9-I9,2)),(POWER(F9-I9,2)))/(COLUMNS(F9:H9)-1))))</f>
        <v>4.6169545717943477</v>
      </c>
      <c r="K9" s="7">
        <f>J9/I9*100</f>
        <v>2.5692507158055111</v>
      </c>
      <c r="L9" s="8">
        <f>((E9/3)*(SUM(F9:H9)))</f>
        <v>179.70042952179702</v>
      </c>
      <c r="M9" s="8">
        <f>L9/E9</f>
        <v>179.70042952179702</v>
      </c>
      <c r="N9" s="8">
        <f>ROUNDDOWN(M9,2)</f>
        <v>179.7</v>
      </c>
      <c r="O9" s="21">
        <f>N9*E9</f>
        <v>179.7</v>
      </c>
      <c r="P9" s="35"/>
      <c r="Q9" s="35"/>
      <c r="R9" s="35"/>
      <c r="S9" s="19"/>
      <c r="T9" s="43">
        <v>72.59</v>
      </c>
      <c r="V9" s="31">
        <v>1.2</v>
      </c>
    </row>
    <row r="10" spans="1:22" ht="31.5" customHeight="1" thickBot="1">
      <c r="A10" s="39">
        <v>2</v>
      </c>
      <c r="B10" s="79" t="s">
        <v>36</v>
      </c>
      <c r="C10" s="51" t="s">
        <v>31</v>
      </c>
      <c r="D10" s="52" t="s">
        <v>28</v>
      </c>
      <c r="E10" s="52">
        <v>1</v>
      </c>
      <c r="F10" s="6">
        <v>250.93</v>
      </c>
      <c r="G10" s="6">
        <v>263.89</v>
      </c>
      <c r="H10" s="6">
        <v>259.87562949396948</v>
      </c>
      <c r="I10" s="6">
        <f t="shared" ref="I10:I73" si="0">AVERAGE(F10:H10)</f>
        <v>258.23187649798979</v>
      </c>
      <c r="J10" s="7">
        <f t="shared" ref="J10:J73" si="1">SQRT(((SUM((POWER(H10-I10,2)),(POWER(G10-I10,2)),(POWER(F10-I10,2)))/(COLUMNS(F10:H10)-1))))</f>
        <v>6.6345190431442687</v>
      </c>
      <c r="K10" s="7">
        <f t="shared" ref="K10:K73" si="2">J10/I10*100</f>
        <v>2.5692099415139071</v>
      </c>
      <c r="L10" s="8">
        <f t="shared" ref="L10:L73" si="3">((E10/3)*(SUM(F10:H10)))</f>
        <v>258.23187649798979</v>
      </c>
      <c r="M10" s="8">
        <f t="shared" ref="M10:M73" si="4">L10/E10</f>
        <v>258.23187649798979</v>
      </c>
      <c r="N10" s="8">
        <f t="shared" ref="N10:N73" si="5">ROUNDDOWN(M10,2)</f>
        <v>258.23</v>
      </c>
      <c r="O10" s="21">
        <f t="shared" ref="O10:O73" si="6">N10*E10</f>
        <v>258.23</v>
      </c>
      <c r="P10" s="35"/>
      <c r="Q10" s="35"/>
      <c r="R10" s="35"/>
      <c r="S10" s="19"/>
      <c r="T10" s="44">
        <v>4257.75</v>
      </c>
      <c r="V10" s="31">
        <v>1.2</v>
      </c>
    </row>
    <row r="11" spans="1:22" ht="24.75" customHeight="1" thickBot="1">
      <c r="A11" s="39">
        <v>3</v>
      </c>
      <c r="B11" s="79" t="s">
        <v>37</v>
      </c>
      <c r="C11" s="51" t="s">
        <v>31</v>
      </c>
      <c r="D11" s="52" t="s">
        <v>28</v>
      </c>
      <c r="E11" s="52">
        <v>1</v>
      </c>
      <c r="F11" s="6">
        <v>594.99</v>
      </c>
      <c r="G11" s="6">
        <v>625.72</v>
      </c>
      <c r="H11" s="6">
        <v>616.19994622281433</v>
      </c>
      <c r="I11" s="6">
        <f t="shared" si="0"/>
        <v>612.30331540760483</v>
      </c>
      <c r="J11" s="7">
        <f t="shared" si="1"/>
        <v>15.731211770951745</v>
      </c>
      <c r="K11" s="7">
        <f t="shared" si="2"/>
        <v>2.5691861166029484</v>
      </c>
      <c r="L11" s="8">
        <f t="shared" si="3"/>
        <v>612.30331540760471</v>
      </c>
      <c r="M11" s="8">
        <f t="shared" si="4"/>
        <v>612.30331540760471</v>
      </c>
      <c r="N11" s="8">
        <f t="shared" si="5"/>
        <v>612.29999999999995</v>
      </c>
      <c r="O11" s="21">
        <f t="shared" si="6"/>
        <v>612.29999999999995</v>
      </c>
      <c r="P11" s="35"/>
      <c r="Q11" s="35"/>
      <c r="R11" s="35"/>
      <c r="S11" s="19"/>
      <c r="T11" s="43">
        <v>103.34</v>
      </c>
      <c r="V11" s="31">
        <v>1.2</v>
      </c>
    </row>
    <row r="12" spans="1:22" ht="21.75" customHeight="1" thickBot="1">
      <c r="A12" s="39">
        <v>4</v>
      </c>
      <c r="B12" s="79" t="s">
        <v>38</v>
      </c>
      <c r="C12" s="51" t="s">
        <v>31</v>
      </c>
      <c r="D12" s="52" t="s">
        <v>28</v>
      </c>
      <c r="E12" s="52">
        <v>1</v>
      </c>
      <c r="F12" s="6">
        <v>513.5</v>
      </c>
      <c r="G12" s="6">
        <v>540.03</v>
      </c>
      <c r="H12" s="6">
        <v>531.80734489229849</v>
      </c>
      <c r="I12" s="6">
        <f t="shared" si="0"/>
        <v>528.44578163076619</v>
      </c>
      <c r="J12" s="7">
        <f t="shared" si="1"/>
        <v>13.580696067247899</v>
      </c>
      <c r="K12" s="7">
        <f t="shared" si="2"/>
        <v>2.5699317771708428</v>
      </c>
      <c r="L12" s="8">
        <f t="shared" si="3"/>
        <v>528.44578163076608</v>
      </c>
      <c r="M12" s="8">
        <f t="shared" si="4"/>
        <v>528.44578163076608</v>
      </c>
      <c r="N12" s="8">
        <f t="shared" si="5"/>
        <v>528.44000000000005</v>
      </c>
      <c r="O12" s="21">
        <f t="shared" si="6"/>
        <v>528.44000000000005</v>
      </c>
      <c r="P12" s="35"/>
      <c r="Q12" s="35"/>
      <c r="R12" s="35"/>
      <c r="S12" s="19"/>
      <c r="T12" s="43">
        <v>93.36</v>
      </c>
      <c r="V12" s="31">
        <v>1.2</v>
      </c>
    </row>
    <row r="13" spans="1:22" ht="23.25" customHeight="1" thickBot="1">
      <c r="A13" s="39">
        <v>5</v>
      </c>
      <c r="B13" s="79" t="s">
        <v>39</v>
      </c>
      <c r="C13" s="51" t="s">
        <v>31</v>
      </c>
      <c r="D13" s="52" t="s">
        <v>28</v>
      </c>
      <c r="E13" s="52">
        <v>1</v>
      </c>
      <c r="F13" s="6">
        <v>412.61</v>
      </c>
      <c r="G13" s="6">
        <v>433.93</v>
      </c>
      <c r="H13" s="6">
        <v>427.32126705451685</v>
      </c>
      <c r="I13" s="6">
        <f t="shared" si="0"/>
        <v>424.62042235150557</v>
      </c>
      <c r="J13" s="7">
        <f t="shared" si="1"/>
        <v>10.913593431236926</v>
      </c>
      <c r="K13" s="7">
        <f t="shared" si="2"/>
        <v>2.5701998436152773</v>
      </c>
      <c r="L13" s="8">
        <f t="shared" si="3"/>
        <v>424.62042235150557</v>
      </c>
      <c r="M13" s="8">
        <f t="shared" si="4"/>
        <v>424.62042235150557</v>
      </c>
      <c r="N13" s="8">
        <f t="shared" si="5"/>
        <v>424.62</v>
      </c>
      <c r="O13" s="21">
        <f t="shared" si="6"/>
        <v>424.62</v>
      </c>
      <c r="P13" s="35"/>
      <c r="Q13" s="35"/>
      <c r="R13" s="35"/>
      <c r="S13" s="19"/>
      <c r="T13" s="43">
        <v>108.03</v>
      </c>
      <c r="V13" s="31">
        <v>1.2</v>
      </c>
    </row>
    <row r="14" spans="1:22" ht="27" customHeight="1" thickBot="1">
      <c r="A14" s="39">
        <v>6</v>
      </c>
      <c r="B14" s="79" t="s">
        <v>40</v>
      </c>
      <c r="C14" s="51" t="s">
        <v>31</v>
      </c>
      <c r="D14" s="52" t="s">
        <v>28</v>
      </c>
      <c r="E14" s="52">
        <v>1</v>
      </c>
      <c r="F14" s="6">
        <v>840.75</v>
      </c>
      <c r="G14" s="6">
        <v>884.18</v>
      </c>
      <c r="H14" s="6">
        <v>870.71731531484625</v>
      </c>
      <c r="I14" s="6">
        <f t="shared" si="0"/>
        <v>865.21577177161544</v>
      </c>
      <c r="J14" s="7">
        <f t="shared" si="1"/>
        <v>22.231542029705174</v>
      </c>
      <c r="K14" s="7">
        <f t="shared" si="2"/>
        <v>2.5694795165584972</v>
      </c>
      <c r="L14" s="8">
        <f t="shared" si="3"/>
        <v>865.21577177161544</v>
      </c>
      <c r="M14" s="8">
        <f t="shared" si="4"/>
        <v>865.21577177161544</v>
      </c>
      <c r="N14" s="8">
        <f t="shared" si="5"/>
        <v>865.21</v>
      </c>
      <c r="O14" s="21">
        <f t="shared" si="6"/>
        <v>865.21</v>
      </c>
      <c r="P14" s="35"/>
      <c r="Q14" s="35"/>
      <c r="R14" s="35"/>
      <c r="S14" s="19"/>
      <c r="T14" s="43">
        <v>86.32</v>
      </c>
      <c r="V14" s="31">
        <v>1.2</v>
      </c>
    </row>
    <row r="15" spans="1:22" ht="24" customHeight="1" thickBot="1">
      <c r="A15" s="39">
        <v>7</v>
      </c>
      <c r="B15" s="79" t="s">
        <v>41</v>
      </c>
      <c r="C15" s="51" t="s">
        <v>31</v>
      </c>
      <c r="D15" s="52" t="s">
        <v>28</v>
      </c>
      <c r="E15" s="52">
        <v>1</v>
      </c>
      <c r="F15" s="6">
        <v>291.02999999999997</v>
      </c>
      <c r="G15" s="6">
        <v>306.06</v>
      </c>
      <c r="H15" s="6">
        <v>301.40214760898522</v>
      </c>
      <c r="I15" s="6">
        <f t="shared" si="0"/>
        <v>299.49738253632836</v>
      </c>
      <c r="J15" s="7">
        <f t="shared" si="1"/>
        <v>7.6939146399287681</v>
      </c>
      <c r="K15" s="7">
        <f t="shared" si="2"/>
        <v>2.5689421973480897</v>
      </c>
      <c r="L15" s="8">
        <f t="shared" si="3"/>
        <v>299.49738253632836</v>
      </c>
      <c r="M15" s="8">
        <f t="shared" si="4"/>
        <v>299.49738253632836</v>
      </c>
      <c r="N15" s="8">
        <f t="shared" si="5"/>
        <v>299.49</v>
      </c>
      <c r="O15" s="21">
        <f t="shared" si="6"/>
        <v>299.49</v>
      </c>
      <c r="P15" s="35"/>
      <c r="Q15" s="35"/>
      <c r="R15" s="35"/>
      <c r="S15" s="19"/>
      <c r="T15" s="43">
        <v>93.18</v>
      </c>
      <c r="V15" s="31">
        <v>1.2</v>
      </c>
    </row>
    <row r="16" spans="1:22" ht="24" customHeight="1" thickBot="1">
      <c r="A16" s="39">
        <v>8</v>
      </c>
      <c r="B16" s="79" t="s">
        <v>42</v>
      </c>
      <c r="C16" s="51" t="s">
        <v>31</v>
      </c>
      <c r="D16" s="52" t="s">
        <v>28</v>
      </c>
      <c r="E16" s="52">
        <v>1</v>
      </c>
      <c r="F16" s="6">
        <v>1659.51</v>
      </c>
      <c r="G16" s="6">
        <v>1745.23</v>
      </c>
      <c r="H16" s="6">
        <v>1718.6620239214578</v>
      </c>
      <c r="I16" s="6">
        <f t="shared" si="0"/>
        <v>1707.800674640486</v>
      </c>
      <c r="J16" s="7">
        <f t="shared" si="1"/>
        <v>43.880021435186791</v>
      </c>
      <c r="K16" s="7">
        <f t="shared" si="2"/>
        <v>2.5693877562394158</v>
      </c>
      <c r="L16" s="8">
        <f t="shared" si="3"/>
        <v>1707.8006746404858</v>
      </c>
      <c r="M16" s="8">
        <f t="shared" si="4"/>
        <v>1707.8006746404858</v>
      </c>
      <c r="N16" s="8">
        <f t="shared" si="5"/>
        <v>1707.8</v>
      </c>
      <c r="O16" s="21">
        <f t="shared" si="6"/>
        <v>1707.8</v>
      </c>
      <c r="P16" s="35"/>
      <c r="Q16" s="35"/>
      <c r="R16" s="35"/>
      <c r="S16" s="19"/>
      <c r="T16" s="43">
        <v>3.13</v>
      </c>
      <c r="V16" s="31">
        <v>1.2</v>
      </c>
    </row>
    <row r="17" spans="1:22" ht="27" customHeight="1" thickBot="1">
      <c r="A17" s="39">
        <v>9</v>
      </c>
      <c r="B17" s="79" t="s">
        <v>43</v>
      </c>
      <c r="C17" s="51" t="s">
        <v>31</v>
      </c>
      <c r="D17" s="52" t="s">
        <v>28</v>
      </c>
      <c r="E17" s="52">
        <v>1</v>
      </c>
      <c r="F17" s="6">
        <v>284.56</v>
      </c>
      <c r="G17" s="6">
        <v>299.26</v>
      </c>
      <c r="H17" s="6">
        <v>294.70432210656332</v>
      </c>
      <c r="I17" s="6">
        <f t="shared" si="0"/>
        <v>292.84144070218775</v>
      </c>
      <c r="J17" s="7">
        <f t="shared" si="1"/>
        <v>7.5249747737169255</v>
      </c>
      <c r="K17" s="7">
        <f t="shared" si="2"/>
        <v>2.5696413580240622</v>
      </c>
      <c r="L17" s="8">
        <f t="shared" si="3"/>
        <v>292.8414407021877</v>
      </c>
      <c r="M17" s="8">
        <f t="shared" si="4"/>
        <v>292.8414407021877</v>
      </c>
      <c r="N17" s="8">
        <f t="shared" si="5"/>
        <v>292.83999999999997</v>
      </c>
      <c r="O17" s="21">
        <f t="shared" si="6"/>
        <v>292.83999999999997</v>
      </c>
      <c r="P17" s="35"/>
      <c r="Q17" s="35"/>
      <c r="R17" s="35"/>
      <c r="S17" s="19"/>
      <c r="T17" s="43">
        <v>3.78</v>
      </c>
      <c r="V17" s="31">
        <v>1.2</v>
      </c>
    </row>
    <row r="18" spans="1:22" ht="30" customHeight="1" thickBot="1">
      <c r="A18" s="39">
        <v>10</v>
      </c>
      <c r="B18" s="79" t="s">
        <v>44</v>
      </c>
      <c r="C18" s="51" t="s">
        <v>31</v>
      </c>
      <c r="D18" s="52" t="s">
        <v>28</v>
      </c>
      <c r="E18" s="52">
        <v>1</v>
      </c>
      <c r="F18" s="6">
        <v>21653.8</v>
      </c>
      <c r="G18" s="6">
        <v>22772.27</v>
      </c>
      <c r="H18" s="6">
        <v>22425.659347208988</v>
      </c>
      <c r="I18" s="6">
        <f t="shared" si="0"/>
        <v>22283.909782402992</v>
      </c>
      <c r="J18" s="7">
        <f t="shared" si="1"/>
        <v>572.54998870580448</v>
      </c>
      <c r="K18" s="7">
        <f t="shared" si="2"/>
        <v>2.5693426077228687</v>
      </c>
      <c r="L18" s="8">
        <f t="shared" si="3"/>
        <v>22283.909782402992</v>
      </c>
      <c r="M18" s="8">
        <f t="shared" si="4"/>
        <v>22283.909782402992</v>
      </c>
      <c r="N18" s="8">
        <f t="shared" si="5"/>
        <v>22283.9</v>
      </c>
      <c r="O18" s="21">
        <f t="shared" si="6"/>
        <v>22283.9</v>
      </c>
      <c r="P18" s="35"/>
      <c r="Q18" s="35"/>
      <c r="R18" s="35"/>
      <c r="S18" s="19"/>
      <c r="T18" s="43">
        <v>176.29</v>
      </c>
      <c r="V18" s="31">
        <v>1.2</v>
      </c>
    </row>
    <row r="19" spans="1:22" ht="31.5" customHeight="1" thickBot="1">
      <c r="A19" s="39">
        <v>11</v>
      </c>
      <c r="B19" s="79" t="s">
        <v>45</v>
      </c>
      <c r="C19" s="51" t="s">
        <v>31</v>
      </c>
      <c r="D19" s="52" t="s">
        <v>28</v>
      </c>
      <c r="E19" s="52">
        <v>1</v>
      </c>
      <c r="F19" s="6">
        <v>486.34</v>
      </c>
      <c r="G19" s="6">
        <v>511.46</v>
      </c>
      <c r="H19" s="6">
        <v>503.67647778212643</v>
      </c>
      <c r="I19" s="6">
        <f t="shared" si="0"/>
        <v>500.49215926070883</v>
      </c>
      <c r="J19" s="7">
        <f t="shared" si="1"/>
        <v>12.859180119058236</v>
      </c>
      <c r="K19" s="7">
        <f t="shared" si="2"/>
        <v>2.5693070073371169</v>
      </c>
      <c r="L19" s="8">
        <f t="shared" si="3"/>
        <v>500.49215926070883</v>
      </c>
      <c r="M19" s="8">
        <f t="shared" si="4"/>
        <v>500.49215926070883</v>
      </c>
      <c r="N19" s="8">
        <f t="shared" si="5"/>
        <v>500.49</v>
      </c>
      <c r="O19" s="21">
        <f t="shared" si="6"/>
        <v>500.49</v>
      </c>
      <c r="P19" s="35"/>
      <c r="Q19" s="35"/>
      <c r="R19" s="35"/>
      <c r="S19" s="19"/>
      <c r="T19" s="43">
        <v>11.28</v>
      </c>
      <c r="V19" s="31">
        <v>1.2</v>
      </c>
    </row>
    <row r="20" spans="1:22" ht="31.5" customHeight="1" thickBot="1">
      <c r="A20" s="39">
        <v>12</v>
      </c>
      <c r="B20" s="79" t="s">
        <v>46</v>
      </c>
      <c r="C20" s="51" t="s">
        <v>31</v>
      </c>
      <c r="D20" s="52" t="s">
        <v>28</v>
      </c>
      <c r="E20" s="52">
        <v>1</v>
      </c>
      <c r="F20" s="6">
        <v>381.57</v>
      </c>
      <c r="G20" s="6">
        <v>401.28</v>
      </c>
      <c r="H20" s="6">
        <v>395.17170464289171</v>
      </c>
      <c r="I20" s="6">
        <f t="shared" si="0"/>
        <v>392.67390154763052</v>
      </c>
      <c r="J20" s="7">
        <f t="shared" si="1"/>
        <v>10.089612986979329</v>
      </c>
      <c r="K20" s="7">
        <f t="shared" si="2"/>
        <v>2.5694636050966277</v>
      </c>
      <c r="L20" s="8">
        <f t="shared" si="3"/>
        <v>392.67390154763052</v>
      </c>
      <c r="M20" s="8">
        <f t="shared" si="4"/>
        <v>392.67390154763052</v>
      </c>
      <c r="N20" s="8">
        <f t="shared" si="5"/>
        <v>392.67</v>
      </c>
      <c r="O20" s="21">
        <f t="shared" si="6"/>
        <v>392.67</v>
      </c>
      <c r="P20" s="35"/>
      <c r="Q20" s="35"/>
      <c r="R20" s="35"/>
      <c r="S20" s="19"/>
      <c r="T20" s="43">
        <v>80.39</v>
      </c>
      <c r="V20" s="31">
        <v>1.2</v>
      </c>
    </row>
    <row r="21" spans="1:22" ht="31.5" customHeight="1" thickBot="1">
      <c r="A21" s="39">
        <v>13</v>
      </c>
      <c r="B21" s="79" t="s">
        <v>47</v>
      </c>
      <c r="C21" s="51" t="s">
        <v>31</v>
      </c>
      <c r="D21" s="52" t="s">
        <v>28</v>
      </c>
      <c r="E21" s="52">
        <v>1</v>
      </c>
      <c r="F21" s="6">
        <v>350.53</v>
      </c>
      <c r="G21" s="6">
        <v>368.63</v>
      </c>
      <c r="H21" s="6">
        <v>363.02214223126663</v>
      </c>
      <c r="I21" s="6">
        <f t="shared" si="0"/>
        <v>360.72738074375553</v>
      </c>
      <c r="J21" s="7">
        <f t="shared" si="1"/>
        <v>9.265632612694251</v>
      </c>
      <c r="K21" s="7">
        <f t="shared" si="2"/>
        <v>2.5685969813520027</v>
      </c>
      <c r="L21" s="8">
        <f t="shared" si="3"/>
        <v>360.72738074375553</v>
      </c>
      <c r="M21" s="8">
        <f t="shared" si="4"/>
        <v>360.72738074375553</v>
      </c>
      <c r="N21" s="8">
        <f t="shared" si="5"/>
        <v>360.72</v>
      </c>
      <c r="O21" s="21">
        <f t="shared" si="6"/>
        <v>360.72</v>
      </c>
      <c r="P21" s="35"/>
      <c r="Q21" s="35"/>
      <c r="R21" s="35"/>
      <c r="S21" s="19"/>
      <c r="T21" s="43">
        <v>139.86000000000001</v>
      </c>
      <c r="V21" s="31">
        <v>1.2</v>
      </c>
    </row>
    <row r="22" spans="1:22" ht="31.5" customHeight="1" thickBot="1">
      <c r="A22" s="39">
        <v>14</v>
      </c>
      <c r="B22" s="79" t="s">
        <v>48</v>
      </c>
      <c r="C22" s="51" t="s">
        <v>31</v>
      </c>
      <c r="D22" s="52" t="s">
        <v>28</v>
      </c>
      <c r="E22" s="52">
        <v>1</v>
      </c>
      <c r="F22" s="6">
        <v>244.46</v>
      </c>
      <c r="G22" s="6">
        <v>257.08999999999997</v>
      </c>
      <c r="H22" s="6">
        <v>253.17780399154762</v>
      </c>
      <c r="I22" s="6">
        <f t="shared" si="0"/>
        <v>251.57593466384921</v>
      </c>
      <c r="J22" s="7">
        <f t="shared" si="1"/>
        <v>6.4655791702882679</v>
      </c>
      <c r="K22" s="7">
        <f t="shared" si="2"/>
        <v>2.5700308652047528</v>
      </c>
      <c r="L22" s="8">
        <f t="shared" si="3"/>
        <v>251.57593466384918</v>
      </c>
      <c r="M22" s="8">
        <f t="shared" si="4"/>
        <v>251.57593466384918</v>
      </c>
      <c r="N22" s="8">
        <f t="shared" si="5"/>
        <v>251.57</v>
      </c>
      <c r="O22" s="21">
        <f t="shared" si="6"/>
        <v>251.57</v>
      </c>
      <c r="P22" s="35"/>
      <c r="Q22" s="35"/>
      <c r="R22" s="35"/>
      <c r="S22" s="19"/>
      <c r="T22" s="43">
        <v>410.57</v>
      </c>
      <c r="V22" s="31">
        <v>1.2</v>
      </c>
    </row>
    <row r="23" spans="1:22" ht="31.5" customHeight="1" thickBot="1">
      <c r="A23" s="39">
        <v>15</v>
      </c>
      <c r="B23" s="79" t="s">
        <v>49</v>
      </c>
      <c r="C23" s="51" t="s">
        <v>31</v>
      </c>
      <c r="D23" s="52" t="s">
        <v>28</v>
      </c>
      <c r="E23" s="52">
        <v>1</v>
      </c>
      <c r="F23" s="6">
        <v>628.62</v>
      </c>
      <c r="G23" s="6">
        <v>661.09</v>
      </c>
      <c r="H23" s="6">
        <v>651.02863883540806</v>
      </c>
      <c r="I23" s="6">
        <f t="shared" si="0"/>
        <v>646.91287961180262</v>
      </c>
      <c r="J23" s="7">
        <f t="shared" si="1"/>
        <v>16.621667500284676</v>
      </c>
      <c r="K23" s="7">
        <f t="shared" si="2"/>
        <v>2.5693826826046426</v>
      </c>
      <c r="L23" s="8">
        <f t="shared" si="3"/>
        <v>646.91287961180262</v>
      </c>
      <c r="M23" s="8">
        <f t="shared" si="4"/>
        <v>646.91287961180262</v>
      </c>
      <c r="N23" s="8">
        <f t="shared" si="5"/>
        <v>646.91</v>
      </c>
      <c r="O23" s="21">
        <f t="shared" si="6"/>
        <v>646.91</v>
      </c>
      <c r="P23" s="35"/>
      <c r="Q23" s="35"/>
      <c r="R23" s="35"/>
      <c r="S23" s="19"/>
      <c r="T23" s="43">
        <v>809.58</v>
      </c>
      <c r="V23" s="31">
        <v>1.2</v>
      </c>
    </row>
    <row r="24" spans="1:22" ht="31.5" customHeight="1" thickBot="1">
      <c r="A24" s="39">
        <v>16</v>
      </c>
      <c r="B24" s="79" t="s">
        <v>50</v>
      </c>
      <c r="C24" s="51" t="s">
        <v>31</v>
      </c>
      <c r="D24" s="52" t="s">
        <v>28</v>
      </c>
      <c r="E24" s="52">
        <v>1</v>
      </c>
      <c r="F24" s="6">
        <v>2377.38</v>
      </c>
      <c r="G24" s="6">
        <v>2500.1799999999998</v>
      </c>
      <c r="H24" s="6">
        <v>2462.1206546902886</v>
      </c>
      <c r="I24" s="6">
        <f t="shared" si="0"/>
        <v>2446.5602182300959</v>
      </c>
      <c r="J24" s="7">
        <f t="shared" si="1"/>
        <v>62.861398227558915</v>
      </c>
      <c r="K24" s="7">
        <f t="shared" si="2"/>
        <v>2.5693787448663108</v>
      </c>
      <c r="L24" s="8">
        <f t="shared" si="3"/>
        <v>2446.5602182300959</v>
      </c>
      <c r="M24" s="8">
        <f t="shared" si="4"/>
        <v>2446.5602182300959</v>
      </c>
      <c r="N24" s="8">
        <f t="shared" si="5"/>
        <v>2446.56</v>
      </c>
      <c r="O24" s="21">
        <f t="shared" si="6"/>
        <v>2446.56</v>
      </c>
      <c r="P24" s="35"/>
      <c r="Q24" s="35"/>
      <c r="R24" s="35"/>
      <c r="S24" s="19"/>
      <c r="T24" s="43">
        <v>56.2</v>
      </c>
      <c r="V24" s="31">
        <v>1.2</v>
      </c>
    </row>
    <row r="25" spans="1:22" ht="37.5" customHeight="1" thickBot="1">
      <c r="A25" s="39">
        <v>17</v>
      </c>
      <c r="B25" s="79" t="s">
        <v>51</v>
      </c>
      <c r="C25" s="51" t="s">
        <v>52</v>
      </c>
      <c r="D25" s="52" t="s">
        <v>28</v>
      </c>
      <c r="E25" s="52">
        <v>1</v>
      </c>
      <c r="F25" s="6">
        <v>4978.5200000000004</v>
      </c>
      <c r="G25" s="6">
        <v>5235.68</v>
      </c>
      <c r="H25" s="6">
        <v>5155.9860717643742</v>
      </c>
      <c r="I25" s="6">
        <f t="shared" si="0"/>
        <v>5123.3953572547916</v>
      </c>
      <c r="J25" s="7">
        <f t="shared" si="1"/>
        <v>131.64130204530727</v>
      </c>
      <c r="K25" s="7">
        <f t="shared" si="2"/>
        <v>2.5694152581627638</v>
      </c>
      <c r="L25" s="8">
        <f t="shared" si="3"/>
        <v>5123.3953572547916</v>
      </c>
      <c r="M25" s="8">
        <f t="shared" si="4"/>
        <v>5123.3953572547916</v>
      </c>
      <c r="N25" s="8">
        <f t="shared" si="5"/>
        <v>5123.3900000000003</v>
      </c>
      <c r="O25" s="21">
        <f t="shared" si="6"/>
        <v>5123.3900000000003</v>
      </c>
      <c r="P25" s="35"/>
      <c r="Q25" s="35"/>
      <c r="R25" s="35"/>
      <c r="S25" s="19"/>
      <c r="T25" s="43">
        <v>66.44</v>
      </c>
      <c r="V25" s="31">
        <v>1.2</v>
      </c>
    </row>
    <row r="26" spans="1:22" ht="31.5" customHeight="1" thickBot="1">
      <c r="A26" s="39">
        <v>18</v>
      </c>
      <c r="B26" s="79" t="s">
        <v>53</v>
      </c>
      <c r="C26" s="51" t="s">
        <v>54</v>
      </c>
      <c r="D26" s="52" t="s">
        <v>28</v>
      </c>
      <c r="E26" s="52">
        <v>1</v>
      </c>
      <c r="F26" s="6">
        <v>398.39</v>
      </c>
      <c r="G26" s="6">
        <v>418.96</v>
      </c>
      <c r="H26" s="6">
        <v>412.58605094918863</v>
      </c>
      <c r="I26" s="6">
        <f t="shared" si="0"/>
        <v>409.97868364972948</v>
      </c>
      <c r="J26" s="7">
        <f t="shared" si="1"/>
        <v>10.529957178247042</v>
      </c>
      <c r="K26" s="7">
        <f t="shared" si="2"/>
        <v>2.5684157733535837</v>
      </c>
      <c r="L26" s="8">
        <f t="shared" si="3"/>
        <v>409.97868364972948</v>
      </c>
      <c r="M26" s="8">
        <f t="shared" si="4"/>
        <v>409.97868364972948</v>
      </c>
      <c r="N26" s="8">
        <f t="shared" si="5"/>
        <v>409.97</v>
      </c>
      <c r="O26" s="21">
        <f t="shared" si="6"/>
        <v>409.97</v>
      </c>
      <c r="P26" s="35"/>
      <c r="Q26" s="35"/>
      <c r="R26" s="35"/>
      <c r="S26" s="19"/>
      <c r="T26" s="43">
        <v>139.97</v>
      </c>
      <c r="V26" s="31">
        <v>1.2</v>
      </c>
    </row>
    <row r="27" spans="1:22" ht="31.5" customHeight="1" thickBot="1">
      <c r="A27" s="39">
        <v>19</v>
      </c>
      <c r="B27" s="79" t="s">
        <v>55</v>
      </c>
      <c r="C27" s="51" t="s">
        <v>54</v>
      </c>
      <c r="D27" s="52" t="s">
        <v>28</v>
      </c>
      <c r="E27" s="52">
        <v>1</v>
      </c>
      <c r="F27" s="6">
        <v>398.39</v>
      </c>
      <c r="G27" s="6">
        <v>418.96</v>
      </c>
      <c r="H27" s="6">
        <v>412.58605094918863</v>
      </c>
      <c r="I27" s="6">
        <f t="shared" si="0"/>
        <v>409.97868364972948</v>
      </c>
      <c r="J27" s="7">
        <f t="shared" si="1"/>
        <v>10.529957178247042</v>
      </c>
      <c r="K27" s="7">
        <f t="shared" si="2"/>
        <v>2.5684157733535837</v>
      </c>
      <c r="L27" s="8">
        <f t="shared" si="3"/>
        <v>409.97868364972948</v>
      </c>
      <c r="M27" s="8">
        <f t="shared" si="4"/>
        <v>409.97868364972948</v>
      </c>
      <c r="N27" s="8">
        <f t="shared" si="5"/>
        <v>409.97</v>
      </c>
      <c r="O27" s="21">
        <f t="shared" si="6"/>
        <v>409.97</v>
      </c>
      <c r="P27" s="35"/>
      <c r="Q27" s="35"/>
      <c r="R27" s="35"/>
      <c r="S27" s="19"/>
      <c r="T27" s="43">
        <v>172.42</v>
      </c>
      <c r="V27" s="31">
        <v>1.2</v>
      </c>
    </row>
    <row r="28" spans="1:22" ht="28.5" customHeight="1" thickBot="1">
      <c r="A28" s="39">
        <v>20</v>
      </c>
      <c r="B28" s="79" t="s">
        <v>56</v>
      </c>
      <c r="C28" s="51" t="s">
        <v>54</v>
      </c>
      <c r="D28" s="52" t="s">
        <v>28</v>
      </c>
      <c r="E28" s="52">
        <v>1</v>
      </c>
      <c r="F28" s="6">
        <v>783.84</v>
      </c>
      <c r="G28" s="6">
        <v>824.32</v>
      </c>
      <c r="H28" s="6">
        <v>811.77645089353359</v>
      </c>
      <c r="I28" s="6">
        <f t="shared" si="0"/>
        <v>806.64548363117785</v>
      </c>
      <c r="J28" s="7">
        <f t="shared" si="1"/>
        <v>20.722034619832215</v>
      </c>
      <c r="K28" s="7">
        <f t="shared" si="2"/>
        <v>2.5689147265227783</v>
      </c>
      <c r="L28" s="8">
        <f t="shared" si="3"/>
        <v>806.64548363117785</v>
      </c>
      <c r="M28" s="8">
        <f t="shared" si="4"/>
        <v>806.64548363117785</v>
      </c>
      <c r="N28" s="8">
        <f t="shared" si="5"/>
        <v>806.64</v>
      </c>
      <c r="O28" s="21">
        <f t="shared" si="6"/>
        <v>806.64</v>
      </c>
      <c r="P28" s="35"/>
      <c r="Q28" s="35"/>
      <c r="R28" s="35"/>
      <c r="S28" s="19"/>
      <c r="T28" s="43">
        <v>261.83999999999997</v>
      </c>
      <c r="V28" s="31">
        <v>1.2</v>
      </c>
    </row>
    <row r="29" spans="1:22" ht="25.5" customHeight="1" thickBot="1">
      <c r="A29" s="39">
        <v>21</v>
      </c>
      <c r="B29" s="79" t="s">
        <v>57</v>
      </c>
      <c r="C29" s="51" t="s">
        <v>54</v>
      </c>
      <c r="D29" s="52" t="s">
        <v>28</v>
      </c>
      <c r="E29" s="52">
        <v>1</v>
      </c>
      <c r="F29" s="6">
        <v>9729.4</v>
      </c>
      <c r="G29" s="6">
        <v>10231.950000000001</v>
      </c>
      <c r="H29" s="6">
        <v>10076.208685843496</v>
      </c>
      <c r="I29" s="6">
        <f t="shared" si="0"/>
        <v>10012.519561947831</v>
      </c>
      <c r="J29" s="7">
        <f t="shared" si="1"/>
        <v>257.25736918881097</v>
      </c>
      <c r="K29" s="7">
        <f t="shared" si="2"/>
        <v>2.5693569695135183</v>
      </c>
      <c r="L29" s="8">
        <f t="shared" si="3"/>
        <v>10012.519561947831</v>
      </c>
      <c r="M29" s="8">
        <f t="shared" si="4"/>
        <v>10012.519561947831</v>
      </c>
      <c r="N29" s="8">
        <f t="shared" si="5"/>
        <v>10012.51</v>
      </c>
      <c r="O29" s="21">
        <f t="shared" si="6"/>
        <v>10012.51</v>
      </c>
      <c r="P29" s="35"/>
      <c r="Q29" s="35"/>
      <c r="R29" s="35"/>
      <c r="S29" s="19"/>
      <c r="T29" s="44">
        <v>2122.17</v>
      </c>
      <c r="V29" s="31">
        <v>1.2</v>
      </c>
    </row>
    <row r="30" spans="1:22" ht="31.5" customHeight="1" thickBot="1">
      <c r="A30" s="39">
        <v>22</v>
      </c>
      <c r="B30" s="79" t="s">
        <v>58</v>
      </c>
      <c r="C30" s="51" t="s">
        <v>59</v>
      </c>
      <c r="D30" s="52" t="s">
        <v>28</v>
      </c>
      <c r="E30" s="52">
        <v>1</v>
      </c>
      <c r="F30" s="6">
        <v>6129.7</v>
      </c>
      <c r="G30" s="6">
        <v>6446.32</v>
      </c>
      <c r="H30" s="6">
        <v>6348.199011195471</v>
      </c>
      <c r="I30" s="6">
        <f t="shared" si="0"/>
        <v>6308.0730037318235</v>
      </c>
      <c r="J30" s="7">
        <f t="shared" si="1"/>
        <v>162.07908087174454</v>
      </c>
      <c r="K30" s="7">
        <f t="shared" si="2"/>
        <v>2.5693913303771119</v>
      </c>
      <c r="L30" s="8">
        <f t="shared" si="3"/>
        <v>6308.0730037318226</v>
      </c>
      <c r="M30" s="8">
        <f t="shared" si="4"/>
        <v>6308.0730037318226</v>
      </c>
      <c r="N30" s="8">
        <f t="shared" si="5"/>
        <v>6308.07</v>
      </c>
      <c r="O30" s="21">
        <f t="shared" si="6"/>
        <v>6308.07</v>
      </c>
      <c r="P30" s="35"/>
      <c r="Q30" s="35"/>
      <c r="R30" s="35"/>
      <c r="S30" s="19"/>
      <c r="T30" s="44">
        <v>5999.44</v>
      </c>
      <c r="V30" s="31">
        <v>1.2</v>
      </c>
    </row>
    <row r="31" spans="1:22" ht="26.25" customHeight="1" thickBot="1">
      <c r="A31" s="39">
        <v>23</v>
      </c>
      <c r="B31" s="79" t="s">
        <v>60</v>
      </c>
      <c r="C31" s="51" t="s">
        <v>59</v>
      </c>
      <c r="D31" s="52" t="s">
        <v>28</v>
      </c>
      <c r="E31" s="52">
        <v>1</v>
      </c>
      <c r="F31" s="6">
        <v>5664.06</v>
      </c>
      <c r="G31" s="6">
        <v>5956.62</v>
      </c>
      <c r="H31" s="6">
        <v>5865.9555750210948</v>
      </c>
      <c r="I31" s="6">
        <f t="shared" si="0"/>
        <v>5828.8785250070314</v>
      </c>
      <c r="J31" s="7">
        <f t="shared" si="1"/>
        <v>149.7627094049414</v>
      </c>
      <c r="K31" s="7">
        <f t="shared" si="2"/>
        <v>2.5693228768180707</v>
      </c>
      <c r="L31" s="8">
        <f t="shared" si="3"/>
        <v>5828.8785250070305</v>
      </c>
      <c r="M31" s="8">
        <f t="shared" si="4"/>
        <v>5828.8785250070305</v>
      </c>
      <c r="N31" s="8">
        <f t="shared" si="5"/>
        <v>5828.87</v>
      </c>
      <c r="O31" s="21">
        <f t="shared" si="6"/>
        <v>5828.87</v>
      </c>
      <c r="P31" s="35"/>
      <c r="Q31" s="35"/>
      <c r="R31" s="35"/>
      <c r="S31" s="19"/>
      <c r="T31" s="44">
        <v>4952.6499999999996</v>
      </c>
      <c r="V31" s="31">
        <v>1.2</v>
      </c>
    </row>
    <row r="32" spans="1:22" ht="36" customHeight="1" thickBot="1">
      <c r="A32" s="39">
        <v>24</v>
      </c>
      <c r="B32" s="79" t="s">
        <v>61</v>
      </c>
      <c r="C32" s="51" t="s">
        <v>59</v>
      </c>
      <c r="D32" s="52" t="s">
        <v>28</v>
      </c>
      <c r="E32" s="52">
        <v>1</v>
      </c>
      <c r="F32" s="6">
        <v>3625.57</v>
      </c>
      <c r="G32" s="6">
        <v>3812.84</v>
      </c>
      <c r="H32" s="6">
        <v>3754.8009766577138</v>
      </c>
      <c r="I32" s="6">
        <f t="shared" si="0"/>
        <v>3731.0703255525714</v>
      </c>
      <c r="J32" s="7">
        <f t="shared" si="1"/>
        <v>95.863815261054043</v>
      </c>
      <c r="K32" s="7">
        <f t="shared" si="2"/>
        <v>2.5693382031563989</v>
      </c>
      <c r="L32" s="8">
        <f t="shared" si="3"/>
        <v>3731.0703255525714</v>
      </c>
      <c r="M32" s="8">
        <f t="shared" si="4"/>
        <v>3731.0703255525714</v>
      </c>
      <c r="N32" s="8">
        <f t="shared" si="5"/>
        <v>3731.07</v>
      </c>
      <c r="O32" s="21">
        <f t="shared" si="6"/>
        <v>3731.07</v>
      </c>
      <c r="P32" s="35"/>
      <c r="Q32" s="35"/>
      <c r="R32" s="35"/>
      <c r="S32" s="19"/>
      <c r="T32" s="43">
        <v>205.19</v>
      </c>
      <c r="V32" s="31">
        <v>1.2</v>
      </c>
    </row>
    <row r="33" spans="1:22" ht="36" customHeight="1" thickBot="1">
      <c r="A33" s="39">
        <v>25</v>
      </c>
      <c r="B33" s="79" t="s">
        <v>62</v>
      </c>
      <c r="C33" s="51" t="s">
        <v>63</v>
      </c>
      <c r="D33" s="52" t="s">
        <v>28</v>
      </c>
      <c r="E33" s="52">
        <v>1</v>
      </c>
      <c r="F33" s="6">
        <v>2182.0700000000002</v>
      </c>
      <c r="G33" s="6">
        <v>2294.77</v>
      </c>
      <c r="H33" s="6">
        <v>2259.846324517147</v>
      </c>
      <c r="I33" s="6">
        <f t="shared" si="0"/>
        <v>2245.5621081723825</v>
      </c>
      <c r="J33" s="7">
        <f t="shared" si="1"/>
        <v>57.691867948940775</v>
      </c>
      <c r="K33" s="7">
        <f t="shared" si="2"/>
        <v>2.5691504028759646</v>
      </c>
      <c r="L33" s="8">
        <f t="shared" si="3"/>
        <v>2245.5621081723821</v>
      </c>
      <c r="M33" s="8">
        <f t="shared" si="4"/>
        <v>2245.5621081723821</v>
      </c>
      <c r="N33" s="8">
        <f t="shared" si="5"/>
        <v>2245.56</v>
      </c>
      <c r="O33" s="21">
        <f t="shared" si="6"/>
        <v>2245.56</v>
      </c>
      <c r="P33" s="35"/>
      <c r="Q33" s="35"/>
      <c r="R33" s="35"/>
      <c r="S33" s="19"/>
      <c r="T33" s="43">
        <v>64.56</v>
      </c>
      <c r="V33" s="31">
        <v>1.2</v>
      </c>
    </row>
    <row r="34" spans="1:22" ht="35.25" customHeight="1" thickBot="1">
      <c r="A34" s="39">
        <v>26</v>
      </c>
      <c r="B34" s="79" t="s">
        <v>64</v>
      </c>
      <c r="C34" s="51" t="s">
        <v>63</v>
      </c>
      <c r="D34" s="52" t="s">
        <v>28</v>
      </c>
      <c r="E34" s="52">
        <v>1</v>
      </c>
      <c r="F34" s="6">
        <v>1556.03</v>
      </c>
      <c r="G34" s="6">
        <v>1636.4</v>
      </c>
      <c r="H34" s="6">
        <v>1611.4968158827078</v>
      </c>
      <c r="I34" s="6">
        <f t="shared" si="0"/>
        <v>1601.3089386275694</v>
      </c>
      <c r="J34" s="7">
        <f t="shared" si="1"/>
        <v>41.142178566822771</v>
      </c>
      <c r="K34" s="7">
        <f t="shared" si="2"/>
        <v>2.5692842632905313</v>
      </c>
      <c r="L34" s="8">
        <f t="shared" si="3"/>
        <v>1601.3089386275692</v>
      </c>
      <c r="M34" s="8">
        <f t="shared" si="4"/>
        <v>1601.3089386275692</v>
      </c>
      <c r="N34" s="8">
        <f t="shared" si="5"/>
        <v>1601.3</v>
      </c>
      <c r="O34" s="21">
        <f t="shared" si="6"/>
        <v>1601.3</v>
      </c>
      <c r="P34" s="35"/>
      <c r="Q34" s="35"/>
      <c r="R34" s="35"/>
      <c r="S34" s="19"/>
      <c r="T34" s="43">
        <v>67.11</v>
      </c>
      <c r="V34" s="31">
        <v>1.2</v>
      </c>
    </row>
    <row r="35" spans="1:22" ht="35.25" customHeight="1" thickBot="1">
      <c r="A35" s="39">
        <v>27</v>
      </c>
      <c r="B35" s="79" t="s">
        <v>65</v>
      </c>
      <c r="C35" s="51" t="s">
        <v>63</v>
      </c>
      <c r="D35" s="52" t="s">
        <v>28</v>
      </c>
      <c r="E35" s="52">
        <v>1</v>
      </c>
      <c r="F35" s="6">
        <v>1367.19</v>
      </c>
      <c r="G35" s="6">
        <v>1437.8</v>
      </c>
      <c r="H35" s="6">
        <v>1415.9203112119883</v>
      </c>
      <c r="I35" s="6">
        <f t="shared" si="0"/>
        <v>1406.9701037373295</v>
      </c>
      <c r="J35" s="7">
        <f t="shared" si="1"/>
        <v>36.145852948569029</v>
      </c>
      <c r="K35" s="7">
        <f t="shared" si="2"/>
        <v>2.5690562189313715</v>
      </c>
      <c r="L35" s="8">
        <f t="shared" si="3"/>
        <v>1406.9701037373293</v>
      </c>
      <c r="M35" s="8">
        <f t="shared" si="4"/>
        <v>1406.9701037373293</v>
      </c>
      <c r="N35" s="8">
        <f t="shared" si="5"/>
        <v>1406.97</v>
      </c>
      <c r="O35" s="21">
        <f t="shared" si="6"/>
        <v>1406.97</v>
      </c>
      <c r="P35" s="35"/>
      <c r="Q35" s="35"/>
      <c r="R35" s="35"/>
      <c r="S35" s="19"/>
      <c r="T35" s="43">
        <v>105.98</v>
      </c>
      <c r="V35" s="31">
        <v>1.2</v>
      </c>
    </row>
    <row r="36" spans="1:22" ht="31.5" customHeight="1" thickBot="1">
      <c r="A36" s="39">
        <v>28</v>
      </c>
      <c r="B36" s="79" t="s">
        <v>66</v>
      </c>
      <c r="C36" s="51" t="s">
        <v>67</v>
      </c>
      <c r="D36" s="52" t="s">
        <v>28</v>
      </c>
      <c r="E36" s="52">
        <v>1</v>
      </c>
      <c r="F36" s="6">
        <v>628.62</v>
      </c>
      <c r="G36" s="6">
        <v>661.09</v>
      </c>
      <c r="H36" s="6">
        <v>651.02863883540806</v>
      </c>
      <c r="I36" s="6">
        <f t="shared" si="0"/>
        <v>646.91287961180262</v>
      </c>
      <c r="J36" s="7">
        <f t="shared" si="1"/>
        <v>16.621667500284676</v>
      </c>
      <c r="K36" s="7">
        <f t="shared" si="2"/>
        <v>2.5693826826046426</v>
      </c>
      <c r="L36" s="8">
        <f t="shared" si="3"/>
        <v>646.91287961180262</v>
      </c>
      <c r="M36" s="8">
        <f t="shared" si="4"/>
        <v>646.91287961180262</v>
      </c>
      <c r="N36" s="8">
        <f t="shared" si="5"/>
        <v>646.91</v>
      </c>
      <c r="O36" s="21">
        <f t="shared" si="6"/>
        <v>646.91</v>
      </c>
      <c r="P36" s="35"/>
      <c r="Q36" s="35"/>
      <c r="R36" s="35"/>
      <c r="S36" s="19"/>
      <c r="T36" s="43">
        <v>253.26</v>
      </c>
      <c r="V36" s="31">
        <v>1.2</v>
      </c>
    </row>
    <row r="37" spans="1:22" ht="31.5" customHeight="1" thickBot="1">
      <c r="A37" s="39">
        <v>29</v>
      </c>
      <c r="B37" s="79" t="s">
        <v>68</v>
      </c>
      <c r="C37" s="51" t="s">
        <v>67</v>
      </c>
      <c r="D37" s="52" t="s">
        <v>28</v>
      </c>
      <c r="E37" s="52">
        <v>1</v>
      </c>
      <c r="F37" s="6">
        <v>707.52</v>
      </c>
      <c r="G37" s="6">
        <v>744.07</v>
      </c>
      <c r="H37" s="6">
        <v>732.74210996495526</v>
      </c>
      <c r="I37" s="6">
        <f t="shared" si="0"/>
        <v>728.11070332165184</v>
      </c>
      <c r="J37" s="7">
        <f t="shared" si="1"/>
        <v>18.709972491207147</v>
      </c>
      <c r="K37" s="7">
        <f t="shared" si="2"/>
        <v>2.5696604109583849</v>
      </c>
      <c r="L37" s="8">
        <f t="shared" si="3"/>
        <v>728.11070332165184</v>
      </c>
      <c r="M37" s="8">
        <f t="shared" si="4"/>
        <v>728.11070332165184</v>
      </c>
      <c r="N37" s="8">
        <f t="shared" si="5"/>
        <v>728.11</v>
      </c>
      <c r="O37" s="21">
        <f t="shared" si="6"/>
        <v>728.11</v>
      </c>
      <c r="P37" s="35"/>
      <c r="Q37" s="35"/>
      <c r="R37" s="35"/>
      <c r="S37" s="19"/>
      <c r="T37" s="43">
        <v>404.57</v>
      </c>
      <c r="V37" s="31">
        <v>1.2</v>
      </c>
    </row>
    <row r="38" spans="1:22" ht="31.5" customHeight="1" thickBot="1">
      <c r="A38" s="39">
        <v>30</v>
      </c>
      <c r="B38" s="79" t="s">
        <v>69</v>
      </c>
      <c r="C38" s="51" t="s">
        <v>67</v>
      </c>
      <c r="D38" s="52" t="s">
        <v>28</v>
      </c>
      <c r="E38" s="52">
        <v>1</v>
      </c>
      <c r="F38" s="6">
        <v>2758.95</v>
      </c>
      <c r="G38" s="6">
        <v>2901.45</v>
      </c>
      <c r="H38" s="6">
        <v>2857.2923593331802</v>
      </c>
      <c r="I38" s="6">
        <f t="shared" si="0"/>
        <v>2839.2307864443933</v>
      </c>
      <c r="J38" s="7">
        <f t="shared" si="1"/>
        <v>72.946746407312247</v>
      </c>
      <c r="K38" s="7">
        <f t="shared" si="2"/>
        <v>2.5692432878506657</v>
      </c>
      <c r="L38" s="8">
        <f t="shared" si="3"/>
        <v>2839.2307864443928</v>
      </c>
      <c r="M38" s="8">
        <f t="shared" si="4"/>
        <v>2839.2307864443928</v>
      </c>
      <c r="N38" s="8">
        <f t="shared" si="5"/>
        <v>2839.23</v>
      </c>
      <c r="O38" s="21">
        <f t="shared" si="6"/>
        <v>2839.23</v>
      </c>
      <c r="P38" s="35"/>
      <c r="Q38" s="35"/>
      <c r="R38" s="35"/>
      <c r="S38" s="19"/>
      <c r="T38" s="43">
        <v>48.19</v>
      </c>
      <c r="V38" s="31">
        <v>1.2</v>
      </c>
    </row>
    <row r="39" spans="1:22" ht="31.5" customHeight="1" thickBot="1">
      <c r="A39" s="39">
        <v>31</v>
      </c>
      <c r="B39" s="79" t="s">
        <v>70</v>
      </c>
      <c r="C39" s="51" t="s">
        <v>71</v>
      </c>
      <c r="D39" s="52" t="s">
        <v>28</v>
      </c>
      <c r="E39" s="52">
        <v>1</v>
      </c>
      <c r="F39" s="6">
        <v>73.73</v>
      </c>
      <c r="G39" s="6">
        <v>77.540000000000006</v>
      </c>
      <c r="H39" s="6">
        <v>76.355210727609602</v>
      </c>
      <c r="I39" s="6">
        <f t="shared" si="0"/>
        <v>75.875070242536538</v>
      </c>
      <c r="J39" s="7">
        <f t="shared" si="1"/>
        <v>1.9498528570265636</v>
      </c>
      <c r="K39" s="7">
        <f t="shared" si="2"/>
        <v>2.5698201672747198</v>
      </c>
      <c r="L39" s="8">
        <f t="shared" si="3"/>
        <v>75.875070242536538</v>
      </c>
      <c r="M39" s="8">
        <f t="shared" si="4"/>
        <v>75.875070242536538</v>
      </c>
      <c r="N39" s="8">
        <f t="shared" si="5"/>
        <v>75.87</v>
      </c>
      <c r="O39" s="21">
        <f t="shared" si="6"/>
        <v>75.87</v>
      </c>
      <c r="P39" s="35"/>
      <c r="Q39" s="35"/>
      <c r="R39" s="35"/>
      <c r="S39" s="19"/>
      <c r="T39" s="43">
        <v>30.88</v>
      </c>
      <c r="V39" s="31">
        <v>1.2</v>
      </c>
    </row>
    <row r="40" spans="1:22" ht="31.5" customHeight="1" thickBot="1">
      <c r="A40" s="39">
        <v>32</v>
      </c>
      <c r="B40" s="79" t="s">
        <v>72</v>
      </c>
      <c r="C40" s="52" t="s">
        <v>71</v>
      </c>
      <c r="D40" s="52" t="s">
        <v>28</v>
      </c>
      <c r="E40" s="52">
        <v>1</v>
      </c>
      <c r="F40" s="6">
        <v>22731.25</v>
      </c>
      <c r="G40" s="6">
        <v>23905.37</v>
      </c>
      <c r="H40" s="6">
        <v>23541.517075912474</v>
      </c>
      <c r="I40" s="6">
        <f t="shared" si="0"/>
        <v>23392.712358637491</v>
      </c>
      <c r="J40" s="7">
        <f t="shared" si="1"/>
        <v>601.03791603564014</v>
      </c>
      <c r="K40" s="7">
        <f t="shared" si="2"/>
        <v>2.5693382914346561</v>
      </c>
      <c r="L40" s="8">
        <f t="shared" si="3"/>
        <v>23392.712358637487</v>
      </c>
      <c r="M40" s="8">
        <f t="shared" si="4"/>
        <v>23392.712358637487</v>
      </c>
      <c r="N40" s="8">
        <f t="shared" si="5"/>
        <v>23392.71</v>
      </c>
      <c r="O40" s="21">
        <f t="shared" si="6"/>
        <v>23392.71</v>
      </c>
      <c r="P40" s="35"/>
      <c r="Q40" s="35"/>
      <c r="R40" s="35"/>
      <c r="S40" s="19"/>
      <c r="T40" s="43">
        <v>10.56</v>
      </c>
      <c r="V40" s="31">
        <v>1.2</v>
      </c>
    </row>
    <row r="41" spans="1:22" ht="27" customHeight="1" thickBot="1">
      <c r="A41" s="39">
        <v>33</v>
      </c>
      <c r="B41" s="79" t="s">
        <v>73</v>
      </c>
      <c r="C41" s="51" t="s">
        <v>31</v>
      </c>
      <c r="D41" s="52" t="s">
        <v>28</v>
      </c>
      <c r="E41" s="52">
        <v>1</v>
      </c>
      <c r="F41" s="6">
        <v>594.99</v>
      </c>
      <c r="G41" s="6">
        <v>625.72</v>
      </c>
      <c r="H41" s="6">
        <v>616.19994622281433</v>
      </c>
      <c r="I41" s="6">
        <f t="shared" si="0"/>
        <v>612.30331540760483</v>
      </c>
      <c r="J41" s="7">
        <f t="shared" si="1"/>
        <v>15.731211770951745</v>
      </c>
      <c r="K41" s="7">
        <f t="shared" si="2"/>
        <v>2.5691861166029484</v>
      </c>
      <c r="L41" s="8">
        <f t="shared" si="3"/>
        <v>612.30331540760471</v>
      </c>
      <c r="M41" s="8">
        <f t="shared" si="4"/>
        <v>612.30331540760471</v>
      </c>
      <c r="N41" s="8">
        <f t="shared" si="5"/>
        <v>612.29999999999995</v>
      </c>
      <c r="O41" s="21">
        <f t="shared" si="6"/>
        <v>612.29999999999995</v>
      </c>
      <c r="P41" s="35"/>
      <c r="Q41" s="35"/>
      <c r="R41" s="35"/>
      <c r="S41" s="19"/>
      <c r="T41" s="43">
        <v>102.8</v>
      </c>
      <c r="V41" s="31">
        <v>1.2</v>
      </c>
    </row>
    <row r="42" spans="1:22" ht="26.25" customHeight="1" thickBot="1">
      <c r="A42" s="39">
        <v>34</v>
      </c>
      <c r="B42" s="79" t="s">
        <v>74</v>
      </c>
      <c r="C42" s="51" t="s">
        <v>75</v>
      </c>
      <c r="D42" s="52" t="s">
        <v>28</v>
      </c>
      <c r="E42" s="52">
        <v>1</v>
      </c>
      <c r="F42" s="6">
        <v>6.47</v>
      </c>
      <c r="G42" s="6">
        <v>6.8</v>
      </c>
      <c r="H42" s="6">
        <v>6.6978255024218933</v>
      </c>
      <c r="I42" s="6">
        <f t="shared" si="0"/>
        <v>6.6559418341406307</v>
      </c>
      <c r="J42" s="7">
        <f t="shared" si="1"/>
        <v>0.16893987466409796</v>
      </c>
      <c r="K42" s="7">
        <f t="shared" si="2"/>
        <v>2.5381813554551642</v>
      </c>
      <c r="L42" s="8">
        <f t="shared" si="3"/>
        <v>6.6559418341406307</v>
      </c>
      <c r="M42" s="8">
        <f t="shared" si="4"/>
        <v>6.6559418341406307</v>
      </c>
      <c r="N42" s="8">
        <f t="shared" si="5"/>
        <v>6.65</v>
      </c>
      <c r="O42" s="21">
        <f t="shared" si="6"/>
        <v>6.65</v>
      </c>
      <c r="P42" s="35"/>
      <c r="Q42" s="35"/>
      <c r="R42" s="35"/>
      <c r="S42" s="19"/>
      <c r="T42" s="43">
        <v>227.64</v>
      </c>
      <c r="V42" s="31">
        <v>1.2</v>
      </c>
    </row>
    <row r="43" spans="1:22" ht="24.75" customHeight="1" thickBot="1">
      <c r="A43" s="39">
        <v>35</v>
      </c>
      <c r="B43" s="79" t="s">
        <v>76</v>
      </c>
      <c r="C43" s="51" t="s">
        <v>31</v>
      </c>
      <c r="D43" s="52" t="s">
        <v>28</v>
      </c>
      <c r="E43" s="52">
        <v>1</v>
      </c>
      <c r="F43" s="6">
        <v>2484.7399999999998</v>
      </c>
      <c r="G43" s="6">
        <v>2613.08</v>
      </c>
      <c r="H43" s="6">
        <v>2573.3045580304915</v>
      </c>
      <c r="I43" s="6">
        <f t="shared" si="0"/>
        <v>2557.0415193434969</v>
      </c>
      <c r="J43" s="7">
        <f t="shared" si="1"/>
        <v>65.697440745443188</v>
      </c>
      <c r="K43" s="7">
        <f t="shared" si="2"/>
        <v>2.5692754790430841</v>
      </c>
      <c r="L43" s="8">
        <f t="shared" si="3"/>
        <v>2557.0415193434969</v>
      </c>
      <c r="M43" s="8">
        <f t="shared" si="4"/>
        <v>2557.0415193434969</v>
      </c>
      <c r="N43" s="8">
        <f t="shared" si="5"/>
        <v>2557.04</v>
      </c>
      <c r="O43" s="21">
        <f t="shared" si="6"/>
        <v>2557.04</v>
      </c>
      <c r="P43" s="35"/>
      <c r="Q43" s="35"/>
      <c r="R43" s="35"/>
      <c r="S43" s="19"/>
      <c r="T43" s="43">
        <v>504.09</v>
      </c>
      <c r="V43" s="31">
        <v>1.2</v>
      </c>
    </row>
    <row r="44" spans="1:22" ht="31.5" customHeight="1" thickBot="1">
      <c r="A44" s="39">
        <v>36</v>
      </c>
      <c r="B44" s="79" t="s">
        <v>77</v>
      </c>
      <c r="C44" s="51" t="s">
        <v>54</v>
      </c>
      <c r="D44" s="52" t="s">
        <v>28</v>
      </c>
      <c r="E44" s="52">
        <v>1</v>
      </c>
      <c r="F44" s="6">
        <v>291.02999999999997</v>
      </c>
      <c r="G44" s="6">
        <v>306.06</v>
      </c>
      <c r="H44" s="6">
        <v>301.40214760898522</v>
      </c>
      <c r="I44" s="6">
        <f t="shared" si="0"/>
        <v>299.49738253632836</v>
      </c>
      <c r="J44" s="7">
        <f t="shared" si="1"/>
        <v>7.6939146399287681</v>
      </c>
      <c r="K44" s="7">
        <f t="shared" si="2"/>
        <v>2.5689421973480897</v>
      </c>
      <c r="L44" s="8">
        <f t="shared" si="3"/>
        <v>299.49738253632836</v>
      </c>
      <c r="M44" s="8">
        <f t="shared" si="4"/>
        <v>299.49738253632836</v>
      </c>
      <c r="N44" s="8">
        <f t="shared" si="5"/>
        <v>299.49</v>
      </c>
      <c r="O44" s="21">
        <f t="shared" si="6"/>
        <v>299.49</v>
      </c>
      <c r="P44" s="35"/>
      <c r="Q44" s="35"/>
      <c r="R44" s="35"/>
      <c r="S44" s="19"/>
      <c r="T44" s="43">
        <v>506.47</v>
      </c>
      <c r="V44" s="31">
        <v>1.2</v>
      </c>
    </row>
    <row r="45" spans="1:22" ht="31.5" customHeight="1" thickBot="1">
      <c r="A45" s="39">
        <v>37</v>
      </c>
      <c r="B45" s="79" t="s">
        <v>78</v>
      </c>
      <c r="C45" s="51" t="s">
        <v>54</v>
      </c>
      <c r="D45" s="52" t="s">
        <v>28</v>
      </c>
      <c r="E45" s="52">
        <v>1</v>
      </c>
      <c r="F45" s="6">
        <v>704.94</v>
      </c>
      <c r="G45" s="6">
        <v>741.35</v>
      </c>
      <c r="H45" s="6">
        <v>730.0629797639865</v>
      </c>
      <c r="I45" s="6">
        <f t="shared" si="0"/>
        <v>725.45099325466219</v>
      </c>
      <c r="J45" s="7">
        <f t="shared" si="1"/>
        <v>18.637994518500147</v>
      </c>
      <c r="K45" s="7">
        <f t="shared" si="2"/>
        <v>2.5691596940108496</v>
      </c>
      <c r="L45" s="8">
        <f t="shared" si="3"/>
        <v>725.45099325466219</v>
      </c>
      <c r="M45" s="8">
        <f t="shared" si="4"/>
        <v>725.45099325466219</v>
      </c>
      <c r="N45" s="8">
        <f t="shared" si="5"/>
        <v>725.45</v>
      </c>
      <c r="O45" s="21">
        <f t="shared" si="6"/>
        <v>725.45</v>
      </c>
      <c r="P45" s="35"/>
      <c r="Q45" s="35"/>
      <c r="R45" s="35"/>
      <c r="S45" s="19"/>
      <c r="T45" s="43">
        <v>30.78</v>
      </c>
      <c r="V45" s="31">
        <v>1.2</v>
      </c>
    </row>
    <row r="46" spans="1:22" ht="25.5" customHeight="1" thickBot="1">
      <c r="A46" s="39">
        <v>38</v>
      </c>
      <c r="B46" s="79" t="s">
        <v>79</v>
      </c>
      <c r="C46" s="51" t="s">
        <v>54</v>
      </c>
      <c r="D46" s="52" t="s">
        <v>28</v>
      </c>
      <c r="E46" s="52">
        <v>1</v>
      </c>
      <c r="F46" s="6">
        <v>465.65</v>
      </c>
      <c r="G46" s="6">
        <v>489.7</v>
      </c>
      <c r="H46" s="6">
        <v>482.24343617437643</v>
      </c>
      <c r="I46" s="6">
        <f t="shared" si="0"/>
        <v>479.19781205812546</v>
      </c>
      <c r="J46" s="7">
        <f t="shared" si="1"/>
        <v>12.310868965800799</v>
      </c>
      <c r="K46" s="7">
        <f t="shared" si="2"/>
        <v>2.5690578412548182</v>
      </c>
      <c r="L46" s="8">
        <f t="shared" si="3"/>
        <v>479.19781205812546</v>
      </c>
      <c r="M46" s="8">
        <f t="shared" si="4"/>
        <v>479.19781205812546</v>
      </c>
      <c r="N46" s="8">
        <f t="shared" si="5"/>
        <v>479.19</v>
      </c>
      <c r="O46" s="21">
        <f t="shared" si="6"/>
        <v>479.19</v>
      </c>
      <c r="P46" s="35"/>
      <c r="Q46" s="35"/>
      <c r="R46" s="35"/>
      <c r="S46" s="19"/>
      <c r="T46" s="43">
        <v>101.98</v>
      </c>
      <c r="V46" s="31">
        <v>1.2</v>
      </c>
    </row>
    <row r="47" spans="1:22" ht="31.5" customHeight="1" thickBot="1">
      <c r="A47" s="39">
        <v>39</v>
      </c>
      <c r="B47" s="79" t="s">
        <v>80</v>
      </c>
      <c r="C47" s="51" t="s">
        <v>31</v>
      </c>
      <c r="D47" s="52" t="s">
        <v>28</v>
      </c>
      <c r="E47" s="52">
        <v>1</v>
      </c>
      <c r="F47" s="6">
        <v>76.31</v>
      </c>
      <c r="G47" s="6">
        <v>80.260000000000005</v>
      </c>
      <c r="H47" s="6">
        <v>79.034340928578345</v>
      </c>
      <c r="I47" s="6">
        <f t="shared" si="0"/>
        <v>78.534780309526113</v>
      </c>
      <c r="J47" s="7">
        <f t="shared" si="1"/>
        <v>2.0218297675820507</v>
      </c>
      <c r="K47" s="7">
        <f t="shared" si="2"/>
        <v>2.574438687691607</v>
      </c>
      <c r="L47" s="8">
        <f t="shared" si="3"/>
        <v>78.534780309526099</v>
      </c>
      <c r="M47" s="8">
        <f t="shared" si="4"/>
        <v>78.534780309526099</v>
      </c>
      <c r="N47" s="8">
        <f t="shared" si="5"/>
        <v>78.53</v>
      </c>
      <c r="O47" s="21">
        <f t="shared" si="6"/>
        <v>78.53</v>
      </c>
      <c r="P47" s="35"/>
      <c r="Q47" s="35"/>
      <c r="R47" s="35"/>
      <c r="S47" s="19"/>
      <c r="T47" s="43">
        <v>126.07</v>
      </c>
      <c r="V47" s="31">
        <v>1.2</v>
      </c>
    </row>
    <row r="48" spans="1:22" ht="28.5" customHeight="1" thickBot="1">
      <c r="A48" s="39">
        <v>40</v>
      </c>
      <c r="B48" s="79" t="s">
        <v>81</v>
      </c>
      <c r="C48" s="51" t="s">
        <v>31</v>
      </c>
      <c r="D48" s="52" t="s">
        <v>28</v>
      </c>
      <c r="E48" s="52">
        <v>1</v>
      </c>
      <c r="F48" s="6">
        <v>302.67</v>
      </c>
      <c r="G48" s="6">
        <v>318.3</v>
      </c>
      <c r="H48" s="6">
        <v>313.45823351334462</v>
      </c>
      <c r="I48" s="6">
        <f t="shared" si="0"/>
        <v>311.47607783778153</v>
      </c>
      <c r="J48" s="7">
        <f t="shared" si="1"/>
        <v>8.0013080706610165</v>
      </c>
      <c r="K48" s="7">
        <f t="shared" si="2"/>
        <v>2.5688355029396965</v>
      </c>
      <c r="L48" s="8">
        <f t="shared" si="3"/>
        <v>311.47607783778153</v>
      </c>
      <c r="M48" s="8">
        <f t="shared" si="4"/>
        <v>311.47607783778153</v>
      </c>
      <c r="N48" s="8">
        <f t="shared" si="5"/>
        <v>311.47000000000003</v>
      </c>
      <c r="O48" s="21">
        <f t="shared" si="6"/>
        <v>311.47000000000003</v>
      </c>
      <c r="P48" s="35"/>
      <c r="Q48" s="35"/>
      <c r="R48" s="35"/>
      <c r="S48" s="19"/>
      <c r="T48" s="43">
        <v>231.47</v>
      </c>
      <c r="V48" s="31">
        <v>1.2</v>
      </c>
    </row>
    <row r="49" spans="1:22" ht="31.5" customHeight="1" thickBot="1">
      <c r="A49" s="39">
        <v>41</v>
      </c>
      <c r="B49" s="79" t="s">
        <v>82</v>
      </c>
      <c r="C49" s="51" t="s">
        <v>75</v>
      </c>
      <c r="D49" s="52" t="s">
        <v>28</v>
      </c>
      <c r="E49" s="52">
        <v>1</v>
      </c>
      <c r="F49" s="6">
        <v>85.37</v>
      </c>
      <c r="G49" s="6">
        <v>89.78</v>
      </c>
      <c r="H49" s="6">
        <v>88.411296631968995</v>
      </c>
      <c r="I49" s="6">
        <f t="shared" si="0"/>
        <v>87.853765543989667</v>
      </c>
      <c r="J49" s="7">
        <f t="shared" si="1"/>
        <v>2.2572451540644742</v>
      </c>
      <c r="K49" s="7">
        <f t="shared" si="2"/>
        <v>2.5693208937461405</v>
      </c>
      <c r="L49" s="8">
        <f t="shared" si="3"/>
        <v>87.853765543989667</v>
      </c>
      <c r="M49" s="8">
        <f t="shared" si="4"/>
        <v>87.853765543989667</v>
      </c>
      <c r="N49" s="8">
        <f t="shared" si="5"/>
        <v>87.85</v>
      </c>
      <c r="O49" s="21">
        <f t="shared" si="6"/>
        <v>87.85</v>
      </c>
      <c r="P49" s="35"/>
      <c r="Q49" s="35"/>
      <c r="R49" s="35"/>
      <c r="S49" s="19"/>
      <c r="T49" s="43">
        <v>421.96</v>
      </c>
      <c r="V49" s="31">
        <v>1.2</v>
      </c>
    </row>
    <row r="50" spans="1:22" ht="31.5" customHeight="1" thickBot="1">
      <c r="A50" s="39">
        <v>42</v>
      </c>
      <c r="B50" s="79" t="s">
        <v>83</v>
      </c>
      <c r="C50" s="51" t="s">
        <v>75</v>
      </c>
      <c r="D50" s="52" t="s">
        <v>28</v>
      </c>
      <c r="E50" s="52">
        <v>1</v>
      </c>
      <c r="F50" s="6">
        <v>87.96</v>
      </c>
      <c r="G50" s="6">
        <v>92.5</v>
      </c>
      <c r="H50" s="6">
        <v>91.090426832937766</v>
      </c>
      <c r="I50" s="6">
        <f t="shared" si="0"/>
        <v>90.516808944312587</v>
      </c>
      <c r="J50" s="7">
        <f t="shared" si="1"/>
        <v>2.323720747338871</v>
      </c>
      <c r="K50" s="7">
        <f t="shared" si="2"/>
        <v>2.5671704233060866</v>
      </c>
      <c r="L50" s="8">
        <f t="shared" si="3"/>
        <v>90.516808944312587</v>
      </c>
      <c r="M50" s="8">
        <f t="shared" si="4"/>
        <v>90.516808944312587</v>
      </c>
      <c r="N50" s="8">
        <f t="shared" si="5"/>
        <v>90.51</v>
      </c>
      <c r="O50" s="21">
        <f t="shared" si="6"/>
        <v>90.51</v>
      </c>
      <c r="P50" s="35"/>
      <c r="Q50" s="35"/>
      <c r="R50" s="35"/>
      <c r="S50" s="19"/>
      <c r="T50" s="43">
        <v>298.27999999999997</v>
      </c>
      <c r="V50" s="31">
        <v>1.2</v>
      </c>
    </row>
    <row r="51" spans="1:22" ht="31.5" customHeight="1" thickBot="1">
      <c r="A51" s="39">
        <v>43</v>
      </c>
      <c r="B51" s="79" t="s">
        <v>84</v>
      </c>
      <c r="C51" s="51" t="s">
        <v>75</v>
      </c>
      <c r="D51" s="52" t="s">
        <v>28</v>
      </c>
      <c r="E51" s="52">
        <v>1</v>
      </c>
      <c r="F51" s="6">
        <v>504.45</v>
      </c>
      <c r="G51" s="6">
        <v>530.51</v>
      </c>
      <c r="H51" s="6">
        <v>522.43038918890772</v>
      </c>
      <c r="I51" s="6">
        <f t="shared" si="0"/>
        <v>519.13012972963588</v>
      </c>
      <c r="J51" s="7">
        <f t="shared" si="1"/>
        <v>13.339778273040556</v>
      </c>
      <c r="K51" s="7">
        <f t="shared" si="2"/>
        <v>2.5696405408000387</v>
      </c>
      <c r="L51" s="8">
        <f t="shared" si="3"/>
        <v>519.13012972963588</v>
      </c>
      <c r="M51" s="8">
        <f t="shared" si="4"/>
        <v>519.13012972963588</v>
      </c>
      <c r="N51" s="8">
        <f t="shared" si="5"/>
        <v>519.13</v>
      </c>
      <c r="O51" s="21">
        <f t="shared" si="6"/>
        <v>519.13</v>
      </c>
      <c r="P51" s="35"/>
      <c r="Q51" s="35"/>
      <c r="R51" s="35"/>
      <c r="S51" s="19"/>
      <c r="T51" s="43">
        <v>284.37</v>
      </c>
      <c r="V51" s="31">
        <v>1.2</v>
      </c>
    </row>
    <row r="52" spans="1:22" ht="31.5" customHeight="1" thickBot="1">
      <c r="A52" s="39">
        <v>44</v>
      </c>
      <c r="B52" s="79" t="s">
        <v>85</v>
      </c>
      <c r="C52" s="51" t="s">
        <v>75</v>
      </c>
      <c r="D52" s="52" t="s">
        <v>28</v>
      </c>
      <c r="E52" s="52">
        <v>1</v>
      </c>
      <c r="F52" s="6">
        <v>509.62</v>
      </c>
      <c r="G52" s="6">
        <v>535.95000000000005</v>
      </c>
      <c r="H52" s="6">
        <v>527.78864959084524</v>
      </c>
      <c r="I52" s="6">
        <f t="shared" si="0"/>
        <v>524.45288319694839</v>
      </c>
      <c r="J52" s="7">
        <f t="shared" si="1"/>
        <v>13.478231637569857</v>
      </c>
      <c r="K52" s="7">
        <f t="shared" si="2"/>
        <v>2.5699604424728393</v>
      </c>
      <c r="L52" s="8">
        <f t="shared" si="3"/>
        <v>524.45288319694839</v>
      </c>
      <c r="M52" s="8">
        <f t="shared" si="4"/>
        <v>524.45288319694839</v>
      </c>
      <c r="N52" s="8">
        <f t="shared" si="5"/>
        <v>524.45000000000005</v>
      </c>
      <c r="O52" s="21">
        <f t="shared" si="6"/>
        <v>524.45000000000005</v>
      </c>
      <c r="P52" s="35"/>
      <c r="Q52" s="35"/>
      <c r="R52" s="35"/>
      <c r="S52" s="19"/>
      <c r="T52" s="43">
        <v>372.68</v>
      </c>
      <c r="V52" s="31">
        <v>1.2</v>
      </c>
    </row>
    <row r="53" spans="1:22" ht="31.5" customHeight="1" thickBot="1">
      <c r="A53" s="39">
        <v>45</v>
      </c>
      <c r="B53" s="79" t="s">
        <v>86</v>
      </c>
      <c r="C53" s="51" t="s">
        <v>31</v>
      </c>
      <c r="D53" s="52" t="s">
        <v>28</v>
      </c>
      <c r="E53" s="52">
        <v>1</v>
      </c>
      <c r="F53" s="6">
        <v>302.67</v>
      </c>
      <c r="G53" s="6">
        <v>318.3</v>
      </c>
      <c r="H53" s="6">
        <v>313.45823351334462</v>
      </c>
      <c r="I53" s="6">
        <f t="shared" si="0"/>
        <v>311.47607783778153</v>
      </c>
      <c r="J53" s="7">
        <f t="shared" si="1"/>
        <v>8.0013080706610165</v>
      </c>
      <c r="K53" s="7">
        <f t="shared" si="2"/>
        <v>2.5688355029396965</v>
      </c>
      <c r="L53" s="8">
        <f t="shared" si="3"/>
        <v>311.47607783778153</v>
      </c>
      <c r="M53" s="8">
        <f t="shared" si="4"/>
        <v>311.47607783778153</v>
      </c>
      <c r="N53" s="8">
        <f t="shared" si="5"/>
        <v>311.47000000000003</v>
      </c>
      <c r="O53" s="21">
        <f t="shared" si="6"/>
        <v>311.47000000000003</v>
      </c>
      <c r="P53" s="35"/>
      <c r="Q53" s="35"/>
      <c r="R53" s="35"/>
      <c r="S53" s="19"/>
      <c r="T53" s="43">
        <v>388.81</v>
      </c>
      <c r="V53" s="31">
        <v>1.2</v>
      </c>
    </row>
    <row r="54" spans="1:22" ht="31.5" customHeight="1" thickBot="1">
      <c r="A54" s="39">
        <v>46</v>
      </c>
      <c r="B54" s="79" t="s">
        <v>87</v>
      </c>
      <c r="C54" s="51" t="s">
        <v>31</v>
      </c>
      <c r="D54" s="52" t="s">
        <v>28</v>
      </c>
      <c r="E54" s="52">
        <v>1</v>
      </c>
      <c r="F54" s="6">
        <v>288</v>
      </c>
      <c r="G54" s="6">
        <v>301</v>
      </c>
      <c r="H54" s="6">
        <v>295</v>
      </c>
      <c r="I54" s="6">
        <f t="shared" si="0"/>
        <v>294.66666666666669</v>
      </c>
      <c r="J54" s="7">
        <f t="shared" si="1"/>
        <v>6.5064070986477116</v>
      </c>
      <c r="K54" s="7">
        <f t="shared" si="2"/>
        <v>2.2080567076858748</v>
      </c>
      <c r="L54" s="8">
        <f t="shared" si="3"/>
        <v>294.66666666666663</v>
      </c>
      <c r="M54" s="8">
        <f t="shared" si="4"/>
        <v>294.66666666666663</v>
      </c>
      <c r="N54" s="8">
        <f t="shared" si="5"/>
        <v>294.66000000000003</v>
      </c>
      <c r="O54" s="21">
        <f t="shared" si="6"/>
        <v>294.66000000000003</v>
      </c>
      <c r="P54" s="35"/>
      <c r="Q54" s="35"/>
      <c r="R54" s="35"/>
      <c r="S54" s="19"/>
      <c r="T54" s="43">
        <v>404.23</v>
      </c>
      <c r="V54" s="31">
        <v>1.2</v>
      </c>
    </row>
    <row r="55" spans="1:22" ht="31.5" customHeight="1" thickBot="1">
      <c r="A55" s="39">
        <v>47</v>
      </c>
      <c r="B55" s="79" t="s">
        <v>88</v>
      </c>
      <c r="C55" s="51" t="s">
        <v>31</v>
      </c>
      <c r="D55" s="52" t="s">
        <v>28</v>
      </c>
      <c r="E55" s="52">
        <v>1</v>
      </c>
      <c r="F55" s="6">
        <v>666.13</v>
      </c>
      <c r="G55" s="6">
        <v>700.54</v>
      </c>
      <c r="H55" s="6">
        <v>689.87602674945504</v>
      </c>
      <c r="I55" s="6">
        <f t="shared" si="0"/>
        <v>685.51534224981833</v>
      </c>
      <c r="J55" s="7">
        <f t="shared" si="1"/>
        <v>17.614587760689385</v>
      </c>
      <c r="K55" s="7">
        <f t="shared" si="2"/>
        <v>2.5695395383682316</v>
      </c>
      <c r="L55" s="8">
        <f t="shared" si="3"/>
        <v>685.51534224981833</v>
      </c>
      <c r="M55" s="8">
        <f t="shared" si="4"/>
        <v>685.51534224981833</v>
      </c>
      <c r="N55" s="8">
        <f t="shared" si="5"/>
        <v>685.51</v>
      </c>
      <c r="O55" s="21">
        <f t="shared" si="6"/>
        <v>685.51</v>
      </c>
      <c r="P55" s="35"/>
      <c r="Q55" s="35"/>
      <c r="R55" s="35"/>
      <c r="S55" s="19"/>
      <c r="T55" s="43">
        <v>411.74</v>
      </c>
      <c r="V55" s="31">
        <v>1.2</v>
      </c>
    </row>
    <row r="56" spans="1:22" ht="31.5" customHeight="1" thickBot="1">
      <c r="A56" s="39">
        <v>48</v>
      </c>
      <c r="B56" s="79" t="s">
        <v>89</v>
      </c>
      <c r="C56" s="51" t="s">
        <v>90</v>
      </c>
      <c r="D56" s="52" t="s">
        <v>28</v>
      </c>
      <c r="E56" s="52">
        <v>1</v>
      </c>
      <c r="F56" s="6">
        <v>229125.94</v>
      </c>
      <c r="G56" s="6">
        <v>240960.85</v>
      </c>
      <c r="H56" s="6">
        <v>237293.24103000385</v>
      </c>
      <c r="I56" s="6">
        <f t="shared" si="0"/>
        <v>235793.34367666798</v>
      </c>
      <c r="J56" s="7">
        <f t="shared" si="1"/>
        <v>6058.3448837065262</v>
      </c>
      <c r="K56" s="7">
        <f t="shared" si="2"/>
        <v>2.5693451686295443</v>
      </c>
      <c r="L56" s="8">
        <f t="shared" si="3"/>
        <v>235793.34367666795</v>
      </c>
      <c r="M56" s="8">
        <f t="shared" si="4"/>
        <v>235793.34367666795</v>
      </c>
      <c r="N56" s="8">
        <f t="shared" si="5"/>
        <v>235793.34</v>
      </c>
      <c r="O56" s="21">
        <f t="shared" si="6"/>
        <v>235793.34</v>
      </c>
      <c r="P56" s="35"/>
      <c r="Q56" s="35"/>
      <c r="R56" s="35"/>
      <c r="S56" s="19"/>
      <c r="T56" s="44">
        <v>1189.0999999999999</v>
      </c>
      <c r="V56" s="31">
        <v>1.2</v>
      </c>
    </row>
    <row r="57" spans="1:22" ht="31.5" customHeight="1" thickBot="1">
      <c r="A57" s="39">
        <v>49</v>
      </c>
      <c r="B57" s="80" t="s">
        <v>91</v>
      </c>
      <c r="C57" s="51" t="s">
        <v>75</v>
      </c>
      <c r="D57" s="52" t="s">
        <v>28</v>
      </c>
      <c r="E57" s="52">
        <v>1</v>
      </c>
      <c r="F57" s="6">
        <v>16.809999999999999</v>
      </c>
      <c r="G57" s="6">
        <v>17.68</v>
      </c>
      <c r="H57" s="6">
        <v>17.41434630629692</v>
      </c>
      <c r="I57" s="6">
        <f t="shared" si="0"/>
        <v>17.301448768765638</v>
      </c>
      <c r="J57" s="7">
        <f t="shared" si="1"/>
        <v>0.44585243128805596</v>
      </c>
      <c r="K57" s="7">
        <f t="shared" si="2"/>
        <v>2.5769658786780605</v>
      </c>
      <c r="L57" s="8">
        <f t="shared" si="3"/>
        <v>17.301448768765638</v>
      </c>
      <c r="M57" s="8">
        <f t="shared" si="4"/>
        <v>17.301448768765638</v>
      </c>
      <c r="N57" s="8">
        <f t="shared" si="5"/>
        <v>17.3</v>
      </c>
      <c r="O57" s="21">
        <f t="shared" si="6"/>
        <v>17.3</v>
      </c>
      <c r="P57" s="35"/>
      <c r="Q57" s="35"/>
      <c r="R57" s="35"/>
      <c r="S57" s="19"/>
      <c r="T57" s="43">
        <v>89.14</v>
      </c>
      <c r="V57" s="31">
        <v>1.2</v>
      </c>
    </row>
    <row r="58" spans="1:22" ht="31.5" customHeight="1" thickBot="1">
      <c r="A58" s="39">
        <v>50</v>
      </c>
      <c r="B58" s="79" t="s">
        <v>92</v>
      </c>
      <c r="C58" s="51" t="s">
        <v>93</v>
      </c>
      <c r="D58" s="52" t="s">
        <v>28</v>
      </c>
      <c r="E58" s="52">
        <v>1</v>
      </c>
      <c r="F58" s="6">
        <v>26840.57</v>
      </c>
      <c r="G58" s="6">
        <v>28226.95</v>
      </c>
      <c r="H58" s="6">
        <v>27797.315400151343</v>
      </c>
      <c r="I58" s="6">
        <f t="shared" si="0"/>
        <v>27621.61180005045</v>
      </c>
      <c r="J58" s="7">
        <f t="shared" si="1"/>
        <v>709.69443594853703</v>
      </c>
      <c r="K58" s="7">
        <f t="shared" si="2"/>
        <v>2.5693447619419545</v>
      </c>
      <c r="L58" s="8">
        <f t="shared" si="3"/>
        <v>27621.61180005045</v>
      </c>
      <c r="M58" s="8">
        <f t="shared" si="4"/>
        <v>27621.61180005045</v>
      </c>
      <c r="N58" s="8">
        <f t="shared" si="5"/>
        <v>27621.61</v>
      </c>
      <c r="O58" s="21">
        <f t="shared" si="6"/>
        <v>27621.61</v>
      </c>
      <c r="P58" s="35"/>
      <c r="Q58" s="35"/>
      <c r="R58" s="35"/>
      <c r="S58" s="19"/>
      <c r="T58" s="43">
        <v>34.32</v>
      </c>
      <c r="V58" s="31">
        <v>1.2</v>
      </c>
    </row>
    <row r="59" spans="1:22" ht="31.5" customHeight="1" thickBot="1">
      <c r="A59" s="39">
        <v>51</v>
      </c>
      <c r="B59" s="79" t="s">
        <v>94</v>
      </c>
      <c r="C59" s="51" t="s">
        <v>31</v>
      </c>
      <c r="D59" s="52" t="s">
        <v>28</v>
      </c>
      <c r="E59" s="52">
        <v>1</v>
      </c>
      <c r="F59" s="6">
        <v>179.79</v>
      </c>
      <c r="G59" s="6">
        <v>189.08</v>
      </c>
      <c r="H59" s="6">
        <v>186.19954896732867</v>
      </c>
      <c r="I59" s="6">
        <f t="shared" si="0"/>
        <v>185.02318298910959</v>
      </c>
      <c r="J59" s="7">
        <f t="shared" si="1"/>
        <v>4.7554077307875131</v>
      </c>
      <c r="K59" s="7">
        <f t="shared" si="2"/>
        <v>2.5701685885856884</v>
      </c>
      <c r="L59" s="8">
        <f t="shared" si="3"/>
        <v>185.02318298910956</v>
      </c>
      <c r="M59" s="8">
        <f t="shared" si="4"/>
        <v>185.02318298910956</v>
      </c>
      <c r="N59" s="8">
        <f t="shared" si="5"/>
        <v>185.02</v>
      </c>
      <c r="O59" s="21">
        <f t="shared" si="6"/>
        <v>185.02</v>
      </c>
      <c r="P59" s="35"/>
      <c r="Q59" s="35"/>
      <c r="R59" s="35"/>
      <c r="S59" s="19"/>
      <c r="T59" s="44">
        <v>82663.149999999994</v>
      </c>
      <c r="V59" s="31">
        <v>1.2</v>
      </c>
    </row>
    <row r="60" spans="1:22" ht="31.5" customHeight="1" thickBot="1">
      <c r="A60" s="39">
        <v>52</v>
      </c>
      <c r="B60" s="79" t="s">
        <v>95</v>
      </c>
      <c r="C60" s="51" t="s">
        <v>31</v>
      </c>
      <c r="D60" s="52" t="s">
        <v>28</v>
      </c>
      <c r="E60" s="52">
        <v>1</v>
      </c>
      <c r="F60" s="6">
        <v>975.27</v>
      </c>
      <c r="G60" s="6">
        <v>1025.6400000000001</v>
      </c>
      <c r="H60" s="6">
        <v>1010.0320857652216</v>
      </c>
      <c r="I60" s="6">
        <f t="shared" si="0"/>
        <v>1003.6473619217405</v>
      </c>
      <c r="J60" s="7">
        <f t="shared" si="1"/>
        <v>25.784835638765269</v>
      </c>
      <c r="K60" s="7">
        <f t="shared" si="2"/>
        <v>2.5691130786607741</v>
      </c>
      <c r="L60" s="8">
        <f t="shared" si="3"/>
        <v>1003.6473619217405</v>
      </c>
      <c r="M60" s="8">
        <f t="shared" si="4"/>
        <v>1003.6473619217405</v>
      </c>
      <c r="N60" s="8">
        <f t="shared" si="5"/>
        <v>1003.64</v>
      </c>
      <c r="O60" s="21">
        <f t="shared" si="6"/>
        <v>1003.64</v>
      </c>
      <c r="P60" s="35"/>
      <c r="Q60" s="35"/>
      <c r="R60" s="35"/>
      <c r="S60" s="19"/>
      <c r="T60" s="44">
        <v>81935.399999999994</v>
      </c>
      <c r="V60" s="31">
        <v>1.2</v>
      </c>
    </row>
    <row r="61" spans="1:22" ht="31.5" customHeight="1" thickBot="1">
      <c r="A61" s="39">
        <v>53</v>
      </c>
      <c r="B61" s="79" t="s">
        <v>96</v>
      </c>
      <c r="C61" s="51" t="s">
        <v>31</v>
      </c>
      <c r="D61" s="52" t="s">
        <v>28</v>
      </c>
      <c r="E61" s="52">
        <v>1</v>
      </c>
      <c r="F61" s="6">
        <v>743.74</v>
      </c>
      <c r="G61" s="6">
        <v>782.15</v>
      </c>
      <c r="H61" s="6">
        <v>770.24993277851786</v>
      </c>
      <c r="I61" s="6">
        <f t="shared" si="0"/>
        <v>765.37997759283917</v>
      </c>
      <c r="J61" s="7">
        <f t="shared" si="1"/>
        <v>19.66263900479505</v>
      </c>
      <c r="K61" s="7">
        <f t="shared" si="2"/>
        <v>2.5690035773649447</v>
      </c>
      <c r="L61" s="8">
        <f t="shared" si="3"/>
        <v>765.37997759283917</v>
      </c>
      <c r="M61" s="8">
        <f t="shared" si="4"/>
        <v>765.37997759283917</v>
      </c>
      <c r="N61" s="8">
        <f t="shared" si="5"/>
        <v>765.37</v>
      </c>
      <c r="O61" s="21">
        <f t="shared" si="6"/>
        <v>765.37</v>
      </c>
      <c r="P61" s="35"/>
      <c r="Q61" s="35"/>
      <c r="R61" s="35"/>
      <c r="S61" s="19"/>
      <c r="T61" s="44">
        <v>157020.60999999999</v>
      </c>
      <c r="V61" s="31">
        <v>1.2</v>
      </c>
    </row>
    <row r="62" spans="1:22" ht="31.5" customHeight="1" thickBot="1">
      <c r="A62" s="39">
        <v>54</v>
      </c>
      <c r="B62" s="79" t="s">
        <v>97</v>
      </c>
      <c r="C62" s="51" t="s">
        <v>31</v>
      </c>
      <c r="D62" s="52" t="s">
        <v>28</v>
      </c>
      <c r="E62" s="52">
        <v>1</v>
      </c>
      <c r="F62" s="6">
        <v>287.14999999999998</v>
      </c>
      <c r="G62" s="6">
        <v>301.98</v>
      </c>
      <c r="H62" s="6">
        <v>297.38345230753208</v>
      </c>
      <c r="I62" s="6">
        <f t="shared" si="0"/>
        <v>295.50448410251073</v>
      </c>
      <c r="J62" s="7">
        <f t="shared" si="1"/>
        <v>7.5914501998373982</v>
      </c>
      <c r="K62" s="7">
        <f t="shared" si="2"/>
        <v>2.5689796968373306</v>
      </c>
      <c r="L62" s="8">
        <f t="shared" si="3"/>
        <v>295.50448410251067</v>
      </c>
      <c r="M62" s="8">
        <f t="shared" si="4"/>
        <v>295.50448410251067</v>
      </c>
      <c r="N62" s="8">
        <f t="shared" si="5"/>
        <v>295.5</v>
      </c>
      <c r="O62" s="21">
        <f t="shared" si="6"/>
        <v>295.5</v>
      </c>
      <c r="P62" s="35"/>
      <c r="Q62" s="35"/>
      <c r="R62" s="35"/>
      <c r="S62" s="19"/>
      <c r="T62" s="44">
        <v>173459.86</v>
      </c>
      <c r="V62" s="31">
        <v>1.2</v>
      </c>
    </row>
    <row r="63" spans="1:22" ht="31.5" customHeight="1" thickBot="1">
      <c r="A63" s="39">
        <v>55</v>
      </c>
      <c r="B63" s="79" t="s">
        <v>98</v>
      </c>
      <c r="C63" s="51" t="s">
        <v>31</v>
      </c>
      <c r="D63" s="52" t="s">
        <v>28</v>
      </c>
      <c r="E63" s="52">
        <v>1</v>
      </c>
      <c r="F63" s="6">
        <v>234.12</v>
      </c>
      <c r="G63" s="6">
        <v>246.21</v>
      </c>
      <c r="H63" s="6">
        <v>242.46128318767256</v>
      </c>
      <c r="I63" s="6">
        <f t="shared" si="0"/>
        <v>240.93042772922422</v>
      </c>
      <c r="J63" s="7">
        <f t="shared" si="1"/>
        <v>6.18867221833536</v>
      </c>
      <c r="K63" s="7">
        <f t="shared" si="2"/>
        <v>2.5686553071207161</v>
      </c>
      <c r="L63" s="8">
        <f t="shared" si="3"/>
        <v>240.93042772922422</v>
      </c>
      <c r="M63" s="8">
        <f t="shared" si="4"/>
        <v>240.93042772922422</v>
      </c>
      <c r="N63" s="8">
        <f t="shared" si="5"/>
        <v>240.93</v>
      </c>
      <c r="O63" s="21">
        <f t="shared" si="6"/>
        <v>240.93</v>
      </c>
      <c r="P63" s="35"/>
      <c r="Q63" s="35"/>
      <c r="R63" s="35"/>
      <c r="S63" s="19"/>
      <c r="T63" s="43">
        <v>815.38</v>
      </c>
      <c r="V63" s="31">
        <v>1.2</v>
      </c>
    </row>
    <row r="64" spans="1:22" ht="31.5" customHeight="1" thickBot="1">
      <c r="A64" s="39">
        <v>56</v>
      </c>
      <c r="B64" s="79" t="s">
        <v>99</v>
      </c>
      <c r="C64" s="51" t="s">
        <v>31</v>
      </c>
      <c r="D64" s="52" t="s">
        <v>28</v>
      </c>
      <c r="E64" s="52">
        <v>1</v>
      </c>
      <c r="F64" s="6">
        <v>421.67</v>
      </c>
      <c r="G64" s="6">
        <v>443.45</v>
      </c>
      <c r="H64" s="6">
        <v>436.6982227579075</v>
      </c>
      <c r="I64" s="6">
        <f t="shared" si="0"/>
        <v>433.93940758596915</v>
      </c>
      <c r="J64" s="7">
        <f t="shared" si="1"/>
        <v>11.149008739107147</v>
      </c>
      <c r="K64" s="7">
        <f t="shared" si="2"/>
        <v>2.5692547263982659</v>
      </c>
      <c r="L64" s="8">
        <f t="shared" si="3"/>
        <v>433.93940758596915</v>
      </c>
      <c r="M64" s="8">
        <f t="shared" si="4"/>
        <v>433.93940758596915</v>
      </c>
      <c r="N64" s="8">
        <f t="shared" si="5"/>
        <v>433.93</v>
      </c>
      <c r="O64" s="21">
        <f t="shared" si="6"/>
        <v>433.93</v>
      </c>
      <c r="P64" s="35"/>
      <c r="Q64" s="35"/>
      <c r="R64" s="35"/>
      <c r="S64" s="19"/>
      <c r="T64" s="44">
        <v>2306.35</v>
      </c>
      <c r="V64" s="31">
        <v>1.2</v>
      </c>
    </row>
    <row r="65" spans="1:22" ht="31.5" customHeight="1" thickBot="1">
      <c r="A65" s="39">
        <v>57</v>
      </c>
      <c r="B65" s="79" t="s">
        <v>100</v>
      </c>
      <c r="C65" s="51" t="s">
        <v>31</v>
      </c>
      <c r="D65" s="52" t="s">
        <v>28</v>
      </c>
      <c r="E65" s="52">
        <v>1</v>
      </c>
      <c r="F65" s="6">
        <v>1655.63</v>
      </c>
      <c r="G65" s="6">
        <v>1741.14</v>
      </c>
      <c r="H65" s="6">
        <v>1714.6433286200047</v>
      </c>
      <c r="I65" s="6">
        <f t="shared" si="0"/>
        <v>1703.8044428733349</v>
      </c>
      <c r="J65" s="7">
        <f t="shared" si="1"/>
        <v>43.773292178816298</v>
      </c>
      <c r="K65" s="7">
        <f t="shared" si="2"/>
        <v>2.5691500196463868</v>
      </c>
      <c r="L65" s="8">
        <f t="shared" si="3"/>
        <v>1703.8044428733349</v>
      </c>
      <c r="M65" s="8">
        <f t="shared" si="4"/>
        <v>1703.8044428733349</v>
      </c>
      <c r="N65" s="8">
        <f t="shared" si="5"/>
        <v>1703.8</v>
      </c>
      <c r="O65" s="21">
        <f t="shared" si="6"/>
        <v>1703.8</v>
      </c>
      <c r="P65" s="35"/>
      <c r="Q65" s="35"/>
      <c r="R65" s="35"/>
      <c r="S65" s="19"/>
      <c r="T65" s="44">
        <v>1163.27</v>
      </c>
      <c r="V65" s="31">
        <v>1.2</v>
      </c>
    </row>
    <row r="66" spans="1:22" ht="31.5" customHeight="1" thickBot="1">
      <c r="A66" s="39">
        <v>58</v>
      </c>
      <c r="B66" s="79" t="s">
        <v>101</v>
      </c>
      <c r="C66" s="51" t="s">
        <v>31</v>
      </c>
      <c r="D66" s="52" t="s">
        <v>28</v>
      </c>
      <c r="E66" s="52">
        <v>1</v>
      </c>
      <c r="F66" s="6">
        <v>2334.69</v>
      </c>
      <c r="G66" s="6">
        <v>2455.29</v>
      </c>
      <c r="H66" s="6">
        <v>2417.9150063743041</v>
      </c>
      <c r="I66" s="6">
        <f t="shared" si="0"/>
        <v>2402.6316687914345</v>
      </c>
      <c r="J66" s="7">
        <f t="shared" si="1"/>
        <v>61.735527095457407</v>
      </c>
      <c r="K66" s="7">
        <f t="shared" si="2"/>
        <v>2.569496102850898</v>
      </c>
      <c r="L66" s="8">
        <f t="shared" si="3"/>
        <v>2402.6316687914341</v>
      </c>
      <c r="M66" s="8">
        <f t="shared" si="4"/>
        <v>2402.6316687914341</v>
      </c>
      <c r="N66" s="8">
        <f t="shared" si="5"/>
        <v>2402.63</v>
      </c>
      <c r="O66" s="21">
        <f t="shared" si="6"/>
        <v>2402.63</v>
      </c>
      <c r="P66" s="35"/>
      <c r="Q66" s="35"/>
      <c r="R66" s="35"/>
      <c r="S66" s="19"/>
      <c r="T66" s="44">
        <v>23416.34</v>
      </c>
      <c r="V66" s="31">
        <v>1.2</v>
      </c>
    </row>
    <row r="67" spans="1:22" ht="31.5" customHeight="1" thickBot="1">
      <c r="A67" s="39">
        <v>59</v>
      </c>
      <c r="B67" s="79" t="s">
        <v>102</v>
      </c>
      <c r="C67" s="51" t="s">
        <v>31</v>
      </c>
      <c r="D67" s="52" t="s">
        <v>28</v>
      </c>
      <c r="E67" s="52">
        <v>1</v>
      </c>
      <c r="F67" s="6">
        <v>351.82</v>
      </c>
      <c r="G67" s="6">
        <v>369.99</v>
      </c>
      <c r="H67" s="6">
        <v>364.36170733175106</v>
      </c>
      <c r="I67" s="6">
        <f t="shared" si="0"/>
        <v>362.0572357772503</v>
      </c>
      <c r="J67" s="7">
        <f t="shared" si="1"/>
        <v>9.3016217327478614</v>
      </c>
      <c r="K67" s="7">
        <f t="shared" si="2"/>
        <v>2.5691025654492177</v>
      </c>
      <c r="L67" s="8">
        <f t="shared" si="3"/>
        <v>362.0572357772503</v>
      </c>
      <c r="M67" s="8">
        <f t="shared" si="4"/>
        <v>362.0572357772503</v>
      </c>
      <c r="N67" s="8">
        <f t="shared" si="5"/>
        <v>362.05</v>
      </c>
      <c r="O67" s="21">
        <f t="shared" si="6"/>
        <v>362.05</v>
      </c>
      <c r="P67" s="35"/>
      <c r="Q67" s="35"/>
      <c r="R67" s="35"/>
      <c r="S67" s="19"/>
      <c r="T67" s="44">
        <v>31065.67</v>
      </c>
      <c r="V67" s="31">
        <v>1.2</v>
      </c>
    </row>
    <row r="68" spans="1:22" ht="31.5" customHeight="1" thickBot="1">
      <c r="A68" s="39">
        <v>60</v>
      </c>
      <c r="B68" s="79" t="s">
        <v>103</v>
      </c>
      <c r="C68" s="51" t="s">
        <v>31</v>
      </c>
      <c r="D68" s="52" t="s">
        <v>28</v>
      </c>
      <c r="E68" s="52">
        <v>1</v>
      </c>
      <c r="F68" s="6">
        <v>75.02</v>
      </c>
      <c r="G68" s="6">
        <v>78.900000000000006</v>
      </c>
      <c r="H68" s="6">
        <v>77.694775828093967</v>
      </c>
      <c r="I68" s="6">
        <f t="shared" si="0"/>
        <v>77.204925276031318</v>
      </c>
      <c r="J68" s="7">
        <f t="shared" si="1"/>
        <v>1.9858411750482656</v>
      </c>
      <c r="K68" s="7">
        <f t="shared" si="2"/>
        <v>2.5721690267146475</v>
      </c>
      <c r="L68" s="8">
        <f t="shared" si="3"/>
        <v>77.204925276031318</v>
      </c>
      <c r="M68" s="8">
        <f t="shared" si="4"/>
        <v>77.204925276031318</v>
      </c>
      <c r="N68" s="8">
        <f t="shared" si="5"/>
        <v>77.2</v>
      </c>
      <c r="O68" s="21">
        <f t="shared" si="6"/>
        <v>77.2</v>
      </c>
      <c r="P68" s="35"/>
      <c r="Q68" s="35"/>
      <c r="R68" s="35"/>
      <c r="S68" s="19"/>
      <c r="T68" s="43">
        <v>481.45</v>
      </c>
      <c r="V68" s="31">
        <v>1.2</v>
      </c>
    </row>
    <row r="69" spans="1:22" ht="31.5" customHeight="1" thickBot="1">
      <c r="A69" s="39">
        <v>61</v>
      </c>
      <c r="B69" s="79" t="s">
        <v>104</v>
      </c>
      <c r="C69" s="51" t="s">
        <v>31</v>
      </c>
      <c r="D69" s="52" t="s">
        <v>28</v>
      </c>
      <c r="E69" s="52">
        <v>1</v>
      </c>
      <c r="F69" s="6">
        <v>31.04</v>
      </c>
      <c r="G69" s="6">
        <v>32.65</v>
      </c>
      <c r="H69" s="6">
        <v>32.149562411625091</v>
      </c>
      <c r="I69" s="6">
        <f t="shared" si="0"/>
        <v>31.946520803875028</v>
      </c>
      <c r="J69" s="7">
        <f t="shared" si="1"/>
        <v>0.82398083767663965</v>
      </c>
      <c r="K69" s="7">
        <f t="shared" si="2"/>
        <v>2.5792506255538568</v>
      </c>
      <c r="L69" s="8">
        <f t="shared" si="3"/>
        <v>31.946520803875025</v>
      </c>
      <c r="M69" s="8">
        <f t="shared" si="4"/>
        <v>31.946520803875025</v>
      </c>
      <c r="N69" s="8">
        <f t="shared" si="5"/>
        <v>31.94</v>
      </c>
      <c r="O69" s="21">
        <f t="shared" si="6"/>
        <v>31.94</v>
      </c>
      <c r="P69" s="35"/>
      <c r="Q69" s="35"/>
      <c r="R69" s="35"/>
      <c r="S69" s="19"/>
      <c r="T69" s="43">
        <v>363.08</v>
      </c>
      <c r="V69" s="31">
        <v>1.2</v>
      </c>
    </row>
    <row r="70" spans="1:22" ht="31.5" customHeight="1" thickBot="1">
      <c r="A70" s="39">
        <v>62</v>
      </c>
      <c r="B70" s="79" t="s">
        <v>105</v>
      </c>
      <c r="C70" s="51" t="s">
        <v>31</v>
      </c>
      <c r="D70" s="52" t="s">
        <v>28</v>
      </c>
      <c r="E70" s="52">
        <v>1</v>
      </c>
      <c r="F70" s="6">
        <v>8099.64</v>
      </c>
      <c r="G70" s="6">
        <v>8518.01</v>
      </c>
      <c r="H70" s="6">
        <v>8388.3566592331808</v>
      </c>
      <c r="I70" s="6">
        <f t="shared" si="0"/>
        <v>8335.335553077728</v>
      </c>
      <c r="J70" s="7">
        <f t="shared" si="1"/>
        <v>214.16533916220172</v>
      </c>
      <c r="K70" s="7">
        <f t="shared" si="2"/>
        <v>2.5693667375289242</v>
      </c>
      <c r="L70" s="8">
        <f t="shared" si="3"/>
        <v>8335.3355530777262</v>
      </c>
      <c r="M70" s="8">
        <f t="shared" si="4"/>
        <v>8335.3355530777262</v>
      </c>
      <c r="N70" s="8">
        <f t="shared" si="5"/>
        <v>8335.33</v>
      </c>
      <c r="O70" s="21">
        <f t="shared" si="6"/>
        <v>8335.33</v>
      </c>
      <c r="P70" s="35"/>
      <c r="Q70" s="35"/>
      <c r="R70" s="35"/>
      <c r="S70" s="19"/>
      <c r="T70" s="43">
        <v>175.82</v>
      </c>
      <c r="V70" s="31">
        <v>1.2</v>
      </c>
    </row>
    <row r="71" spans="1:22" ht="31.5" customHeight="1" thickBot="1">
      <c r="A71" s="39">
        <v>63</v>
      </c>
      <c r="B71" s="79" t="s">
        <v>106</v>
      </c>
      <c r="C71" s="51" t="s">
        <v>31</v>
      </c>
      <c r="D71" s="52" t="s">
        <v>28</v>
      </c>
      <c r="E71" s="52">
        <v>1</v>
      </c>
      <c r="F71" s="6">
        <v>9036.11</v>
      </c>
      <c r="G71" s="6">
        <v>9502.84</v>
      </c>
      <c r="H71" s="6">
        <v>9358.2017919838709</v>
      </c>
      <c r="I71" s="6">
        <f t="shared" si="0"/>
        <v>9299.0505973279578</v>
      </c>
      <c r="J71" s="7">
        <f t="shared" si="1"/>
        <v>238.92126547655033</v>
      </c>
      <c r="K71" s="7">
        <f t="shared" si="2"/>
        <v>2.5693081565251763</v>
      </c>
      <c r="L71" s="8">
        <f t="shared" si="3"/>
        <v>9299.0505973279578</v>
      </c>
      <c r="M71" s="8">
        <f t="shared" si="4"/>
        <v>9299.0505973279578</v>
      </c>
      <c r="N71" s="8">
        <f t="shared" si="5"/>
        <v>9299.0499999999993</v>
      </c>
      <c r="O71" s="21">
        <f t="shared" si="6"/>
        <v>9299.0499999999993</v>
      </c>
      <c r="P71" s="35"/>
      <c r="Q71" s="35"/>
      <c r="R71" s="35"/>
      <c r="S71" s="19"/>
      <c r="T71" s="43">
        <v>241.52</v>
      </c>
      <c r="V71" s="31">
        <v>1.2</v>
      </c>
    </row>
    <row r="72" spans="1:22" ht="31.5" customHeight="1" thickBot="1">
      <c r="A72" s="39">
        <v>64</v>
      </c>
      <c r="B72" s="79" t="s">
        <v>107</v>
      </c>
      <c r="C72" s="51" t="s">
        <v>31</v>
      </c>
      <c r="D72" s="52" t="s">
        <v>28</v>
      </c>
      <c r="E72" s="52">
        <v>1</v>
      </c>
      <c r="F72" s="6">
        <v>485.05</v>
      </c>
      <c r="G72" s="6">
        <v>510.1</v>
      </c>
      <c r="H72" s="6">
        <v>502.33691268164205</v>
      </c>
      <c r="I72" s="6">
        <f t="shared" si="0"/>
        <v>499.16230422721401</v>
      </c>
      <c r="J72" s="7">
        <f t="shared" si="1"/>
        <v>12.823191066547926</v>
      </c>
      <c r="K72" s="7">
        <f t="shared" si="2"/>
        <v>2.5689421973480853</v>
      </c>
      <c r="L72" s="8">
        <f t="shared" si="3"/>
        <v>499.16230422721401</v>
      </c>
      <c r="M72" s="8">
        <f t="shared" si="4"/>
        <v>499.16230422721401</v>
      </c>
      <c r="N72" s="8">
        <f t="shared" si="5"/>
        <v>499.16</v>
      </c>
      <c r="O72" s="21">
        <f t="shared" si="6"/>
        <v>499.16</v>
      </c>
      <c r="P72" s="35"/>
      <c r="Q72" s="35"/>
      <c r="R72" s="35"/>
      <c r="S72" s="19"/>
      <c r="T72" s="43">
        <v>357.02</v>
      </c>
      <c r="V72" s="31">
        <v>1.2</v>
      </c>
    </row>
    <row r="73" spans="1:22" ht="31.5" customHeight="1" thickBot="1">
      <c r="A73" s="39">
        <v>65</v>
      </c>
      <c r="B73" s="79" t="s">
        <v>108</v>
      </c>
      <c r="C73" s="51" t="s">
        <v>31</v>
      </c>
      <c r="D73" s="52" t="s">
        <v>28</v>
      </c>
      <c r="E73" s="52">
        <v>1</v>
      </c>
      <c r="F73" s="6">
        <v>6522.91</v>
      </c>
      <c r="G73" s="6">
        <v>6859.84</v>
      </c>
      <c r="H73" s="6">
        <v>6755.426801742723</v>
      </c>
      <c r="I73" s="6">
        <f t="shared" si="0"/>
        <v>6712.7256005809077</v>
      </c>
      <c r="J73" s="7">
        <f t="shared" si="1"/>
        <v>172.4760872135509</v>
      </c>
      <c r="K73" s="7">
        <f t="shared" si="2"/>
        <v>2.5693898049195565</v>
      </c>
      <c r="L73" s="8">
        <f t="shared" si="3"/>
        <v>6712.7256005809077</v>
      </c>
      <c r="M73" s="8">
        <f t="shared" si="4"/>
        <v>6712.7256005809077</v>
      </c>
      <c r="N73" s="8">
        <f t="shared" si="5"/>
        <v>6712.72</v>
      </c>
      <c r="O73" s="21">
        <f t="shared" si="6"/>
        <v>6712.72</v>
      </c>
      <c r="P73" s="35"/>
      <c r="Q73" s="35"/>
      <c r="R73" s="35"/>
      <c r="S73" s="19"/>
      <c r="T73" s="43">
        <v>116</v>
      </c>
      <c r="V73" s="31">
        <v>1.2</v>
      </c>
    </row>
    <row r="74" spans="1:22" ht="31.5" customHeight="1" thickBot="1">
      <c r="A74" s="39">
        <v>66</v>
      </c>
      <c r="B74" s="79" t="s">
        <v>109</v>
      </c>
      <c r="C74" s="51" t="s">
        <v>31</v>
      </c>
      <c r="D74" s="52" t="s">
        <v>28</v>
      </c>
      <c r="E74" s="52">
        <v>1</v>
      </c>
      <c r="F74" s="6">
        <v>10268.77</v>
      </c>
      <c r="G74" s="6">
        <v>10799.18</v>
      </c>
      <c r="H74" s="6">
        <v>10634.807332745484</v>
      </c>
      <c r="I74" s="6">
        <f t="shared" ref="I74:I137" si="7">AVERAGE(F74:H74)</f>
        <v>10567.585777581828</v>
      </c>
      <c r="J74" s="7">
        <f t="shared" ref="J74:J137" si="8">SQRT(((SUM((POWER(H74-I74,2)),(POWER(G74-I74,2)),(POWER(F74-I74,2)))/(COLUMNS(F74:H74)-1))))</f>
        <v>271.51932736725257</v>
      </c>
      <c r="K74" s="7">
        <f t="shared" ref="K74:K137" si="9">J74/I74*100</f>
        <v>2.569360051406028</v>
      </c>
      <c r="L74" s="8">
        <f t="shared" ref="L74:L137" si="10">((E74/3)*(SUM(F74:H74)))</f>
        <v>10567.585777581828</v>
      </c>
      <c r="M74" s="8">
        <f t="shared" ref="M74:M137" si="11">L74/E74</f>
        <v>10567.585777581828</v>
      </c>
      <c r="N74" s="8">
        <f t="shared" ref="N74:N137" si="12">ROUNDDOWN(M74,2)</f>
        <v>10567.58</v>
      </c>
      <c r="O74" s="21">
        <f t="shared" ref="O74:O137" si="13">N74*E74</f>
        <v>10567.58</v>
      </c>
      <c r="P74" s="35"/>
      <c r="Q74" s="35"/>
      <c r="R74" s="35"/>
      <c r="S74" s="19"/>
      <c r="T74" s="43">
        <v>107.31</v>
      </c>
      <c r="V74" s="31">
        <v>1.2</v>
      </c>
    </row>
    <row r="75" spans="1:22" ht="31.5" customHeight="1" thickBot="1">
      <c r="A75" s="39">
        <v>67</v>
      </c>
      <c r="B75" s="79" t="s">
        <v>110</v>
      </c>
      <c r="C75" s="51" t="s">
        <v>31</v>
      </c>
      <c r="D75" s="52" t="s">
        <v>28</v>
      </c>
      <c r="E75" s="52">
        <v>1</v>
      </c>
      <c r="F75" s="6">
        <v>3245.29</v>
      </c>
      <c r="G75" s="6">
        <v>3412.92</v>
      </c>
      <c r="H75" s="6">
        <v>3360.9688371153065</v>
      </c>
      <c r="I75" s="6">
        <f t="shared" si="7"/>
        <v>3339.7262790384357</v>
      </c>
      <c r="J75" s="7">
        <f t="shared" si="8"/>
        <v>85.810191295888259</v>
      </c>
      <c r="K75" s="7">
        <f t="shared" si="9"/>
        <v>2.5693779707178424</v>
      </c>
      <c r="L75" s="8">
        <f t="shared" si="10"/>
        <v>3339.7262790384357</v>
      </c>
      <c r="M75" s="8">
        <f t="shared" si="11"/>
        <v>3339.7262790384357</v>
      </c>
      <c r="N75" s="8">
        <f t="shared" si="12"/>
        <v>3339.72</v>
      </c>
      <c r="O75" s="21">
        <f t="shared" si="13"/>
        <v>3339.72</v>
      </c>
      <c r="P75" s="35"/>
      <c r="Q75" s="35"/>
      <c r="R75" s="35"/>
      <c r="S75" s="19"/>
      <c r="T75" s="43">
        <v>160.41</v>
      </c>
      <c r="V75" s="31">
        <v>1.2</v>
      </c>
    </row>
    <row r="76" spans="1:22" ht="31.5" customHeight="1" thickBot="1">
      <c r="A76" s="39">
        <v>68</v>
      </c>
      <c r="B76" s="79" t="s">
        <v>111</v>
      </c>
      <c r="C76" s="51" t="s">
        <v>31</v>
      </c>
      <c r="D76" s="52" t="s">
        <v>28</v>
      </c>
      <c r="E76" s="52">
        <v>1</v>
      </c>
      <c r="F76" s="6">
        <v>3351.35</v>
      </c>
      <c r="G76" s="6">
        <v>3524.46</v>
      </c>
      <c r="H76" s="6">
        <v>3470.8131753550256</v>
      </c>
      <c r="I76" s="6">
        <f t="shared" si="7"/>
        <v>3448.8743917850084</v>
      </c>
      <c r="J76" s="7">
        <f t="shared" si="8"/>
        <v>88.615747434635168</v>
      </c>
      <c r="K76" s="7">
        <f t="shared" si="9"/>
        <v>2.5694106936950805</v>
      </c>
      <c r="L76" s="8">
        <f t="shared" si="10"/>
        <v>3448.8743917850084</v>
      </c>
      <c r="M76" s="8">
        <f t="shared" si="11"/>
        <v>3448.8743917850084</v>
      </c>
      <c r="N76" s="8">
        <f t="shared" si="12"/>
        <v>3448.87</v>
      </c>
      <c r="O76" s="21">
        <f t="shared" si="13"/>
        <v>3448.87</v>
      </c>
      <c r="P76" s="35"/>
      <c r="Q76" s="35"/>
      <c r="R76" s="35"/>
      <c r="S76" s="19"/>
      <c r="T76" s="43">
        <v>730.88</v>
      </c>
      <c r="V76" s="31">
        <v>1.2</v>
      </c>
    </row>
    <row r="77" spans="1:22" ht="31.5" customHeight="1" thickBot="1">
      <c r="A77" s="39">
        <v>69</v>
      </c>
      <c r="B77" s="79" t="s">
        <v>112</v>
      </c>
      <c r="C77" s="51" t="s">
        <v>31</v>
      </c>
      <c r="D77" s="52" t="s">
        <v>28</v>
      </c>
      <c r="E77" s="52">
        <v>1</v>
      </c>
      <c r="F77" s="6">
        <v>2540.35</v>
      </c>
      <c r="G77" s="6">
        <v>2671.57</v>
      </c>
      <c r="H77" s="6">
        <v>2630.9058573513198</v>
      </c>
      <c r="I77" s="6">
        <f t="shared" si="7"/>
        <v>2614.2752857837731</v>
      </c>
      <c r="J77" s="7">
        <f t="shared" si="8"/>
        <v>67.172196874878836</v>
      </c>
      <c r="K77" s="7">
        <f t="shared" si="9"/>
        <v>2.5694385453649828</v>
      </c>
      <c r="L77" s="8">
        <f t="shared" si="10"/>
        <v>2614.2752857837731</v>
      </c>
      <c r="M77" s="8">
        <f t="shared" si="11"/>
        <v>2614.2752857837731</v>
      </c>
      <c r="N77" s="8">
        <f t="shared" si="12"/>
        <v>2614.27</v>
      </c>
      <c r="O77" s="21">
        <f t="shared" si="13"/>
        <v>2614.27</v>
      </c>
      <c r="P77" s="35"/>
      <c r="Q77" s="35"/>
      <c r="R77" s="35"/>
      <c r="S77" s="19"/>
      <c r="T77" s="43">
        <v>332.24</v>
      </c>
      <c r="V77" s="31">
        <v>1.2</v>
      </c>
    </row>
    <row r="78" spans="1:22" ht="31.5" customHeight="1" thickBot="1">
      <c r="A78" s="39">
        <v>70</v>
      </c>
      <c r="B78" s="79" t="s">
        <v>113</v>
      </c>
      <c r="C78" s="51" t="s">
        <v>31</v>
      </c>
      <c r="D78" s="52" t="s">
        <v>28</v>
      </c>
      <c r="E78" s="52">
        <v>1</v>
      </c>
      <c r="F78" s="6">
        <v>7793.09</v>
      </c>
      <c r="G78" s="6">
        <v>8195.6200000000008</v>
      </c>
      <c r="H78" s="6">
        <v>8070.8797304183827</v>
      </c>
      <c r="I78" s="6">
        <f t="shared" si="7"/>
        <v>8019.8632434727942</v>
      </c>
      <c r="J78" s="7">
        <f t="shared" si="8"/>
        <v>206.05730193371494</v>
      </c>
      <c r="K78" s="7">
        <f t="shared" si="9"/>
        <v>2.5693368537352659</v>
      </c>
      <c r="L78" s="8">
        <f t="shared" si="10"/>
        <v>8019.8632434727933</v>
      </c>
      <c r="M78" s="8">
        <f t="shared" si="11"/>
        <v>8019.8632434727933</v>
      </c>
      <c r="N78" s="8">
        <f t="shared" si="12"/>
        <v>8019.86</v>
      </c>
      <c r="O78" s="21">
        <f t="shared" si="13"/>
        <v>8019.86</v>
      </c>
      <c r="P78" s="35"/>
      <c r="Q78" s="35"/>
      <c r="R78" s="35"/>
      <c r="S78" s="19"/>
      <c r="T78" s="43">
        <v>354.33</v>
      </c>
      <c r="V78" s="31">
        <v>1.2</v>
      </c>
    </row>
    <row r="79" spans="1:22" ht="31.5" customHeight="1" thickBot="1">
      <c r="A79" s="39">
        <v>71</v>
      </c>
      <c r="B79" s="79" t="s">
        <v>114</v>
      </c>
      <c r="C79" s="51" t="s">
        <v>31</v>
      </c>
      <c r="D79" s="52" t="s">
        <v>28</v>
      </c>
      <c r="E79" s="52">
        <v>1</v>
      </c>
      <c r="F79" s="6">
        <v>13146.72</v>
      </c>
      <c r="G79" s="6">
        <v>13825.78</v>
      </c>
      <c r="H79" s="6">
        <v>13615.339681323225</v>
      </c>
      <c r="I79" s="6">
        <f t="shared" si="7"/>
        <v>13529.279893774408</v>
      </c>
      <c r="J79" s="7">
        <f t="shared" si="8"/>
        <v>347.61377443178372</v>
      </c>
      <c r="K79" s="7">
        <f t="shared" si="9"/>
        <v>2.5693442456737157</v>
      </c>
      <c r="L79" s="8">
        <f t="shared" si="10"/>
        <v>13529.279893774408</v>
      </c>
      <c r="M79" s="8">
        <f t="shared" si="11"/>
        <v>13529.279893774408</v>
      </c>
      <c r="N79" s="8">
        <f t="shared" si="12"/>
        <v>13529.27</v>
      </c>
      <c r="O79" s="21">
        <f t="shared" si="13"/>
        <v>13529.27</v>
      </c>
      <c r="P79" s="35"/>
      <c r="Q79" s="35"/>
      <c r="R79" s="35"/>
      <c r="S79" s="19"/>
      <c r="T79" s="43">
        <v>503.25</v>
      </c>
      <c r="V79" s="31">
        <v>1.2</v>
      </c>
    </row>
    <row r="80" spans="1:22" ht="31.5" customHeight="1" thickBot="1">
      <c r="A80" s="39">
        <v>72</v>
      </c>
      <c r="B80" s="79" t="s">
        <v>115</v>
      </c>
      <c r="C80" s="51" t="s">
        <v>31</v>
      </c>
      <c r="D80" s="52" t="s">
        <v>28</v>
      </c>
      <c r="E80" s="52">
        <v>1</v>
      </c>
      <c r="F80" s="6">
        <v>45.27</v>
      </c>
      <c r="G80" s="6">
        <v>47.61</v>
      </c>
      <c r="H80" s="6">
        <v>46.884778516953261</v>
      </c>
      <c r="I80" s="6">
        <f t="shared" si="7"/>
        <v>46.588259505651081</v>
      </c>
      <c r="J80" s="7">
        <f t="shared" si="8"/>
        <v>1.1978491737475589</v>
      </c>
      <c r="K80" s="7">
        <f t="shared" si="9"/>
        <v>2.571139567045345</v>
      </c>
      <c r="L80" s="8">
        <f t="shared" si="10"/>
        <v>46.588259505651081</v>
      </c>
      <c r="M80" s="8">
        <f t="shared" si="11"/>
        <v>46.588259505651081</v>
      </c>
      <c r="N80" s="8">
        <f t="shared" si="12"/>
        <v>46.58</v>
      </c>
      <c r="O80" s="21">
        <f t="shared" si="13"/>
        <v>46.58</v>
      </c>
      <c r="P80" s="35"/>
      <c r="Q80" s="35"/>
      <c r="R80" s="35"/>
      <c r="S80" s="19"/>
      <c r="T80" s="43">
        <v>449.95</v>
      </c>
      <c r="V80" s="31">
        <v>1.2</v>
      </c>
    </row>
    <row r="81" spans="1:22" ht="31.5" customHeight="1" thickBot="1">
      <c r="A81" s="39">
        <v>73</v>
      </c>
      <c r="B81" s="79" t="s">
        <v>116</v>
      </c>
      <c r="C81" s="51" t="s">
        <v>31</v>
      </c>
      <c r="D81" s="52" t="s">
        <v>28</v>
      </c>
      <c r="E81" s="52">
        <v>1</v>
      </c>
      <c r="F81" s="6">
        <v>58.21</v>
      </c>
      <c r="G81" s="6">
        <v>61.21</v>
      </c>
      <c r="H81" s="6">
        <v>60.280429521797053</v>
      </c>
      <c r="I81" s="6">
        <f t="shared" si="7"/>
        <v>59.900143173932349</v>
      </c>
      <c r="J81" s="7">
        <f t="shared" si="8"/>
        <v>1.5357289082970356</v>
      </c>
      <c r="K81" s="7">
        <f t="shared" si="9"/>
        <v>2.5638150877832322</v>
      </c>
      <c r="L81" s="8">
        <f t="shared" si="10"/>
        <v>59.900143173932349</v>
      </c>
      <c r="M81" s="8">
        <f t="shared" si="11"/>
        <v>59.900143173932349</v>
      </c>
      <c r="N81" s="8">
        <f t="shared" si="12"/>
        <v>59.9</v>
      </c>
      <c r="O81" s="21">
        <f t="shared" si="13"/>
        <v>59.9</v>
      </c>
      <c r="P81" s="35"/>
      <c r="Q81" s="35"/>
      <c r="R81" s="35"/>
      <c r="S81" s="19"/>
      <c r="T81" s="43">
        <v>602.88</v>
      </c>
      <c r="V81" s="31">
        <v>1.2</v>
      </c>
    </row>
    <row r="82" spans="1:22" ht="31.5" customHeight="1" thickBot="1">
      <c r="A82" s="39">
        <v>74</v>
      </c>
      <c r="B82" s="79" t="s">
        <v>117</v>
      </c>
      <c r="C82" s="51" t="s">
        <v>31</v>
      </c>
      <c r="D82" s="52" t="s">
        <v>28</v>
      </c>
      <c r="E82" s="52">
        <v>1</v>
      </c>
      <c r="F82" s="6">
        <v>64.67</v>
      </c>
      <c r="G82" s="6">
        <v>68.010000000000005</v>
      </c>
      <c r="H82" s="6">
        <v>66.978255024218939</v>
      </c>
      <c r="I82" s="6">
        <f t="shared" si="7"/>
        <v>66.552751674739639</v>
      </c>
      <c r="J82" s="7">
        <f t="shared" si="8"/>
        <v>1.7101724548458781</v>
      </c>
      <c r="K82" s="7">
        <f t="shared" si="9"/>
        <v>2.5696495063103164</v>
      </c>
      <c r="L82" s="8">
        <f t="shared" si="10"/>
        <v>66.552751674739639</v>
      </c>
      <c r="M82" s="8">
        <f t="shared" si="11"/>
        <v>66.552751674739639</v>
      </c>
      <c r="N82" s="8">
        <f t="shared" si="12"/>
        <v>66.55</v>
      </c>
      <c r="O82" s="21">
        <f t="shared" si="13"/>
        <v>66.55</v>
      </c>
      <c r="P82" s="35"/>
      <c r="Q82" s="35"/>
      <c r="R82" s="35"/>
      <c r="S82" s="19"/>
      <c r="T82" s="43">
        <v>543.74</v>
      </c>
      <c r="V82" s="31">
        <v>1.2</v>
      </c>
    </row>
    <row r="83" spans="1:22" ht="31.5" customHeight="1" thickBot="1">
      <c r="A83" s="39">
        <v>75</v>
      </c>
      <c r="B83" s="79" t="s">
        <v>118</v>
      </c>
      <c r="C83" s="51" t="s">
        <v>31</v>
      </c>
      <c r="D83" s="52" t="s">
        <v>28</v>
      </c>
      <c r="E83" s="52">
        <v>1</v>
      </c>
      <c r="F83" s="6">
        <v>91.84</v>
      </c>
      <c r="G83" s="6">
        <v>96.58</v>
      </c>
      <c r="H83" s="6">
        <v>95.109122134390887</v>
      </c>
      <c r="I83" s="6">
        <f t="shared" si="7"/>
        <v>94.509707378130301</v>
      </c>
      <c r="J83" s="7">
        <f t="shared" si="8"/>
        <v>2.4261849759482881</v>
      </c>
      <c r="K83" s="7">
        <f t="shared" si="9"/>
        <v>2.5671278043864847</v>
      </c>
      <c r="L83" s="8">
        <f t="shared" si="10"/>
        <v>94.509707378130287</v>
      </c>
      <c r="M83" s="8">
        <f t="shared" si="11"/>
        <v>94.509707378130287</v>
      </c>
      <c r="N83" s="8">
        <f t="shared" si="12"/>
        <v>94.5</v>
      </c>
      <c r="O83" s="21">
        <f t="shared" si="13"/>
        <v>94.5</v>
      </c>
      <c r="P83" s="35"/>
      <c r="Q83" s="35"/>
      <c r="R83" s="35"/>
      <c r="S83" s="19"/>
      <c r="T83" s="44">
        <v>2902.66</v>
      </c>
      <c r="V83" s="31">
        <v>1.2</v>
      </c>
    </row>
    <row r="84" spans="1:22" ht="31.5" customHeight="1" thickBot="1">
      <c r="A84" s="39">
        <v>76</v>
      </c>
      <c r="B84" s="79" t="s">
        <v>119</v>
      </c>
      <c r="C84" s="51" t="s">
        <v>31</v>
      </c>
      <c r="D84" s="52" t="s">
        <v>28</v>
      </c>
      <c r="E84" s="52">
        <v>1</v>
      </c>
      <c r="F84" s="6">
        <v>116.41</v>
      </c>
      <c r="G84" s="6">
        <v>122.42</v>
      </c>
      <c r="H84" s="6">
        <v>120.56085904359411</v>
      </c>
      <c r="I84" s="6">
        <f t="shared" si="7"/>
        <v>119.79695301453137</v>
      </c>
      <c r="J84" s="7">
        <f t="shared" si="8"/>
        <v>3.0769610520656281</v>
      </c>
      <c r="K84" s="7">
        <f t="shared" si="9"/>
        <v>2.5684802281176493</v>
      </c>
      <c r="L84" s="8">
        <f t="shared" si="10"/>
        <v>119.79695301453137</v>
      </c>
      <c r="M84" s="8">
        <f t="shared" si="11"/>
        <v>119.79695301453137</v>
      </c>
      <c r="N84" s="8">
        <f t="shared" si="12"/>
        <v>119.79</v>
      </c>
      <c r="O84" s="21">
        <f t="shared" si="13"/>
        <v>119.79</v>
      </c>
      <c r="P84" s="35"/>
      <c r="Q84" s="35"/>
      <c r="R84" s="35"/>
      <c r="S84" s="19"/>
      <c r="T84" s="43">
        <v>867.21</v>
      </c>
      <c r="V84" s="31">
        <v>1.2</v>
      </c>
    </row>
    <row r="85" spans="1:22" ht="31.5" customHeight="1" thickBot="1">
      <c r="A85" s="39">
        <v>77</v>
      </c>
      <c r="B85" s="79" t="s">
        <v>120</v>
      </c>
      <c r="C85" s="51" t="s">
        <v>31</v>
      </c>
      <c r="D85" s="52" t="s">
        <v>28</v>
      </c>
      <c r="E85" s="52">
        <v>1</v>
      </c>
      <c r="F85" s="6">
        <v>133.22999999999999</v>
      </c>
      <c r="G85" s="6">
        <v>140.11000000000001</v>
      </c>
      <c r="H85" s="6">
        <v>137.97520534989101</v>
      </c>
      <c r="I85" s="6">
        <f t="shared" si="7"/>
        <v>137.10506844996368</v>
      </c>
      <c r="J85" s="7">
        <f t="shared" si="8"/>
        <v>3.5215697733342517</v>
      </c>
      <c r="K85" s="7">
        <f t="shared" si="9"/>
        <v>2.5685190293453259</v>
      </c>
      <c r="L85" s="8">
        <f t="shared" si="10"/>
        <v>137.10506844996365</v>
      </c>
      <c r="M85" s="8">
        <f t="shared" si="11"/>
        <v>137.10506844996365</v>
      </c>
      <c r="N85" s="8">
        <f t="shared" si="12"/>
        <v>137.1</v>
      </c>
      <c r="O85" s="21">
        <f t="shared" si="13"/>
        <v>137.1</v>
      </c>
      <c r="P85" s="35"/>
      <c r="Q85" s="35"/>
      <c r="R85" s="35"/>
      <c r="S85" s="19"/>
      <c r="T85" s="43">
        <v>430.74</v>
      </c>
      <c r="V85" s="31">
        <v>1.2</v>
      </c>
    </row>
    <row r="86" spans="1:22" ht="31.5" customHeight="1" thickBot="1">
      <c r="A86" s="39">
        <v>78</v>
      </c>
      <c r="B86" s="79" t="s">
        <v>121</v>
      </c>
      <c r="C86" s="51" t="s">
        <v>31</v>
      </c>
      <c r="D86" s="52" t="s">
        <v>28</v>
      </c>
      <c r="E86" s="52">
        <v>1</v>
      </c>
      <c r="F86" s="6">
        <v>168.15</v>
      </c>
      <c r="G86" s="6">
        <v>176.84</v>
      </c>
      <c r="H86" s="6">
        <v>174.14346306296926</v>
      </c>
      <c r="I86" s="6">
        <f t="shared" si="7"/>
        <v>173.04448768765641</v>
      </c>
      <c r="J86" s="7">
        <f t="shared" si="8"/>
        <v>4.4480147433049257</v>
      </c>
      <c r="K86" s="7">
        <f t="shared" si="9"/>
        <v>2.5704457869432673</v>
      </c>
      <c r="L86" s="8">
        <f t="shared" si="10"/>
        <v>173.04448768765639</v>
      </c>
      <c r="M86" s="8">
        <f t="shared" si="11"/>
        <v>173.04448768765639</v>
      </c>
      <c r="N86" s="8">
        <f t="shared" si="12"/>
        <v>173.04</v>
      </c>
      <c r="O86" s="21">
        <f t="shared" si="13"/>
        <v>173.04</v>
      </c>
      <c r="P86" s="35"/>
      <c r="Q86" s="35"/>
      <c r="R86" s="35"/>
      <c r="S86" s="19"/>
      <c r="T86" s="44">
        <v>1007.77</v>
      </c>
      <c r="V86" s="31">
        <v>1.2</v>
      </c>
    </row>
    <row r="87" spans="1:22" ht="31.5" customHeight="1" thickBot="1">
      <c r="A87" s="39">
        <v>79</v>
      </c>
      <c r="B87" s="79" t="s">
        <v>122</v>
      </c>
      <c r="C87" s="51" t="s">
        <v>31</v>
      </c>
      <c r="D87" s="52" t="s">
        <v>28</v>
      </c>
      <c r="E87" s="52">
        <v>1</v>
      </c>
      <c r="F87" s="6">
        <v>429.43</v>
      </c>
      <c r="G87" s="6">
        <v>451.61</v>
      </c>
      <c r="H87" s="6">
        <v>444.73561336081377</v>
      </c>
      <c r="I87" s="6">
        <f t="shared" si="7"/>
        <v>441.92520445360452</v>
      </c>
      <c r="J87" s="7">
        <f t="shared" si="8"/>
        <v>11.353937584348902</v>
      </c>
      <c r="K87" s="7">
        <f t="shared" si="9"/>
        <v>2.5691989209773376</v>
      </c>
      <c r="L87" s="8">
        <f t="shared" si="10"/>
        <v>441.92520445360452</v>
      </c>
      <c r="M87" s="8">
        <f t="shared" si="11"/>
        <v>441.92520445360452</v>
      </c>
      <c r="N87" s="8">
        <f t="shared" si="12"/>
        <v>441.92</v>
      </c>
      <c r="O87" s="21">
        <f t="shared" si="13"/>
        <v>441.92</v>
      </c>
      <c r="P87" s="35"/>
      <c r="Q87" s="35"/>
      <c r="R87" s="35"/>
      <c r="S87" s="19"/>
      <c r="T87" s="43">
        <v>602.88</v>
      </c>
      <c r="V87" s="31">
        <v>1.2</v>
      </c>
    </row>
    <row r="88" spans="1:22" ht="31.5" customHeight="1" thickBot="1">
      <c r="A88" s="39">
        <v>80</v>
      </c>
      <c r="B88" s="79" t="s">
        <v>123</v>
      </c>
      <c r="C88" s="51" t="s">
        <v>124</v>
      </c>
      <c r="D88" s="52" t="s">
        <v>28</v>
      </c>
      <c r="E88" s="52">
        <v>1</v>
      </c>
      <c r="F88" s="6">
        <v>10173.06</v>
      </c>
      <c r="G88" s="6">
        <v>10698.52</v>
      </c>
      <c r="H88" s="6">
        <v>10535.679515309639</v>
      </c>
      <c r="I88" s="6">
        <f t="shared" si="7"/>
        <v>10469.086505103214</v>
      </c>
      <c r="J88" s="7">
        <f t="shared" si="8"/>
        <v>268.98517553252844</v>
      </c>
      <c r="K88" s="7">
        <f t="shared" si="9"/>
        <v>2.5693280440601014</v>
      </c>
      <c r="L88" s="8">
        <f t="shared" si="10"/>
        <v>10469.086505103212</v>
      </c>
      <c r="M88" s="8">
        <f t="shared" si="11"/>
        <v>10469.086505103212</v>
      </c>
      <c r="N88" s="8">
        <f t="shared" si="12"/>
        <v>10469.08</v>
      </c>
      <c r="O88" s="21">
        <f t="shared" si="13"/>
        <v>10469.08</v>
      </c>
      <c r="P88" s="35"/>
      <c r="Q88" s="35"/>
      <c r="R88" s="35"/>
      <c r="S88" s="19"/>
      <c r="T88" s="44">
        <v>2202.2800000000002</v>
      </c>
      <c r="V88" s="31">
        <v>1.2</v>
      </c>
    </row>
    <row r="89" spans="1:22" ht="31.5" customHeight="1" thickBot="1">
      <c r="A89" s="39">
        <v>81</v>
      </c>
      <c r="B89" s="79" t="s">
        <v>125</v>
      </c>
      <c r="C89" s="51" t="s">
        <v>31</v>
      </c>
      <c r="D89" s="52" t="s">
        <v>28</v>
      </c>
      <c r="E89" s="52">
        <v>1</v>
      </c>
      <c r="F89" s="6">
        <v>7754.29</v>
      </c>
      <c r="G89" s="6">
        <v>8154.82</v>
      </c>
      <c r="H89" s="6">
        <v>8030.6927774038513</v>
      </c>
      <c r="I89" s="6">
        <f t="shared" si="7"/>
        <v>7979.9342591346176</v>
      </c>
      <c r="J89" s="7">
        <f t="shared" si="8"/>
        <v>205.03265741746142</v>
      </c>
      <c r="K89" s="7">
        <f t="shared" si="9"/>
        <v>2.5693527134357139</v>
      </c>
      <c r="L89" s="8">
        <f t="shared" si="10"/>
        <v>7979.9342591346176</v>
      </c>
      <c r="M89" s="8">
        <f t="shared" si="11"/>
        <v>7979.9342591346176</v>
      </c>
      <c r="N89" s="8">
        <f t="shared" si="12"/>
        <v>7979.93</v>
      </c>
      <c r="O89" s="21">
        <f t="shared" si="13"/>
        <v>7979.93</v>
      </c>
      <c r="P89" s="35"/>
      <c r="Q89" s="35"/>
      <c r="R89" s="35"/>
      <c r="S89" s="19"/>
      <c r="T89" s="44">
        <v>1730.41</v>
      </c>
      <c r="V89" s="31">
        <v>1.2</v>
      </c>
    </row>
    <row r="90" spans="1:22" ht="31.5" customHeight="1" thickBot="1">
      <c r="A90" s="39">
        <v>82</v>
      </c>
      <c r="B90" s="79" t="s">
        <v>126</v>
      </c>
      <c r="C90" s="51" t="s">
        <v>54</v>
      </c>
      <c r="D90" s="52" t="s">
        <v>28</v>
      </c>
      <c r="E90" s="52">
        <v>1</v>
      </c>
      <c r="F90" s="6">
        <v>1756.52</v>
      </c>
      <c r="G90" s="6">
        <v>1847.25</v>
      </c>
      <c r="H90" s="6">
        <v>1819.1294064577864</v>
      </c>
      <c r="I90" s="6">
        <f t="shared" si="7"/>
        <v>1807.6331354859287</v>
      </c>
      <c r="J90" s="7">
        <f t="shared" si="8"/>
        <v>46.444659646656717</v>
      </c>
      <c r="K90" s="7">
        <f t="shared" si="9"/>
        <v>2.5693631486884336</v>
      </c>
      <c r="L90" s="8">
        <f t="shared" si="10"/>
        <v>1807.6331354859287</v>
      </c>
      <c r="M90" s="8">
        <f t="shared" si="11"/>
        <v>1807.6331354859287</v>
      </c>
      <c r="N90" s="8">
        <f t="shared" si="12"/>
        <v>1807.63</v>
      </c>
      <c r="O90" s="21">
        <f t="shared" si="13"/>
        <v>1807.63</v>
      </c>
      <c r="P90" s="35"/>
      <c r="Q90" s="35"/>
      <c r="R90" s="35"/>
      <c r="S90" s="19"/>
      <c r="T90" s="44">
        <v>9714.2999999999993</v>
      </c>
      <c r="V90" s="31">
        <v>1.2</v>
      </c>
    </row>
    <row r="91" spans="1:22" ht="31.5" customHeight="1" thickBot="1">
      <c r="A91" s="39">
        <v>83</v>
      </c>
      <c r="B91" s="79" t="s">
        <v>127</v>
      </c>
      <c r="C91" s="51" t="s">
        <v>63</v>
      </c>
      <c r="D91" s="52" t="s">
        <v>28</v>
      </c>
      <c r="E91" s="52">
        <v>1</v>
      </c>
      <c r="F91" s="6">
        <v>968.8</v>
      </c>
      <c r="G91" s="6">
        <v>1018.84</v>
      </c>
      <c r="H91" s="6">
        <v>1003.3342602627997</v>
      </c>
      <c r="I91" s="6">
        <f t="shared" si="7"/>
        <v>996.99142008759975</v>
      </c>
      <c r="J91" s="7">
        <f t="shared" si="8"/>
        <v>25.615895770323913</v>
      </c>
      <c r="K91" s="7">
        <f t="shared" si="9"/>
        <v>2.5693195803102493</v>
      </c>
      <c r="L91" s="8">
        <f t="shared" si="10"/>
        <v>996.99142008759975</v>
      </c>
      <c r="M91" s="8">
        <f t="shared" si="11"/>
        <v>996.99142008759975</v>
      </c>
      <c r="N91" s="8">
        <f t="shared" si="12"/>
        <v>996.99</v>
      </c>
      <c r="O91" s="21">
        <f t="shared" si="13"/>
        <v>996.99</v>
      </c>
      <c r="P91" s="35"/>
      <c r="Q91" s="35"/>
      <c r="R91" s="35"/>
      <c r="S91" s="19"/>
      <c r="T91" s="44">
        <v>10598.95</v>
      </c>
      <c r="V91" s="31">
        <v>1.2</v>
      </c>
    </row>
    <row r="92" spans="1:22" ht="31.5" customHeight="1" thickBot="1">
      <c r="A92" s="39">
        <v>84</v>
      </c>
      <c r="B92" s="79" t="s">
        <v>128</v>
      </c>
      <c r="C92" s="51" t="s">
        <v>63</v>
      </c>
      <c r="D92" s="52" t="s">
        <v>28</v>
      </c>
      <c r="E92" s="52">
        <v>1</v>
      </c>
      <c r="F92" s="6">
        <v>2182.0700000000002</v>
      </c>
      <c r="G92" s="6">
        <v>2294.77</v>
      </c>
      <c r="H92" s="6">
        <v>2259.846324517147</v>
      </c>
      <c r="I92" s="6">
        <f t="shared" si="7"/>
        <v>2245.5621081723825</v>
      </c>
      <c r="J92" s="7">
        <f t="shared" si="8"/>
        <v>57.691867948940775</v>
      </c>
      <c r="K92" s="7">
        <f t="shared" si="9"/>
        <v>2.5691504028759646</v>
      </c>
      <c r="L92" s="8">
        <f t="shared" si="10"/>
        <v>2245.5621081723821</v>
      </c>
      <c r="M92" s="8">
        <f t="shared" si="11"/>
        <v>2245.5621081723821</v>
      </c>
      <c r="N92" s="8">
        <f t="shared" si="12"/>
        <v>2245.56</v>
      </c>
      <c r="O92" s="21">
        <f t="shared" si="13"/>
        <v>2245.56</v>
      </c>
      <c r="P92" s="35"/>
      <c r="Q92" s="35"/>
      <c r="R92" s="35"/>
      <c r="S92" s="19"/>
      <c r="T92" s="44">
        <v>11126.44</v>
      </c>
      <c r="V92" s="31">
        <v>1.2</v>
      </c>
    </row>
    <row r="93" spans="1:22" ht="31.5" customHeight="1" thickBot="1">
      <c r="A93" s="39">
        <v>85</v>
      </c>
      <c r="B93" s="79" t="s">
        <v>129</v>
      </c>
      <c r="C93" s="51" t="s">
        <v>63</v>
      </c>
      <c r="D93" s="52" t="s">
        <v>28</v>
      </c>
      <c r="E93" s="52">
        <v>1</v>
      </c>
      <c r="F93" s="6">
        <v>801.94</v>
      </c>
      <c r="G93" s="6">
        <v>843.37</v>
      </c>
      <c r="H93" s="6">
        <v>830.53036230031489</v>
      </c>
      <c r="I93" s="6">
        <f t="shared" si="7"/>
        <v>825.28012076677169</v>
      </c>
      <c r="J93" s="7">
        <f t="shared" si="8"/>
        <v>21.208135281547168</v>
      </c>
      <c r="K93" s="7">
        <f t="shared" si="9"/>
        <v>2.5698105101383746</v>
      </c>
      <c r="L93" s="8">
        <f t="shared" si="10"/>
        <v>825.28012076677169</v>
      </c>
      <c r="M93" s="8">
        <f t="shared" si="11"/>
        <v>825.28012076677169</v>
      </c>
      <c r="N93" s="8">
        <f t="shared" si="12"/>
        <v>825.28</v>
      </c>
      <c r="O93" s="21">
        <f t="shared" si="13"/>
        <v>825.28</v>
      </c>
      <c r="P93" s="35"/>
      <c r="Q93" s="35"/>
      <c r="R93" s="35"/>
      <c r="S93" s="19"/>
      <c r="T93" s="44">
        <v>11540.09</v>
      </c>
      <c r="V93" s="31">
        <v>1.2</v>
      </c>
    </row>
    <row r="94" spans="1:22" ht="31.5" customHeight="1" thickBot="1">
      <c r="A94" s="39">
        <v>86</v>
      </c>
      <c r="B94" s="79" t="s">
        <v>130</v>
      </c>
      <c r="C94" s="51" t="s">
        <v>131</v>
      </c>
      <c r="D94" s="52" t="s">
        <v>28</v>
      </c>
      <c r="E94" s="52">
        <v>1</v>
      </c>
      <c r="F94" s="6">
        <v>9005.06</v>
      </c>
      <c r="G94" s="6">
        <v>9470.2000000000007</v>
      </c>
      <c r="H94" s="6">
        <v>9326.0522295722458</v>
      </c>
      <c r="I94" s="6">
        <f t="shared" si="7"/>
        <v>9267.1040765240832</v>
      </c>
      <c r="J94" s="7">
        <f t="shared" si="8"/>
        <v>238.10705252226904</v>
      </c>
      <c r="K94" s="7">
        <f t="shared" si="9"/>
        <v>2.5693792856546676</v>
      </c>
      <c r="L94" s="8">
        <f t="shared" si="10"/>
        <v>9267.1040765240832</v>
      </c>
      <c r="M94" s="8">
        <f t="shared" si="11"/>
        <v>9267.1040765240832</v>
      </c>
      <c r="N94" s="8">
        <f t="shared" si="12"/>
        <v>9267.1</v>
      </c>
      <c r="O94" s="21">
        <f t="shared" si="13"/>
        <v>9267.1</v>
      </c>
      <c r="P94" s="35"/>
      <c r="Q94" s="35"/>
      <c r="R94" s="35"/>
      <c r="S94" s="19"/>
      <c r="T94" s="44">
        <v>15361.81</v>
      </c>
      <c r="V94" s="31">
        <v>1.2</v>
      </c>
    </row>
    <row r="95" spans="1:22" ht="31.5" customHeight="1" thickBot="1">
      <c r="A95" s="39">
        <v>87</v>
      </c>
      <c r="B95" s="79" t="s">
        <v>132</v>
      </c>
      <c r="C95" s="51" t="s">
        <v>131</v>
      </c>
      <c r="D95" s="52" t="s">
        <v>28</v>
      </c>
      <c r="E95" s="52">
        <v>1</v>
      </c>
      <c r="F95" s="6">
        <v>12621.57</v>
      </c>
      <c r="G95" s="6">
        <v>13273.51</v>
      </c>
      <c r="H95" s="6">
        <v>13071.476250526568</v>
      </c>
      <c r="I95" s="6">
        <f t="shared" si="7"/>
        <v>12988.852083508857</v>
      </c>
      <c r="J95" s="7">
        <f t="shared" si="8"/>
        <v>333.73118768183508</v>
      </c>
      <c r="K95" s="7">
        <f t="shared" si="9"/>
        <v>2.569366296083647</v>
      </c>
      <c r="L95" s="8">
        <f t="shared" si="10"/>
        <v>12988.852083508857</v>
      </c>
      <c r="M95" s="8">
        <f t="shared" si="11"/>
        <v>12988.852083508857</v>
      </c>
      <c r="N95" s="8">
        <f t="shared" si="12"/>
        <v>12988.85</v>
      </c>
      <c r="O95" s="21">
        <f t="shared" si="13"/>
        <v>12988.85</v>
      </c>
      <c r="P95" s="35"/>
      <c r="Q95" s="35"/>
      <c r="R95" s="35"/>
      <c r="S95" s="19"/>
      <c r="T95" s="44">
        <v>7714.31</v>
      </c>
      <c r="V95" s="31">
        <v>1.2</v>
      </c>
    </row>
    <row r="96" spans="1:22" ht="31.5" customHeight="1" thickBot="1">
      <c r="A96" s="39">
        <v>88</v>
      </c>
      <c r="B96" s="79" t="s">
        <v>133</v>
      </c>
      <c r="C96" s="51" t="s">
        <v>134</v>
      </c>
      <c r="D96" s="52" t="s">
        <v>28</v>
      </c>
      <c r="E96" s="52">
        <v>1</v>
      </c>
      <c r="F96" s="6">
        <v>79894.39</v>
      </c>
      <c r="G96" s="6">
        <v>84021.119999999995</v>
      </c>
      <c r="H96" s="6">
        <v>82742.257126719109</v>
      </c>
      <c r="I96" s="6">
        <f t="shared" si="7"/>
        <v>82219.255708906378</v>
      </c>
      <c r="J96" s="7">
        <f t="shared" si="8"/>
        <v>2112.492126731031</v>
      </c>
      <c r="K96" s="7">
        <f t="shared" si="9"/>
        <v>2.5693398809279127</v>
      </c>
      <c r="L96" s="8">
        <f t="shared" si="10"/>
        <v>82219.255708906363</v>
      </c>
      <c r="M96" s="8">
        <f t="shared" si="11"/>
        <v>82219.255708906363</v>
      </c>
      <c r="N96" s="8">
        <f t="shared" si="12"/>
        <v>82219.25</v>
      </c>
      <c r="O96" s="21">
        <f t="shared" si="13"/>
        <v>82219.25</v>
      </c>
      <c r="P96" s="35"/>
      <c r="Q96" s="35"/>
      <c r="R96" s="35"/>
      <c r="S96" s="19"/>
      <c r="T96" s="44">
        <v>16853.98</v>
      </c>
      <c r="V96" s="31">
        <v>1.2</v>
      </c>
    </row>
    <row r="97" spans="1:22" ht="31.5" customHeight="1" thickBot="1">
      <c r="A97" s="39">
        <v>89</v>
      </c>
      <c r="B97" s="79" t="s">
        <v>135</v>
      </c>
      <c r="C97" s="51" t="s">
        <v>67</v>
      </c>
      <c r="D97" s="52" t="s">
        <v>28</v>
      </c>
      <c r="E97" s="52">
        <v>1</v>
      </c>
      <c r="F97" s="6">
        <v>706.23</v>
      </c>
      <c r="G97" s="6">
        <v>742.71</v>
      </c>
      <c r="H97" s="6">
        <v>731.40254486447088</v>
      </c>
      <c r="I97" s="6">
        <f t="shared" si="7"/>
        <v>726.78084828815702</v>
      </c>
      <c r="J97" s="7">
        <f t="shared" si="8"/>
        <v>18.673983491280968</v>
      </c>
      <c r="K97" s="7">
        <f t="shared" si="9"/>
        <v>2.5694105087200962</v>
      </c>
      <c r="L97" s="8">
        <f t="shared" si="10"/>
        <v>726.78084828815702</v>
      </c>
      <c r="M97" s="8">
        <f t="shared" si="11"/>
        <v>726.78084828815702</v>
      </c>
      <c r="N97" s="8">
        <f t="shared" si="12"/>
        <v>726.78</v>
      </c>
      <c r="O97" s="21">
        <f t="shared" si="13"/>
        <v>726.78</v>
      </c>
      <c r="P97" s="35"/>
      <c r="Q97" s="35"/>
      <c r="R97" s="35"/>
      <c r="S97" s="19"/>
      <c r="T97" s="43">
        <v>20.46</v>
      </c>
      <c r="V97" s="31">
        <v>1.2</v>
      </c>
    </row>
    <row r="98" spans="1:22" ht="31.5" customHeight="1" thickBot="1">
      <c r="A98" s="39">
        <v>90</v>
      </c>
      <c r="B98" s="79" t="s">
        <v>136</v>
      </c>
      <c r="C98" s="51" t="s">
        <v>67</v>
      </c>
      <c r="D98" s="52" t="s">
        <v>28</v>
      </c>
      <c r="E98" s="52">
        <v>1</v>
      </c>
      <c r="F98" s="6">
        <v>702.35</v>
      </c>
      <c r="G98" s="6">
        <v>738.63</v>
      </c>
      <c r="H98" s="6">
        <v>727.38384956301763</v>
      </c>
      <c r="I98" s="6">
        <f t="shared" si="7"/>
        <v>722.78794985433922</v>
      </c>
      <c r="J98" s="7">
        <f t="shared" si="8"/>
        <v>18.571519070856112</v>
      </c>
      <c r="K98" s="7">
        <f t="shared" si="9"/>
        <v>2.5694284298180072</v>
      </c>
      <c r="L98" s="8">
        <f t="shared" si="10"/>
        <v>722.7879498543391</v>
      </c>
      <c r="M98" s="8">
        <f t="shared" si="11"/>
        <v>722.7879498543391</v>
      </c>
      <c r="N98" s="8">
        <f t="shared" si="12"/>
        <v>722.78</v>
      </c>
      <c r="O98" s="21">
        <f t="shared" si="13"/>
        <v>722.78</v>
      </c>
      <c r="P98" s="35"/>
      <c r="Q98" s="35"/>
      <c r="R98" s="35"/>
      <c r="S98" s="19"/>
      <c r="T98" s="43">
        <v>14.66</v>
      </c>
      <c r="V98" s="31">
        <v>1.2</v>
      </c>
    </row>
    <row r="99" spans="1:22" ht="31.5" customHeight="1" thickBot="1">
      <c r="A99" s="39">
        <v>91</v>
      </c>
      <c r="B99" s="79" t="s">
        <v>137</v>
      </c>
      <c r="C99" s="51" t="s">
        <v>67</v>
      </c>
      <c r="D99" s="52" t="s">
        <v>28</v>
      </c>
      <c r="E99" s="52">
        <v>1</v>
      </c>
      <c r="F99" s="6">
        <v>1061.93</v>
      </c>
      <c r="G99" s="6">
        <v>1116.78</v>
      </c>
      <c r="H99" s="6">
        <v>1099.7829474976752</v>
      </c>
      <c r="I99" s="6">
        <f t="shared" si="7"/>
        <v>1092.830982499225</v>
      </c>
      <c r="J99" s="7">
        <f t="shared" si="8"/>
        <v>28.078069520619721</v>
      </c>
      <c r="K99" s="7">
        <f t="shared" si="9"/>
        <v>2.5692966222834586</v>
      </c>
      <c r="L99" s="8">
        <f t="shared" si="10"/>
        <v>1092.830982499225</v>
      </c>
      <c r="M99" s="8">
        <f t="shared" si="11"/>
        <v>1092.830982499225</v>
      </c>
      <c r="N99" s="8">
        <f t="shared" si="12"/>
        <v>1092.83</v>
      </c>
      <c r="O99" s="21">
        <f t="shared" si="13"/>
        <v>1092.83</v>
      </c>
      <c r="P99" s="35"/>
      <c r="Q99" s="35"/>
      <c r="R99" s="35"/>
      <c r="S99" s="19"/>
      <c r="T99" s="43">
        <v>18.649999999999999</v>
      </c>
      <c r="V99" s="31">
        <v>1.2</v>
      </c>
    </row>
    <row r="100" spans="1:22" ht="31.5" customHeight="1" thickBot="1">
      <c r="A100" s="39">
        <v>92</v>
      </c>
      <c r="B100" s="79" t="s">
        <v>138</v>
      </c>
      <c r="C100" s="51" t="s">
        <v>67</v>
      </c>
      <c r="D100" s="52" t="s">
        <v>28</v>
      </c>
      <c r="E100" s="52">
        <v>1</v>
      </c>
      <c r="F100" s="6">
        <v>1459.02</v>
      </c>
      <c r="G100" s="6">
        <v>1534.38</v>
      </c>
      <c r="H100" s="6">
        <v>1511.0294333463792</v>
      </c>
      <c r="I100" s="6">
        <f t="shared" si="7"/>
        <v>1501.4764777821265</v>
      </c>
      <c r="J100" s="7">
        <f t="shared" si="8"/>
        <v>38.577540357174733</v>
      </c>
      <c r="K100" s="7">
        <f t="shared" si="9"/>
        <v>2.5693070073371187</v>
      </c>
      <c r="L100" s="8">
        <f t="shared" si="10"/>
        <v>1501.4764777821265</v>
      </c>
      <c r="M100" s="8">
        <f t="shared" si="11"/>
        <v>1501.4764777821265</v>
      </c>
      <c r="N100" s="8">
        <f t="shared" si="12"/>
        <v>1501.47</v>
      </c>
      <c r="O100" s="21">
        <f t="shared" si="13"/>
        <v>1501.47</v>
      </c>
      <c r="P100" s="35"/>
      <c r="Q100" s="35"/>
      <c r="R100" s="35"/>
      <c r="S100" s="19"/>
      <c r="T100" s="43">
        <v>6.91</v>
      </c>
      <c r="V100" s="31">
        <v>1.2</v>
      </c>
    </row>
    <row r="101" spans="1:22" ht="31.5" customHeight="1" thickBot="1">
      <c r="A101" s="39">
        <v>93</v>
      </c>
      <c r="B101" s="79" t="s">
        <v>139</v>
      </c>
      <c r="C101" s="51" t="s">
        <v>31</v>
      </c>
      <c r="D101" s="52" t="s">
        <v>28</v>
      </c>
      <c r="E101" s="52">
        <v>1</v>
      </c>
      <c r="F101" s="6">
        <v>7142.48</v>
      </c>
      <c r="G101" s="6">
        <v>7511.41</v>
      </c>
      <c r="H101" s="6">
        <v>7397.0784848747398</v>
      </c>
      <c r="I101" s="6">
        <f t="shared" si="7"/>
        <v>7350.3228282915798</v>
      </c>
      <c r="J101" s="7">
        <f t="shared" si="8"/>
        <v>188.85683676237895</v>
      </c>
      <c r="K101" s="7">
        <f t="shared" si="9"/>
        <v>2.5693679199431099</v>
      </c>
      <c r="L101" s="8">
        <f t="shared" si="10"/>
        <v>7350.3228282915788</v>
      </c>
      <c r="M101" s="8">
        <f t="shared" si="11"/>
        <v>7350.3228282915788</v>
      </c>
      <c r="N101" s="8">
        <f t="shared" si="12"/>
        <v>7350.32</v>
      </c>
      <c r="O101" s="21">
        <f t="shared" si="13"/>
        <v>7350.32</v>
      </c>
      <c r="P101" s="35"/>
      <c r="Q101" s="35"/>
      <c r="R101" s="35"/>
      <c r="S101" s="19"/>
      <c r="T101" s="43">
        <v>8.6</v>
      </c>
      <c r="V101" s="31">
        <v>1.2</v>
      </c>
    </row>
    <row r="102" spans="1:22" ht="31.5" customHeight="1" thickBot="1">
      <c r="A102" s="39">
        <v>94</v>
      </c>
      <c r="B102" s="79" t="s">
        <v>140</v>
      </c>
      <c r="C102" s="51" t="s">
        <v>31</v>
      </c>
      <c r="D102" s="52" t="s">
        <v>28</v>
      </c>
      <c r="E102" s="52">
        <v>1</v>
      </c>
      <c r="F102" s="6">
        <v>122.88</v>
      </c>
      <c r="G102" s="6">
        <v>129.22999999999999</v>
      </c>
      <c r="H102" s="6">
        <v>127.25868454601599</v>
      </c>
      <c r="I102" s="6">
        <f t="shared" si="7"/>
        <v>126.45622818200532</v>
      </c>
      <c r="J102" s="7">
        <f t="shared" si="8"/>
        <v>3.2501657130223207</v>
      </c>
      <c r="K102" s="7">
        <f t="shared" si="9"/>
        <v>2.5701903020106198</v>
      </c>
      <c r="L102" s="8">
        <f t="shared" si="10"/>
        <v>126.45622818200532</v>
      </c>
      <c r="M102" s="8">
        <f t="shared" si="11"/>
        <v>126.45622818200532</v>
      </c>
      <c r="N102" s="8">
        <f t="shared" si="12"/>
        <v>126.45</v>
      </c>
      <c r="O102" s="21">
        <f t="shared" si="13"/>
        <v>126.45</v>
      </c>
      <c r="P102" s="35"/>
      <c r="Q102" s="35"/>
      <c r="R102" s="35"/>
      <c r="S102" s="19"/>
      <c r="T102" s="43">
        <v>9.34</v>
      </c>
      <c r="V102" s="31">
        <v>1.2</v>
      </c>
    </row>
    <row r="103" spans="1:22" ht="31.5" customHeight="1" thickBot="1">
      <c r="A103" s="39">
        <v>95</v>
      </c>
      <c r="B103" s="79" t="s">
        <v>141</v>
      </c>
      <c r="C103" s="51" t="s">
        <v>31</v>
      </c>
      <c r="D103" s="52" t="s">
        <v>28</v>
      </c>
      <c r="E103" s="52">
        <v>1</v>
      </c>
      <c r="F103" s="6">
        <v>1665.98</v>
      </c>
      <c r="G103" s="6">
        <v>1752.03</v>
      </c>
      <c r="H103" s="6">
        <v>1725.35984942388</v>
      </c>
      <c r="I103" s="6">
        <f t="shared" si="7"/>
        <v>1714.4566164746266</v>
      </c>
      <c r="J103" s="7">
        <f t="shared" si="8"/>
        <v>44.048961299436563</v>
      </c>
      <c r="K103" s="7">
        <f t="shared" si="9"/>
        <v>2.56926660471659</v>
      </c>
      <c r="L103" s="8">
        <f t="shared" si="10"/>
        <v>1714.4566164746266</v>
      </c>
      <c r="M103" s="8">
        <f t="shared" si="11"/>
        <v>1714.4566164746266</v>
      </c>
      <c r="N103" s="8">
        <f t="shared" si="12"/>
        <v>1714.45</v>
      </c>
      <c r="O103" s="21">
        <f t="shared" si="13"/>
        <v>1714.45</v>
      </c>
      <c r="P103" s="35"/>
      <c r="Q103" s="35"/>
      <c r="R103" s="35"/>
      <c r="S103" s="19"/>
      <c r="T103" s="43">
        <v>10.8</v>
      </c>
      <c r="V103" s="31">
        <v>1.2</v>
      </c>
    </row>
    <row r="104" spans="1:22" ht="31.5" customHeight="1" thickBot="1">
      <c r="A104" s="39">
        <v>96</v>
      </c>
      <c r="B104" s="79" t="s">
        <v>142</v>
      </c>
      <c r="C104" s="51" t="s">
        <v>75</v>
      </c>
      <c r="D104" s="52" t="s">
        <v>28</v>
      </c>
      <c r="E104" s="52">
        <v>1</v>
      </c>
      <c r="F104" s="6">
        <v>24.58</v>
      </c>
      <c r="G104" s="6">
        <v>25.85</v>
      </c>
      <c r="H104" s="6">
        <v>25.451736909203198</v>
      </c>
      <c r="I104" s="6">
        <f t="shared" si="7"/>
        <v>25.293912303067732</v>
      </c>
      <c r="J104" s="7">
        <f t="shared" si="8"/>
        <v>0.64954326624664749</v>
      </c>
      <c r="K104" s="7">
        <f t="shared" si="9"/>
        <v>2.5679825978042499</v>
      </c>
      <c r="L104" s="8">
        <f t="shared" si="10"/>
        <v>25.293912303067732</v>
      </c>
      <c r="M104" s="8">
        <f t="shared" si="11"/>
        <v>25.293912303067732</v>
      </c>
      <c r="N104" s="8">
        <f t="shared" si="12"/>
        <v>25.29</v>
      </c>
      <c r="O104" s="21">
        <f t="shared" si="13"/>
        <v>25.29</v>
      </c>
      <c r="P104" s="35"/>
      <c r="Q104" s="35"/>
      <c r="R104" s="35"/>
      <c r="S104" s="19"/>
      <c r="T104" s="43">
        <v>12.24</v>
      </c>
      <c r="V104" s="31">
        <v>1.2</v>
      </c>
    </row>
    <row r="105" spans="1:22" ht="31.5" customHeight="1" thickBot="1">
      <c r="A105" s="39">
        <v>97</v>
      </c>
      <c r="B105" s="79" t="s">
        <v>143</v>
      </c>
      <c r="C105" s="51" t="s">
        <v>32</v>
      </c>
      <c r="D105" s="52" t="s">
        <v>28</v>
      </c>
      <c r="E105" s="52">
        <v>1</v>
      </c>
      <c r="F105" s="6">
        <v>551.01</v>
      </c>
      <c r="G105" s="6">
        <v>579.47</v>
      </c>
      <c r="H105" s="6">
        <v>570.65473280634535</v>
      </c>
      <c r="I105" s="6">
        <f t="shared" si="7"/>
        <v>567.04491093544846</v>
      </c>
      <c r="J105" s="7">
        <f t="shared" si="8"/>
        <v>14.569351751354784</v>
      </c>
      <c r="K105" s="7">
        <f t="shared" si="9"/>
        <v>2.5693470605917028</v>
      </c>
      <c r="L105" s="8">
        <f t="shared" si="10"/>
        <v>567.04491093544834</v>
      </c>
      <c r="M105" s="8">
        <f t="shared" si="11"/>
        <v>567.04491093544834</v>
      </c>
      <c r="N105" s="8">
        <f t="shared" si="12"/>
        <v>567.04</v>
      </c>
      <c r="O105" s="21">
        <f t="shared" si="13"/>
        <v>567.04</v>
      </c>
      <c r="P105" s="35"/>
      <c r="Q105" s="35"/>
      <c r="R105" s="35"/>
      <c r="S105" s="19"/>
      <c r="T105" s="43">
        <v>15.1</v>
      </c>
      <c r="V105" s="31">
        <v>1.2</v>
      </c>
    </row>
    <row r="106" spans="1:22" ht="31.5" customHeight="1" thickBot="1">
      <c r="A106" s="39">
        <v>98</v>
      </c>
      <c r="B106" s="79" t="s">
        <v>144</v>
      </c>
      <c r="C106" s="51" t="s">
        <v>32</v>
      </c>
      <c r="D106" s="52" t="s">
        <v>28</v>
      </c>
      <c r="E106" s="52">
        <v>1</v>
      </c>
      <c r="F106" s="6">
        <v>1568.97</v>
      </c>
      <c r="G106" s="6">
        <v>1650.01</v>
      </c>
      <c r="H106" s="6">
        <v>1624.8924668875518</v>
      </c>
      <c r="I106" s="6">
        <f t="shared" si="7"/>
        <v>1614.6241556291841</v>
      </c>
      <c r="J106" s="7">
        <f t="shared" si="8"/>
        <v>41.484323088053898</v>
      </c>
      <c r="K106" s="7">
        <f t="shared" si="9"/>
        <v>2.5692866629936151</v>
      </c>
      <c r="L106" s="8">
        <f t="shared" si="10"/>
        <v>1614.6241556291839</v>
      </c>
      <c r="M106" s="8">
        <f t="shared" si="11"/>
        <v>1614.6241556291839</v>
      </c>
      <c r="N106" s="8">
        <f t="shared" si="12"/>
        <v>1614.62</v>
      </c>
      <c r="O106" s="21">
        <f t="shared" si="13"/>
        <v>1614.62</v>
      </c>
      <c r="P106" s="35"/>
      <c r="Q106" s="35"/>
      <c r="R106" s="35"/>
      <c r="S106" s="19"/>
      <c r="T106" s="43">
        <v>17.059999999999999</v>
      </c>
      <c r="V106" s="31">
        <v>1.2</v>
      </c>
    </row>
    <row r="107" spans="1:22" ht="31.5" customHeight="1" thickBot="1">
      <c r="A107" s="39">
        <v>99</v>
      </c>
      <c r="B107" s="79" t="s">
        <v>145</v>
      </c>
      <c r="C107" s="51" t="s">
        <v>32</v>
      </c>
      <c r="D107" s="52" t="s">
        <v>28</v>
      </c>
      <c r="E107" s="52">
        <v>1</v>
      </c>
      <c r="F107" s="6">
        <v>2267.4299999999998</v>
      </c>
      <c r="G107" s="6">
        <v>2384.5500000000002</v>
      </c>
      <c r="H107" s="6">
        <v>2348.2576211491164</v>
      </c>
      <c r="I107" s="6">
        <f t="shared" si="7"/>
        <v>2333.4125403830385</v>
      </c>
      <c r="J107" s="7">
        <f t="shared" si="8"/>
        <v>59.954615478823193</v>
      </c>
      <c r="K107" s="7">
        <f t="shared" si="9"/>
        <v>2.5693963001065132</v>
      </c>
      <c r="L107" s="8">
        <f t="shared" si="10"/>
        <v>2333.4125403830385</v>
      </c>
      <c r="M107" s="8">
        <f t="shared" si="11"/>
        <v>2333.4125403830385</v>
      </c>
      <c r="N107" s="8">
        <f t="shared" si="12"/>
        <v>2333.41</v>
      </c>
      <c r="O107" s="21">
        <f t="shared" si="13"/>
        <v>2333.41</v>
      </c>
      <c r="P107" s="35"/>
      <c r="Q107" s="35"/>
      <c r="R107" s="35"/>
      <c r="S107" s="19"/>
      <c r="T107" s="43">
        <v>19.670000000000002</v>
      </c>
      <c r="V107" s="31">
        <v>1.2</v>
      </c>
    </row>
    <row r="108" spans="1:22" ht="31.5" customHeight="1" thickBot="1">
      <c r="A108" s="39">
        <v>100</v>
      </c>
      <c r="B108" s="79" t="s">
        <v>146</v>
      </c>
      <c r="C108" s="51" t="s">
        <v>32</v>
      </c>
      <c r="D108" s="52" t="s">
        <v>28</v>
      </c>
      <c r="E108" s="52">
        <v>1</v>
      </c>
      <c r="F108" s="6">
        <v>2840.44</v>
      </c>
      <c r="G108" s="6">
        <v>2987.15</v>
      </c>
      <c r="H108" s="6">
        <v>2941.6849606636956</v>
      </c>
      <c r="I108" s="6">
        <f t="shared" si="7"/>
        <v>2923.0916535545653</v>
      </c>
      <c r="J108" s="7">
        <f t="shared" si="8"/>
        <v>75.101526795004844</v>
      </c>
      <c r="K108" s="7">
        <f t="shared" si="9"/>
        <v>2.5692498113659616</v>
      </c>
      <c r="L108" s="8">
        <f t="shared" si="10"/>
        <v>2923.0916535545648</v>
      </c>
      <c r="M108" s="8">
        <f t="shared" si="11"/>
        <v>2923.0916535545648</v>
      </c>
      <c r="N108" s="8">
        <f t="shared" si="12"/>
        <v>2923.09</v>
      </c>
      <c r="O108" s="21">
        <f t="shared" si="13"/>
        <v>2923.09</v>
      </c>
      <c r="P108" s="35"/>
      <c r="Q108" s="35"/>
      <c r="R108" s="35"/>
      <c r="S108" s="19"/>
      <c r="T108" s="43">
        <v>43.85</v>
      </c>
      <c r="V108" s="31">
        <v>1.2</v>
      </c>
    </row>
    <row r="109" spans="1:22" ht="31.5" customHeight="1" thickBot="1">
      <c r="A109" s="39">
        <v>101</v>
      </c>
      <c r="B109" s="79" t="s">
        <v>147</v>
      </c>
      <c r="C109" s="51" t="s">
        <v>32</v>
      </c>
      <c r="D109" s="52" t="s">
        <v>28</v>
      </c>
      <c r="E109" s="52">
        <v>1</v>
      </c>
      <c r="F109" s="6">
        <v>4029.13</v>
      </c>
      <c r="G109" s="6">
        <v>4237.24</v>
      </c>
      <c r="H109" s="6">
        <v>4172.7452880088404</v>
      </c>
      <c r="I109" s="6">
        <f t="shared" si="7"/>
        <v>4146.3717626696134</v>
      </c>
      <c r="J109" s="7">
        <f t="shared" si="8"/>
        <v>106.53222589486292</v>
      </c>
      <c r="K109" s="7">
        <f t="shared" si="9"/>
        <v>2.5692878495360212</v>
      </c>
      <c r="L109" s="8">
        <f t="shared" si="10"/>
        <v>4146.3717626696125</v>
      </c>
      <c r="M109" s="8">
        <f t="shared" si="11"/>
        <v>4146.3717626696125</v>
      </c>
      <c r="N109" s="8">
        <f t="shared" si="12"/>
        <v>4146.37</v>
      </c>
      <c r="O109" s="21">
        <f t="shared" si="13"/>
        <v>4146.37</v>
      </c>
      <c r="P109" s="35"/>
      <c r="Q109" s="35"/>
      <c r="R109" s="35"/>
      <c r="S109" s="19"/>
      <c r="T109" s="43">
        <v>52.33</v>
      </c>
      <c r="V109" s="31">
        <v>1.2</v>
      </c>
    </row>
    <row r="110" spans="1:22" ht="31.5" customHeight="1" thickBot="1">
      <c r="A110" s="39">
        <v>102</v>
      </c>
      <c r="B110" s="79" t="s">
        <v>148</v>
      </c>
      <c r="C110" s="51" t="s">
        <v>31</v>
      </c>
      <c r="D110" s="52" t="s">
        <v>28</v>
      </c>
      <c r="E110" s="52">
        <v>1</v>
      </c>
      <c r="F110" s="6">
        <v>832.99</v>
      </c>
      <c r="G110" s="6">
        <v>876.01</v>
      </c>
      <c r="H110" s="6">
        <v>862.67992471193998</v>
      </c>
      <c r="I110" s="6">
        <f t="shared" si="7"/>
        <v>857.22664157064662</v>
      </c>
      <c r="J110" s="7">
        <f t="shared" si="8"/>
        <v>22.022348257266643</v>
      </c>
      <c r="K110" s="7">
        <f t="shared" si="9"/>
        <v>2.5690228452205326</v>
      </c>
      <c r="L110" s="8">
        <f t="shared" si="10"/>
        <v>857.22664157064651</v>
      </c>
      <c r="M110" s="8">
        <f t="shared" si="11"/>
        <v>857.22664157064651</v>
      </c>
      <c r="N110" s="8">
        <f t="shared" si="12"/>
        <v>857.22</v>
      </c>
      <c r="O110" s="21">
        <f t="shared" si="13"/>
        <v>857.22</v>
      </c>
      <c r="P110" s="35"/>
      <c r="Q110" s="35"/>
      <c r="R110" s="35"/>
      <c r="S110" s="19"/>
      <c r="T110" s="43">
        <v>28.91</v>
      </c>
      <c r="V110" s="31">
        <v>1.2</v>
      </c>
    </row>
    <row r="111" spans="1:22" ht="31.5" customHeight="1" thickBot="1">
      <c r="A111" s="39">
        <v>103</v>
      </c>
      <c r="B111" s="79" t="s">
        <v>149</v>
      </c>
      <c r="C111" s="51" t="s">
        <v>150</v>
      </c>
      <c r="D111" s="52" t="s">
        <v>28</v>
      </c>
      <c r="E111" s="52">
        <v>1</v>
      </c>
      <c r="F111" s="6">
        <v>58014.23</v>
      </c>
      <c r="G111" s="6">
        <v>61010.8</v>
      </c>
      <c r="H111" s="6">
        <v>60082.173886925353</v>
      </c>
      <c r="I111" s="6">
        <f t="shared" si="7"/>
        <v>59702.401295641786</v>
      </c>
      <c r="J111" s="7">
        <f t="shared" si="8"/>
        <v>1533.9583948212794</v>
      </c>
      <c r="K111" s="7">
        <f t="shared" si="9"/>
        <v>2.5693412015795363</v>
      </c>
      <c r="L111" s="8">
        <f t="shared" si="10"/>
        <v>59702.401295641786</v>
      </c>
      <c r="M111" s="8">
        <f t="shared" si="11"/>
        <v>59702.401295641786</v>
      </c>
      <c r="N111" s="8">
        <f t="shared" si="12"/>
        <v>59702.400000000001</v>
      </c>
      <c r="O111" s="21">
        <f t="shared" si="13"/>
        <v>59702.400000000001</v>
      </c>
      <c r="P111" s="35"/>
      <c r="Q111" s="35"/>
      <c r="R111" s="35"/>
      <c r="S111" s="19"/>
      <c r="T111" s="43">
        <v>13.64</v>
      </c>
      <c r="V111" s="31">
        <v>1.2</v>
      </c>
    </row>
    <row r="112" spans="1:22" ht="31.5" customHeight="1" thickBot="1">
      <c r="A112" s="39">
        <v>104</v>
      </c>
      <c r="B112" s="79" t="s">
        <v>151</v>
      </c>
      <c r="C112" s="51" t="s">
        <v>31</v>
      </c>
      <c r="D112" s="52" t="s">
        <v>28</v>
      </c>
      <c r="E112" s="52">
        <v>1</v>
      </c>
      <c r="F112" s="6">
        <v>201.78</v>
      </c>
      <c r="G112" s="6">
        <v>212.2</v>
      </c>
      <c r="H112" s="6">
        <v>208.9721556755631</v>
      </c>
      <c r="I112" s="6">
        <f t="shared" si="7"/>
        <v>207.65071855852102</v>
      </c>
      <c r="J112" s="7">
        <f t="shared" si="8"/>
        <v>5.3342053804406779</v>
      </c>
      <c r="K112" s="7">
        <f t="shared" si="9"/>
        <v>2.5688355029396965</v>
      </c>
      <c r="L112" s="8">
        <f t="shared" si="10"/>
        <v>207.65071855852102</v>
      </c>
      <c r="M112" s="8">
        <f t="shared" si="11"/>
        <v>207.65071855852102</v>
      </c>
      <c r="N112" s="8">
        <f t="shared" si="12"/>
        <v>207.65</v>
      </c>
      <c r="O112" s="21">
        <f t="shared" si="13"/>
        <v>207.65</v>
      </c>
      <c r="P112" s="35"/>
      <c r="Q112" s="35"/>
      <c r="R112" s="35"/>
      <c r="S112" s="19"/>
      <c r="T112" s="43">
        <v>19.489999999999998</v>
      </c>
      <c r="V112" s="31">
        <v>1.2</v>
      </c>
    </row>
    <row r="113" spans="1:22" ht="31.5" customHeight="1" thickBot="1">
      <c r="A113" s="39">
        <v>105</v>
      </c>
      <c r="B113" s="79" t="s">
        <v>152</v>
      </c>
      <c r="C113" s="51" t="s">
        <v>54</v>
      </c>
      <c r="D113" s="52" t="s">
        <v>28</v>
      </c>
      <c r="E113" s="52">
        <v>1</v>
      </c>
      <c r="F113" s="6">
        <v>90.54</v>
      </c>
      <c r="G113" s="6">
        <v>95.22</v>
      </c>
      <c r="H113" s="6">
        <v>93.769557033906523</v>
      </c>
      <c r="I113" s="6">
        <f t="shared" si="7"/>
        <v>93.176519011302162</v>
      </c>
      <c r="J113" s="7">
        <f t="shared" si="8"/>
        <v>2.3956983474951179</v>
      </c>
      <c r="K113" s="7">
        <f t="shared" si="9"/>
        <v>2.571139567045345</v>
      </c>
      <c r="L113" s="8">
        <f t="shared" si="10"/>
        <v>93.176519011302162</v>
      </c>
      <c r="M113" s="8">
        <f t="shared" si="11"/>
        <v>93.176519011302162</v>
      </c>
      <c r="N113" s="8">
        <f t="shared" si="12"/>
        <v>93.17</v>
      </c>
      <c r="O113" s="21">
        <f t="shared" si="13"/>
        <v>93.17</v>
      </c>
      <c r="P113" s="35"/>
      <c r="Q113" s="35"/>
      <c r="R113" s="35"/>
      <c r="S113" s="19"/>
      <c r="T113" s="44">
        <v>1035.71</v>
      </c>
      <c r="V113" s="31">
        <v>1.2</v>
      </c>
    </row>
    <row r="114" spans="1:22" ht="31.5" customHeight="1" thickBot="1">
      <c r="A114" s="39">
        <v>106</v>
      </c>
      <c r="B114" s="79" t="s">
        <v>153</v>
      </c>
      <c r="C114" s="51" t="s">
        <v>54</v>
      </c>
      <c r="D114" s="52" t="s">
        <v>28</v>
      </c>
      <c r="E114" s="52">
        <v>1</v>
      </c>
      <c r="F114" s="6">
        <v>785.13</v>
      </c>
      <c r="G114" s="6">
        <v>825.68</v>
      </c>
      <c r="H114" s="6">
        <v>813.11601599401797</v>
      </c>
      <c r="I114" s="6">
        <f t="shared" si="7"/>
        <v>807.97533866467256</v>
      </c>
      <c r="J114" s="7">
        <f t="shared" si="8"/>
        <v>20.758023690932934</v>
      </c>
      <c r="K114" s="7">
        <f t="shared" si="9"/>
        <v>2.5691407518996034</v>
      </c>
      <c r="L114" s="8">
        <f t="shared" si="10"/>
        <v>807.97533866467256</v>
      </c>
      <c r="M114" s="8">
        <f t="shared" si="11"/>
        <v>807.97533866467256</v>
      </c>
      <c r="N114" s="8">
        <f t="shared" si="12"/>
        <v>807.97</v>
      </c>
      <c r="O114" s="21">
        <f t="shared" si="13"/>
        <v>807.97</v>
      </c>
      <c r="P114" s="35"/>
      <c r="Q114" s="35"/>
      <c r="R114" s="35"/>
      <c r="S114" s="19"/>
      <c r="T114" s="44">
        <v>2408.62</v>
      </c>
      <c r="V114" s="31">
        <v>1.2</v>
      </c>
    </row>
    <row r="115" spans="1:22" ht="31.5" customHeight="1" thickBot="1">
      <c r="A115" s="39">
        <v>107</v>
      </c>
      <c r="B115" s="79" t="s">
        <v>154</v>
      </c>
      <c r="C115" s="51" t="s">
        <v>31</v>
      </c>
      <c r="D115" s="52" t="s">
        <v>28</v>
      </c>
      <c r="E115" s="52">
        <v>1</v>
      </c>
      <c r="F115" s="6">
        <v>293.62</v>
      </c>
      <c r="G115" s="6">
        <v>308.77999999999997</v>
      </c>
      <c r="H115" s="6">
        <v>304.08127780995397</v>
      </c>
      <c r="I115" s="6">
        <f t="shared" si="7"/>
        <v>302.16042593665134</v>
      </c>
      <c r="J115" s="7">
        <f t="shared" si="8"/>
        <v>7.7603900636100436</v>
      </c>
      <c r="K115" s="7">
        <f t="shared" si="9"/>
        <v>2.5683012722642338</v>
      </c>
      <c r="L115" s="8">
        <f t="shared" si="10"/>
        <v>302.16042593665134</v>
      </c>
      <c r="M115" s="8">
        <f t="shared" si="11"/>
        <v>302.16042593665134</v>
      </c>
      <c r="N115" s="8">
        <f t="shared" si="12"/>
        <v>302.16000000000003</v>
      </c>
      <c r="O115" s="21">
        <f t="shared" si="13"/>
        <v>302.16000000000003</v>
      </c>
      <c r="P115" s="35"/>
      <c r="Q115" s="35"/>
      <c r="R115" s="35"/>
      <c r="S115" s="19"/>
      <c r="T115" s="43">
        <v>469.52</v>
      </c>
      <c r="V115" s="31">
        <v>1.2</v>
      </c>
    </row>
    <row r="116" spans="1:22" ht="31.5" customHeight="1" thickBot="1">
      <c r="A116" s="39">
        <v>108</v>
      </c>
      <c r="B116" s="79" t="s">
        <v>155</v>
      </c>
      <c r="C116" s="51" t="s">
        <v>31</v>
      </c>
      <c r="D116" s="52" t="s">
        <v>28</v>
      </c>
      <c r="E116" s="52">
        <v>1</v>
      </c>
      <c r="F116" s="6">
        <v>303.95999999999998</v>
      </c>
      <c r="G116" s="6">
        <v>319.66000000000003</v>
      </c>
      <c r="H116" s="6">
        <v>314.79779861382906</v>
      </c>
      <c r="I116" s="6">
        <f t="shared" si="7"/>
        <v>312.80593287127635</v>
      </c>
      <c r="J116" s="7">
        <f t="shared" si="8"/>
        <v>8.0372972355305254</v>
      </c>
      <c r="K116" s="7">
        <f t="shared" si="9"/>
        <v>2.5694196915497689</v>
      </c>
      <c r="L116" s="8">
        <f t="shared" si="10"/>
        <v>312.80593287127635</v>
      </c>
      <c r="M116" s="8">
        <f t="shared" si="11"/>
        <v>312.80593287127635</v>
      </c>
      <c r="N116" s="8">
        <f t="shared" si="12"/>
        <v>312.8</v>
      </c>
      <c r="O116" s="21">
        <f t="shared" si="13"/>
        <v>312.8</v>
      </c>
      <c r="P116" s="35"/>
      <c r="Q116" s="35"/>
      <c r="R116" s="35"/>
      <c r="S116" s="19"/>
      <c r="T116" s="43">
        <v>393.99</v>
      </c>
      <c r="V116" s="31">
        <v>1.2</v>
      </c>
    </row>
    <row r="117" spans="1:22" ht="31.5" customHeight="1" thickBot="1">
      <c r="A117" s="39">
        <v>109</v>
      </c>
      <c r="B117" s="79" t="s">
        <v>156</v>
      </c>
      <c r="C117" s="51" t="s">
        <v>31</v>
      </c>
      <c r="D117" s="52" t="s">
        <v>28</v>
      </c>
      <c r="E117" s="52">
        <v>1</v>
      </c>
      <c r="F117" s="6">
        <v>244.46</v>
      </c>
      <c r="G117" s="6">
        <v>257.08999999999997</v>
      </c>
      <c r="H117" s="6">
        <v>253.17780399154762</v>
      </c>
      <c r="I117" s="6">
        <f t="shared" si="7"/>
        <v>251.57593466384921</v>
      </c>
      <c r="J117" s="7">
        <f t="shared" si="8"/>
        <v>6.4655791702882679</v>
      </c>
      <c r="K117" s="7">
        <f t="shared" si="9"/>
        <v>2.5700308652047528</v>
      </c>
      <c r="L117" s="8">
        <f t="shared" si="10"/>
        <v>251.57593466384918</v>
      </c>
      <c r="M117" s="8">
        <f t="shared" si="11"/>
        <v>251.57593466384918</v>
      </c>
      <c r="N117" s="8">
        <f t="shared" si="12"/>
        <v>251.57</v>
      </c>
      <c r="O117" s="21">
        <f t="shared" si="13"/>
        <v>251.57</v>
      </c>
      <c r="P117" s="35"/>
      <c r="Q117" s="35"/>
      <c r="R117" s="35"/>
      <c r="S117" s="19"/>
      <c r="T117" s="43">
        <v>539.74</v>
      </c>
      <c r="V117" s="31">
        <v>1.2</v>
      </c>
    </row>
    <row r="118" spans="1:22" ht="31.5" customHeight="1" thickBot="1">
      <c r="A118" s="39">
        <v>110</v>
      </c>
      <c r="B118" s="79" t="s">
        <v>157</v>
      </c>
      <c r="C118" s="51" t="s">
        <v>31</v>
      </c>
      <c r="D118" s="52" t="s">
        <v>28</v>
      </c>
      <c r="E118" s="52">
        <v>1</v>
      </c>
      <c r="F118" s="6">
        <v>663.54</v>
      </c>
      <c r="G118" s="6">
        <v>697.82</v>
      </c>
      <c r="H118" s="6">
        <v>687.19689654848628</v>
      </c>
      <c r="I118" s="6">
        <f t="shared" si="7"/>
        <v>682.85229884949547</v>
      </c>
      <c r="J118" s="7">
        <f t="shared" si="8"/>
        <v>17.548112345051784</v>
      </c>
      <c r="K118" s="7">
        <f t="shared" si="9"/>
        <v>2.5698254768443691</v>
      </c>
      <c r="L118" s="8">
        <f t="shared" si="10"/>
        <v>682.85229884949536</v>
      </c>
      <c r="M118" s="8">
        <f t="shared" si="11"/>
        <v>682.85229884949536</v>
      </c>
      <c r="N118" s="8">
        <f t="shared" si="12"/>
        <v>682.85</v>
      </c>
      <c r="O118" s="21">
        <f t="shared" si="13"/>
        <v>682.85</v>
      </c>
      <c r="P118" s="35"/>
      <c r="Q118" s="35"/>
      <c r="R118" s="35"/>
      <c r="S118" s="19"/>
      <c r="T118" s="43">
        <v>46.04</v>
      </c>
      <c r="V118" s="31">
        <v>1.2</v>
      </c>
    </row>
    <row r="119" spans="1:22" ht="31.5" customHeight="1" thickBot="1">
      <c r="A119" s="39">
        <v>111</v>
      </c>
      <c r="B119" s="79" t="s">
        <v>158</v>
      </c>
      <c r="C119" s="51" t="s">
        <v>54</v>
      </c>
      <c r="D119" s="52" t="s">
        <v>28</v>
      </c>
      <c r="E119" s="52">
        <v>1</v>
      </c>
      <c r="F119" s="6">
        <v>2030.73</v>
      </c>
      <c r="G119" s="6">
        <v>2135.62</v>
      </c>
      <c r="H119" s="6">
        <v>2103.1172077604747</v>
      </c>
      <c r="I119" s="6">
        <f t="shared" si="7"/>
        <v>2089.8224025868253</v>
      </c>
      <c r="J119" s="7">
        <f t="shared" si="8"/>
        <v>53.693965288977985</v>
      </c>
      <c r="K119" s="7">
        <f t="shared" si="9"/>
        <v>2.5693075747735543</v>
      </c>
      <c r="L119" s="8">
        <f t="shared" si="10"/>
        <v>2089.8224025868249</v>
      </c>
      <c r="M119" s="8">
        <f t="shared" si="11"/>
        <v>2089.8224025868249</v>
      </c>
      <c r="N119" s="8">
        <f t="shared" si="12"/>
        <v>2089.8200000000002</v>
      </c>
      <c r="O119" s="21">
        <f t="shared" si="13"/>
        <v>2089.8200000000002</v>
      </c>
      <c r="P119" s="35"/>
      <c r="Q119" s="35"/>
      <c r="R119" s="35"/>
      <c r="S119" s="19"/>
      <c r="T119" s="43">
        <v>73.14</v>
      </c>
      <c r="V119" s="31">
        <v>1.2</v>
      </c>
    </row>
    <row r="120" spans="1:22" ht="31.5" customHeight="1" thickBot="1">
      <c r="A120" s="39">
        <v>112</v>
      </c>
      <c r="B120" s="79" t="s">
        <v>159</v>
      </c>
      <c r="C120" s="51" t="s">
        <v>31</v>
      </c>
      <c r="D120" s="52" t="s">
        <v>28</v>
      </c>
      <c r="E120" s="52">
        <v>1</v>
      </c>
      <c r="F120" s="6">
        <v>125.47</v>
      </c>
      <c r="G120" s="6">
        <v>131.94999999999999</v>
      </c>
      <c r="H120" s="6">
        <v>129.93781474698474</v>
      </c>
      <c r="I120" s="6">
        <f t="shared" si="7"/>
        <v>129.11927158232822</v>
      </c>
      <c r="J120" s="7">
        <f t="shared" si="8"/>
        <v>3.3166413258452252</v>
      </c>
      <c r="K120" s="7">
        <f t="shared" si="9"/>
        <v>2.5686648361631201</v>
      </c>
      <c r="L120" s="8">
        <f t="shared" si="10"/>
        <v>129.11927158232822</v>
      </c>
      <c r="M120" s="8">
        <f t="shared" si="11"/>
        <v>129.11927158232822</v>
      </c>
      <c r="N120" s="8">
        <f t="shared" si="12"/>
        <v>129.11000000000001</v>
      </c>
      <c r="O120" s="21">
        <f t="shared" si="13"/>
        <v>129.11000000000001</v>
      </c>
      <c r="P120" s="35"/>
      <c r="Q120" s="35"/>
      <c r="R120" s="35"/>
      <c r="S120" s="19"/>
      <c r="T120" s="43">
        <v>152.38</v>
      </c>
      <c r="V120" s="31">
        <v>1.2</v>
      </c>
    </row>
    <row r="121" spans="1:22" ht="31.5" customHeight="1" thickBot="1">
      <c r="A121" s="39">
        <v>113</v>
      </c>
      <c r="B121" s="79" t="s">
        <v>160</v>
      </c>
      <c r="C121" s="51" t="s">
        <v>31</v>
      </c>
      <c r="D121" s="52" t="s">
        <v>28</v>
      </c>
      <c r="E121" s="52">
        <v>1</v>
      </c>
      <c r="F121" s="6">
        <v>582.05999999999995</v>
      </c>
      <c r="G121" s="6">
        <v>612.12</v>
      </c>
      <c r="H121" s="6">
        <v>602.80429521797043</v>
      </c>
      <c r="I121" s="6">
        <f t="shared" si="7"/>
        <v>598.99476507265672</v>
      </c>
      <c r="J121" s="7">
        <f t="shared" si="8"/>
        <v>15.387829279857536</v>
      </c>
      <c r="K121" s="7">
        <f t="shared" si="9"/>
        <v>2.5689421973480897</v>
      </c>
      <c r="L121" s="8">
        <f t="shared" si="10"/>
        <v>598.99476507265672</v>
      </c>
      <c r="M121" s="8">
        <f t="shared" si="11"/>
        <v>598.99476507265672</v>
      </c>
      <c r="N121" s="8">
        <f t="shared" si="12"/>
        <v>598.99</v>
      </c>
      <c r="O121" s="21">
        <f t="shared" si="13"/>
        <v>598.99</v>
      </c>
      <c r="P121" s="35"/>
      <c r="Q121" s="35"/>
      <c r="R121" s="35"/>
      <c r="S121" s="19"/>
      <c r="T121" s="43">
        <v>228.99</v>
      </c>
      <c r="V121" s="31">
        <v>1.2</v>
      </c>
    </row>
    <row r="122" spans="1:22" ht="31.5" customHeight="1" thickBot="1">
      <c r="A122" s="39">
        <v>114</v>
      </c>
      <c r="B122" s="79" t="s">
        <v>161</v>
      </c>
      <c r="C122" s="51" t="s">
        <v>75</v>
      </c>
      <c r="D122" s="52" t="s">
        <v>28</v>
      </c>
      <c r="E122" s="52">
        <v>1</v>
      </c>
      <c r="F122" s="6">
        <v>125.47</v>
      </c>
      <c r="G122" s="6">
        <v>131.94999999999999</v>
      </c>
      <c r="H122" s="6">
        <v>129.93781474698474</v>
      </c>
      <c r="I122" s="6">
        <f t="shared" si="7"/>
        <v>129.11927158232822</v>
      </c>
      <c r="J122" s="7">
        <f t="shared" si="8"/>
        <v>3.3166413258452252</v>
      </c>
      <c r="K122" s="7">
        <f t="shared" si="9"/>
        <v>2.5686648361631201</v>
      </c>
      <c r="L122" s="8">
        <f t="shared" si="10"/>
        <v>129.11927158232822</v>
      </c>
      <c r="M122" s="8">
        <f t="shared" si="11"/>
        <v>129.11927158232822</v>
      </c>
      <c r="N122" s="8">
        <f t="shared" si="12"/>
        <v>129.11000000000001</v>
      </c>
      <c r="O122" s="21">
        <f t="shared" si="13"/>
        <v>129.11000000000001</v>
      </c>
      <c r="P122" s="35"/>
      <c r="Q122" s="35"/>
      <c r="R122" s="35"/>
      <c r="S122" s="19"/>
      <c r="T122" s="43">
        <v>224.33</v>
      </c>
      <c r="V122" s="31">
        <v>1.2</v>
      </c>
    </row>
    <row r="123" spans="1:22" ht="31.5" customHeight="1" thickBot="1">
      <c r="A123" s="39">
        <v>115</v>
      </c>
      <c r="B123" s="79" t="s">
        <v>162</v>
      </c>
      <c r="C123" s="51" t="s">
        <v>71</v>
      </c>
      <c r="D123" s="52" t="s">
        <v>28</v>
      </c>
      <c r="E123" s="52">
        <v>1</v>
      </c>
      <c r="F123" s="6">
        <v>3661.78</v>
      </c>
      <c r="G123" s="6">
        <v>3850.92</v>
      </c>
      <c r="H123" s="6">
        <v>3792.308799471276</v>
      </c>
      <c r="I123" s="6">
        <f t="shared" si="7"/>
        <v>3768.3362664904257</v>
      </c>
      <c r="J123" s="7">
        <f t="shared" si="8"/>
        <v>96.821984348279415</v>
      </c>
      <c r="K123" s="7">
        <f t="shared" si="9"/>
        <v>2.5693562755866499</v>
      </c>
      <c r="L123" s="8">
        <f t="shared" si="10"/>
        <v>3768.3362664904257</v>
      </c>
      <c r="M123" s="8">
        <f t="shared" si="11"/>
        <v>3768.3362664904257</v>
      </c>
      <c r="N123" s="8">
        <f t="shared" si="12"/>
        <v>3768.33</v>
      </c>
      <c r="O123" s="21">
        <f t="shared" si="13"/>
        <v>3768.33</v>
      </c>
      <c r="P123" s="35"/>
      <c r="Q123" s="35"/>
      <c r="R123" s="35"/>
      <c r="S123" s="19"/>
      <c r="T123" s="43">
        <v>445.8</v>
      </c>
      <c r="V123" s="31">
        <v>1.2</v>
      </c>
    </row>
    <row r="124" spans="1:22" ht="31.5" customHeight="1" thickBot="1">
      <c r="A124" s="39">
        <v>116</v>
      </c>
      <c r="B124" s="79" t="s">
        <v>163</v>
      </c>
      <c r="C124" s="51" t="s">
        <v>150</v>
      </c>
      <c r="D124" s="52" t="s">
        <v>28</v>
      </c>
      <c r="E124" s="52">
        <v>1</v>
      </c>
      <c r="F124" s="6">
        <v>1404.7</v>
      </c>
      <c r="G124" s="6">
        <v>1477.25</v>
      </c>
      <c r="H124" s="6">
        <v>1454.7676991260353</v>
      </c>
      <c r="I124" s="6">
        <f t="shared" si="7"/>
        <v>1445.5725663753449</v>
      </c>
      <c r="J124" s="7">
        <f t="shared" si="8"/>
        <v>37.138773199004696</v>
      </c>
      <c r="K124" s="7">
        <f t="shared" si="9"/>
        <v>2.5691393198009513</v>
      </c>
      <c r="L124" s="8">
        <f t="shared" si="10"/>
        <v>1445.5725663753449</v>
      </c>
      <c r="M124" s="8">
        <f t="shared" si="11"/>
        <v>1445.5725663753449</v>
      </c>
      <c r="N124" s="8">
        <f t="shared" si="12"/>
        <v>1445.57</v>
      </c>
      <c r="O124" s="21">
        <f t="shared" si="13"/>
        <v>1445.57</v>
      </c>
      <c r="P124" s="35"/>
      <c r="Q124" s="35"/>
      <c r="R124" s="35"/>
      <c r="S124" s="19"/>
      <c r="T124" s="43">
        <v>267.76</v>
      </c>
      <c r="V124" s="31">
        <v>1.2</v>
      </c>
    </row>
    <row r="125" spans="1:22" ht="31.5" customHeight="1" thickBot="1">
      <c r="A125" s="39">
        <v>117</v>
      </c>
      <c r="B125" s="79" t="s">
        <v>164</v>
      </c>
      <c r="C125" s="51" t="s">
        <v>31</v>
      </c>
      <c r="D125" s="52" t="s">
        <v>28</v>
      </c>
      <c r="E125" s="52">
        <v>1</v>
      </c>
      <c r="F125" s="6">
        <v>651.9</v>
      </c>
      <c r="G125" s="6">
        <v>685.58</v>
      </c>
      <c r="H125" s="6">
        <v>675.14081064412687</v>
      </c>
      <c r="I125" s="6">
        <f t="shared" si="7"/>
        <v>670.8736035480423</v>
      </c>
      <c r="J125" s="7">
        <f t="shared" si="8"/>
        <v>17.240719019247923</v>
      </c>
      <c r="K125" s="7">
        <f t="shared" si="9"/>
        <v>2.569890800303829</v>
      </c>
      <c r="L125" s="8">
        <f t="shared" si="10"/>
        <v>670.87360354804218</v>
      </c>
      <c r="M125" s="8">
        <f t="shared" si="11"/>
        <v>670.87360354804218</v>
      </c>
      <c r="N125" s="8">
        <f t="shared" si="12"/>
        <v>670.87</v>
      </c>
      <c r="O125" s="21">
        <f t="shared" si="13"/>
        <v>670.87</v>
      </c>
      <c r="P125" s="35"/>
      <c r="Q125" s="35"/>
      <c r="R125" s="35"/>
      <c r="S125" s="19"/>
      <c r="T125" s="43">
        <v>334.21</v>
      </c>
      <c r="V125" s="31">
        <v>1.2</v>
      </c>
    </row>
    <row r="126" spans="1:22" ht="31.5" customHeight="1" thickBot="1">
      <c r="A126" s="39">
        <v>118</v>
      </c>
      <c r="B126" s="79" t="s">
        <v>165</v>
      </c>
      <c r="C126" s="51" t="s">
        <v>131</v>
      </c>
      <c r="D126" s="52" t="s">
        <v>28</v>
      </c>
      <c r="E126" s="52">
        <v>1</v>
      </c>
      <c r="F126" s="6">
        <v>8401.02</v>
      </c>
      <c r="G126" s="6">
        <v>8834.9500000000007</v>
      </c>
      <c r="H126" s="6">
        <v>8700.4753276460397</v>
      </c>
      <c r="I126" s="6">
        <f t="shared" si="7"/>
        <v>8645.4817758820136</v>
      </c>
      <c r="J126" s="7">
        <f t="shared" si="8"/>
        <v>222.13065811975849</v>
      </c>
      <c r="K126" s="7">
        <f t="shared" si="9"/>
        <v>2.5693265439460911</v>
      </c>
      <c r="L126" s="8">
        <f t="shared" si="10"/>
        <v>8645.4817758820136</v>
      </c>
      <c r="M126" s="8">
        <f t="shared" si="11"/>
        <v>8645.4817758820136</v>
      </c>
      <c r="N126" s="8">
        <f t="shared" si="12"/>
        <v>8645.48</v>
      </c>
      <c r="O126" s="21">
        <f t="shared" si="13"/>
        <v>8645.48</v>
      </c>
      <c r="P126" s="35"/>
      <c r="Q126" s="35"/>
      <c r="R126" s="35"/>
      <c r="S126" s="19"/>
      <c r="T126" s="44">
        <v>1336.78</v>
      </c>
      <c r="V126" s="31">
        <v>1.2</v>
      </c>
    </row>
    <row r="127" spans="1:22" ht="31.5" customHeight="1" thickBot="1">
      <c r="A127" s="39">
        <v>119</v>
      </c>
      <c r="B127" s="79" t="s">
        <v>166</v>
      </c>
      <c r="C127" s="51" t="s">
        <v>67</v>
      </c>
      <c r="D127" s="52" t="s">
        <v>28</v>
      </c>
      <c r="E127" s="52">
        <v>1</v>
      </c>
      <c r="F127" s="6">
        <v>706.23</v>
      </c>
      <c r="G127" s="6">
        <v>742.71</v>
      </c>
      <c r="H127" s="6">
        <v>731.40254486447088</v>
      </c>
      <c r="I127" s="6">
        <f t="shared" si="7"/>
        <v>726.78084828815702</v>
      </c>
      <c r="J127" s="7">
        <f t="shared" si="8"/>
        <v>18.673983491280968</v>
      </c>
      <c r="K127" s="7">
        <f t="shared" si="9"/>
        <v>2.5694105087200962</v>
      </c>
      <c r="L127" s="8">
        <f t="shared" si="10"/>
        <v>726.78084828815702</v>
      </c>
      <c r="M127" s="8">
        <f t="shared" si="11"/>
        <v>726.78084828815702</v>
      </c>
      <c r="N127" s="8">
        <f t="shared" si="12"/>
        <v>726.78</v>
      </c>
      <c r="O127" s="21">
        <f t="shared" si="13"/>
        <v>726.78</v>
      </c>
      <c r="P127" s="35"/>
      <c r="Q127" s="35"/>
      <c r="R127" s="35"/>
      <c r="S127" s="19"/>
      <c r="T127" s="43">
        <v>54.4</v>
      </c>
      <c r="V127" s="31">
        <v>1.2</v>
      </c>
    </row>
    <row r="128" spans="1:22" ht="31.5" customHeight="1" thickBot="1">
      <c r="A128" s="39">
        <v>120</v>
      </c>
      <c r="B128" s="79" t="s">
        <v>167</v>
      </c>
      <c r="C128" s="51" t="s">
        <v>52</v>
      </c>
      <c r="D128" s="52" t="s">
        <v>28</v>
      </c>
      <c r="E128" s="52">
        <v>1</v>
      </c>
      <c r="F128" s="6">
        <v>168368.29</v>
      </c>
      <c r="G128" s="6">
        <v>177064.91</v>
      </c>
      <c r="H128" s="6">
        <v>174369.84956495112</v>
      </c>
      <c r="I128" s="6">
        <f t="shared" si="7"/>
        <v>173267.68318831702</v>
      </c>
      <c r="J128" s="7">
        <f t="shared" si="8"/>
        <v>4451.8398328597796</v>
      </c>
      <c r="K128" s="7">
        <f t="shared" si="9"/>
        <v>2.5693422748783861</v>
      </c>
      <c r="L128" s="8">
        <f t="shared" si="10"/>
        <v>173267.68318831702</v>
      </c>
      <c r="M128" s="8">
        <f t="shared" si="11"/>
        <v>173267.68318831702</v>
      </c>
      <c r="N128" s="8">
        <f t="shared" si="12"/>
        <v>173267.68</v>
      </c>
      <c r="O128" s="21">
        <f t="shared" si="13"/>
        <v>173267.68</v>
      </c>
      <c r="P128" s="35"/>
      <c r="Q128" s="35"/>
      <c r="R128" s="35"/>
      <c r="S128" s="19"/>
      <c r="T128" s="43">
        <v>108.79</v>
      </c>
      <c r="V128" s="31">
        <v>1.2</v>
      </c>
    </row>
    <row r="129" spans="1:22" ht="31.5" customHeight="1" thickBot="1">
      <c r="A129" s="39">
        <v>121</v>
      </c>
      <c r="B129" s="81" t="s">
        <v>168</v>
      </c>
      <c r="C129" s="51" t="s">
        <v>52</v>
      </c>
      <c r="D129" s="52" t="s">
        <v>28</v>
      </c>
      <c r="E129" s="48">
        <v>1</v>
      </c>
      <c r="F129" s="6">
        <v>3665.66</v>
      </c>
      <c r="G129" s="6">
        <v>3855</v>
      </c>
      <c r="H129" s="6">
        <v>3796.3274947727296</v>
      </c>
      <c r="I129" s="6">
        <f t="shared" si="7"/>
        <v>3772.3291649242433</v>
      </c>
      <c r="J129" s="7">
        <f t="shared" si="8"/>
        <v>96.924448807499431</v>
      </c>
      <c r="K129" s="7">
        <f t="shared" si="9"/>
        <v>2.5693529002908706</v>
      </c>
      <c r="L129" s="8">
        <f t="shared" si="10"/>
        <v>3772.3291649242428</v>
      </c>
      <c r="M129" s="8">
        <f t="shared" si="11"/>
        <v>3772.3291649242428</v>
      </c>
      <c r="N129" s="8">
        <f t="shared" si="12"/>
        <v>3772.32</v>
      </c>
      <c r="O129" s="21">
        <f t="shared" si="13"/>
        <v>3772.32</v>
      </c>
      <c r="P129" s="35"/>
      <c r="Q129" s="35"/>
      <c r="R129" s="35"/>
      <c r="S129" s="19"/>
      <c r="T129" s="43">
        <v>133.83000000000001</v>
      </c>
      <c r="V129" s="31">
        <v>1.2</v>
      </c>
    </row>
    <row r="130" spans="1:22" ht="31.5" customHeight="1" thickBot="1">
      <c r="A130" s="39">
        <v>122</v>
      </c>
      <c r="B130" s="82" t="s">
        <v>169</v>
      </c>
      <c r="C130" s="51" t="s">
        <v>52</v>
      </c>
      <c r="D130" s="52" t="s">
        <v>28</v>
      </c>
      <c r="E130" s="48">
        <v>1</v>
      </c>
      <c r="F130" s="6">
        <v>3828.64</v>
      </c>
      <c r="G130" s="6">
        <v>4026.4</v>
      </c>
      <c r="H130" s="6">
        <v>3965.1126974337612</v>
      </c>
      <c r="I130" s="6">
        <f t="shared" si="7"/>
        <v>3940.0508991445872</v>
      </c>
      <c r="J130" s="7">
        <f t="shared" si="8"/>
        <v>101.2340096020871</v>
      </c>
      <c r="K130" s="7">
        <f t="shared" si="9"/>
        <v>2.5693579142357201</v>
      </c>
      <c r="L130" s="8">
        <f t="shared" si="10"/>
        <v>3940.0508991445868</v>
      </c>
      <c r="M130" s="8">
        <f t="shared" si="11"/>
        <v>3940.0508991445868</v>
      </c>
      <c r="N130" s="8">
        <f t="shared" si="12"/>
        <v>3940.05</v>
      </c>
      <c r="O130" s="21">
        <f t="shared" si="13"/>
        <v>3940.05</v>
      </c>
      <c r="P130" s="35"/>
      <c r="Q130" s="35"/>
      <c r="R130" s="35"/>
      <c r="S130" s="19"/>
      <c r="T130" s="43">
        <v>90.3</v>
      </c>
      <c r="V130" s="31">
        <v>1.2</v>
      </c>
    </row>
    <row r="131" spans="1:22" ht="31.5" customHeight="1" thickBot="1">
      <c r="A131" s="39">
        <v>123</v>
      </c>
      <c r="B131" s="82" t="s">
        <v>170</v>
      </c>
      <c r="C131" s="51" t="s">
        <v>52</v>
      </c>
      <c r="D131" s="52" t="s">
        <v>28</v>
      </c>
      <c r="E131" s="48">
        <v>1</v>
      </c>
      <c r="F131" s="6">
        <v>27113.49</v>
      </c>
      <c r="G131" s="6">
        <v>28513.97</v>
      </c>
      <c r="H131" s="6">
        <v>28079.963636353546</v>
      </c>
      <c r="I131" s="6">
        <f t="shared" si="7"/>
        <v>27902.474545451183</v>
      </c>
      <c r="J131" s="7">
        <f t="shared" si="8"/>
        <v>716.91201736476023</v>
      </c>
      <c r="K131" s="7">
        <f t="shared" si="9"/>
        <v>2.5693492388890475</v>
      </c>
      <c r="L131" s="8">
        <f t="shared" si="10"/>
        <v>27902.474545451179</v>
      </c>
      <c r="M131" s="8">
        <f t="shared" si="11"/>
        <v>27902.474545451179</v>
      </c>
      <c r="N131" s="8">
        <f t="shared" si="12"/>
        <v>27902.47</v>
      </c>
      <c r="O131" s="21">
        <f t="shared" si="13"/>
        <v>27902.47</v>
      </c>
      <c r="P131" s="35"/>
      <c r="Q131" s="35"/>
      <c r="R131" s="35"/>
      <c r="S131" s="19"/>
      <c r="T131" s="43">
        <v>490.68</v>
      </c>
      <c r="V131" s="31">
        <v>1.2</v>
      </c>
    </row>
    <row r="132" spans="1:22" ht="31.5" customHeight="1" thickBot="1">
      <c r="A132" s="39">
        <v>124</v>
      </c>
      <c r="B132" s="82" t="s">
        <v>171</v>
      </c>
      <c r="C132" s="51" t="s">
        <v>52</v>
      </c>
      <c r="D132" s="52" t="s">
        <v>28</v>
      </c>
      <c r="E132" s="48">
        <v>1</v>
      </c>
      <c r="F132" s="6">
        <v>6573.36</v>
      </c>
      <c r="G132" s="6">
        <v>6912.89</v>
      </c>
      <c r="H132" s="6">
        <v>6807.6698406616124</v>
      </c>
      <c r="I132" s="6">
        <f t="shared" si="7"/>
        <v>6764.6399468872041</v>
      </c>
      <c r="J132" s="7">
        <f t="shared" si="8"/>
        <v>173.80688721589186</v>
      </c>
      <c r="K132" s="7">
        <f t="shared" si="9"/>
        <v>2.5693442456737157</v>
      </c>
      <c r="L132" s="8">
        <f t="shared" si="10"/>
        <v>6764.6399468872041</v>
      </c>
      <c r="M132" s="8">
        <f t="shared" si="11"/>
        <v>6764.6399468872041</v>
      </c>
      <c r="N132" s="8">
        <f t="shared" si="12"/>
        <v>6764.63</v>
      </c>
      <c r="O132" s="21">
        <f t="shared" si="13"/>
        <v>6764.63</v>
      </c>
      <c r="P132" s="35"/>
      <c r="Q132" s="35"/>
      <c r="R132" s="35"/>
      <c r="S132" s="19"/>
      <c r="T132" s="43">
        <v>535.69000000000005</v>
      </c>
      <c r="V132" s="31">
        <v>1.2</v>
      </c>
    </row>
    <row r="133" spans="1:22" ht="31.5" customHeight="1" thickBot="1">
      <c r="A133" s="39">
        <v>125</v>
      </c>
      <c r="B133" s="82" t="s">
        <v>172</v>
      </c>
      <c r="C133" s="51" t="s">
        <v>71</v>
      </c>
      <c r="D133" s="52" t="s">
        <v>28</v>
      </c>
      <c r="E133" s="48">
        <v>1</v>
      </c>
      <c r="F133" s="6">
        <v>19614.009999999998</v>
      </c>
      <c r="G133" s="6">
        <v>20627.13</v>
      </c>
      <c r="H133" s="6">
        <v>20313.165183745117</v>
      </c>
      <c r="I133" s="6">
        <f t="shared" si="7"/>
        <v>20184.768394581708</v>
      </c>
      <c r="J133" s="7">
        <f t="shared" si="8"/>
        <v>518.6206081526326</v>
      </c>
      <c r="K133" s="7">
        <f t="shared" si="9"/>
        <v>2.5693661577600677</v>
      </c>
      <c r="L133" s="8">
        <f t="shared" si="10"/>
        <v>20184.768394581704</v>
      </c>
      <c r="M133" s="8">
        <f t="shared" si="11"/>
        <v>20184.768394581704</v>
      </c>
      <c r="N133" s="8">
        <f t="shared" si="12"/>
        <v>20184.759999999998</v>
      </c>
      <c r="O133" s="21">
        <f t="shared" si="13"/>
        <v>20184.759999999998</v>
      </c>
      <c r="P133" s="35"/>
      <c r="Q133" s="35"/>
      <c r="R133" s="35"/>
      <c r="S133" s="19"/>
      <c r="T133" s="43">
        <v>727.6</v>
      </c>
      <c r="V133" s="31">
        <v>1.2</v>
      </c>
    </row>
    <row r="134" spans="1:22" ht="31.5" customHeight="1" thickBot="1">
      <c r="A134" s="39">
        <v>126</v>
      </c>
      <c r="B134" s="82" t="s">
        <v>173</v>
      </c>
      <c r="C134" s="51" t="s">
        <v>54</v>
      </c>
      <c r="D134" s="52" t="s">
        <v>28</v>
      </c>
      <c r="E134" s="48">
        <v>1</v>
      </c>
      <c r="F134" s="6">
        <v>111.24</v>
      </c>
      <c r="G134" s="6">
        <v>116.98</v>
      </c>
      <c r="H134" s="6">
        <v>115.20259864165658</v>
      </c>
      <c r="I134" s="6">
        <f t="shared" si="7"/>
        <v>114.47419954721886</v>
      </c>
      <c r="J134" s="7">
        <f t="shared" si="8"/>
        <v>2.9385070921444605</v>
      </c>
      <c r="K134" s="7">
        <f t="shared" si="9"/>
        <v>2.5669601567577427</v>
      </c>
      <c r="L134" s="8">
        <f t="shared" si="10"/>
        <v>114.47419954721886</v>
      </c>
      <c r="M134" s="8">
        <f t="shared" si="11"/>
        <v>114.47419954721886</v>
      </c>
      <c r="N134" s="8">
        <f t="shared" si="12"/>
        <v>114.47</v>
      </c>
      <c r="O134" s="21">
        <f t="shared" si="13"/>
        <v>114.47</v>
      </c>
      <c r="P134" s="35"/>
      <c r="Q134" s="35"/>
      <c r="R134" s="35"/>
      <c r="S134" s="19"/>
      <c r="T134" s="43">
        <v>797.62</v>
      </c>
      <c r="V134" s="31">
        <v>1.2</v>
      </c>
    </row>
    <row r="135" spans="1:22" ht="31.5" customHeight="1" thickBot="1">
      <c r="A135" s="39">
        <v>127</v>
      </c>
      <c r="B135" s="82" t="s">
        <v>174</v>
      </c>
      <c r="C135" s="51" t="s">
        <v>63</v>
      </c>
      <c r="D135" s="52" t="s">
        <v>28</v>
      </c>
      <c r="E135" s="48">
        <v>1</v>
      </c>
      <c r="F135" s="6">
        <v>1620.7</v>
      </c>
      <c r="G135" s="6">
        <v>1704.42</v>
      </c>
      <c r="H135" s="6">
        <v>1678.4750709069265</v>
      </c>
      <c r="I135" s="6">
        <f t="shared" si="7"/>
        <v>1667.8650236356423</v>
      </c>
      <c r="J135" s="7">
        <f t="shared" si="8"/>
        <v>42.856614744099495</v>
      </c>
      <c r="K135" s="7">
        <f t="shared" si="9"/>
        <v>2.5695493422291373</v>
      </c>
      <c r="L135" s="8">
        <f t="shared" si="10"/>
        <v>1667.865023635642</v>
      </c>
      <c r="M135" s="8">
        <f t="shared" si="11"/>
        <v>1667.865023635642</v>
      </c>
      <c r="N135" s="8">
        <f t="shared" si="12"/>
        <v>1667.86</v>
      </c>
      <c r="O135" s="21">
        <f t="shared" si="13"/>
        <v>1667.86</v>
      </c>
      <c r="P135" s="35"/>
      <c r="Q135" s="35"/>
      <c r="R135" s="35"/>
      <c r="S135" s="19"/>
      <c r="T135" s="43">
        <v>583</v>
      </c>
      <c r="V135" s="31">
        <v>1.2</v>
      </c>
    </row>
    <row r="136" spans="1:22" ht="31.5" customHeight="1" thickBot="1">
      <c r="A136" s="39">
        <v>128</v>
      </c>
      <c r="B136" s="82" t="s">
        <v>175</v>
      </c>
      <c r="C136" s="51" t="s">
        <v>63</v>
      </c>
      <c r="D136" s="52" t="s">
        <v>28</v>
      </c>
      <c r="E136" s="48">
        <v>1</v>
      </c>
      <c r="F136" s="6">
        <v>1622</v>
      </c>
      <c r="G136" s="6">
        <v>1705.78</v>
      </c>
      <c r="H136" s="6">
        <v>1679.8146360074109</v>
      </c>
      <c r="I136" s="6">
        <f t="shared" si="7"/>
        <v>1669.1982120024702</v>
      </c>
      <c r="J136" s="7">
        <f t="shared" si="8"/>
        <v>42.887101137632371</v>
      </c>
      <c r="K136" s="7">
        <f t="shared" si="9"/>
        <v>2.5693234529758113</v>
      </c>
      <c r="L136" s="8">
        <f t="shared" si="10"/>
        <v>1669.19821200247</v>
      </c>
      <c r="M136" s="8">
        <f t="shared" si="11"/>
        <v>1669.19821200247</v>
      </c>
      <c r="N136" s="8">
        <f t="shared" si="12"/>
        <v>1669.19</v>
      </c>
      <c r="O136" s="21">
        <f t="shared" si="13"/>
        <v>1669.19</v>
      </c>
      <c r="P136" s="35"/>
      <c r="Q136" s="35"/>
      <c r="R136" s="35"/>
      <c r="S136" s="19"/>
      <c r="T136" s="44">
        <v>1304.49</v>
      </c>
      <c r="V136" s="31">
        <v>1.2</v>
      </c>
    </row>
    <row r="137" spans="1:22" ht="31.5" customHeight="1" thickBot="1">
      <c r="A137" s="39">
        <v>129</v>
      </c>
      <c r="B137" s="82" t="s">
        <v>176</v>
      </c>
      <c r="C137" s="51" t="s">
        <v>63</v>
      </c>
      <c r="D137" s="52" t="s">
        <v>28</v>
      </c>
      <c r="E137" s="48">
        <v>1</v>
      </c>
      <c r="F137" s="6">
        <v>2182.0700000000002</v>
      </c>
      <c r="G137" s="6">
        <v>2294.77</v>
      </c>
      <c r="H137" s="6">
        <v>2259.846324517147</v>
      </c>
      <c r="I137" s="6">
        <f t="shared" si="7"/>
        <v>2245.5621081723825</v>
      </c>
      <c r="J137" s="7">
        <f t="shared" si="8"/>
        <v>57.691867948940775</v>
      </c>
      <c r="K137" s="7">
        <f t="shared" si="9"/>
        <v>2.5691504028759646</v>
      </c>
      <c r="L137" s="8">
        <f t="shared" si="10"/>
        <v>2245.5621081723821</v>
      </c>
      <c r="M137" s="8">
        <f t="shared" si="11"/>
        <v>2245.5621081723821</v>
      </c>
      <c r="N137" s="8">
        <f t="shared" si="12"/>
        <v>2245.56</v>
      </c>
      <c r="O137" s="21">
        <f t="shared" si="13"/>
        <v>2245.56</v>
      </c>
      <c r="P137" s="35"/>
      <c r="Q137" s="35"/>
      <c r="R137" s="35"/>
      <c r="S137" s="19"/>
      <c r="T137" s="43">
        <v>21.2</v>
      </c>
      <c r="V137" s="31">
        <v>1.2</v>
      </c>
    </row>
    <row r="138" spans="1:22" ht="31.5" customHeight="1" thickBot="1">
      <c r="A138" s="39">
        <v>130</v>
      </c>
      <c r="B138" s="82" t="s">
        <v>177</v>
      </c>
      <c r="C138" s="51" t="s">
        <v>63</v>
      </c>
      <c r="D138" s="52" t="s">
        <v>28</v>
      </c>
      <c r="E138" s="48">
        <v>1</v>
      </c>
      <c r="F138" s="6">
        <v>4035.59</v>
      </c>
      <c r="G138" s="6">
        <v>4244.04</v>
      </c>
      <c r="H138" s="6">
        <v>4179.4431135112618</v>
      </c>
      <c r="I138" s="6">
        <f t="shared" ref="I138:I181" si="14">AVERAGE(F138:H138)</f>
        <v>4153.0243711704206</v>
      </c>
      <c r="J138" s="7">
        <f t="shared" ref="J138:J181" si="15">SQRT(((SUM((POWER(H138-I138,2)),(POWER(G138-I138,2)),(POWER(F138-I138,2)))/(COLUMNS(F138:H138)-1))))</f>
        <v>106.70666841933449</v>
      </c>
      <c r="K138" s="7">
        <f t="shared" ref="K138:K181" si="16">J138/I138*100</f>
        <v>2.5693725555783824</v>
      </c>
      <c r="L138" s="8">
        <f t="shared" ref="L138:L181" si="17">((E138/3)*(SUM(F138:H138)))</f>
        <v>4153.0243711704206</v>
      </c>
      <c r="M138" s="8">
        <f t="shared" ref="M138:M181" si="18">L138/E138</f>
        <v>4153.0243711704206</v>
      </c>
      <c r="N138" s="8">
        <f t="shared" ref="N138:N181" si="19">ROUNDDOWN(M138,2)</f>
        <v>4153.0200000000004</v>
      </c>
      <c r="O138" s="21">
        <f t="shared" ref="O138:O181" si="20">N138*E138</f>
        <v>4153.0200000000004</v>
      </c>
      <c r="P138" s="35"/>
      <c r="Q138" s="35"/>
      <c r="R138" s="35"/>
      <c r="S138" s="19"/>
      <c r="T138" s="44">
        <v>4775.21</v>
      </c>
      <c r="V138" s="31">
        <v>1.2</v>
      </c>
    </row>
    <row r="139" spans="1:22" ht="31.5" customHeight="1" thickBot="1">
      <c r="A139" s="39">
        <v>131</v>
      </c>
      <c r="B139" s="82" t="s">
        <v>178</v>
      </c>
      <c r="C139" s="51" t="s">
        <v>31</v>
      </c>
      <c r="D139" s="52" t="s">
        <v>28</v>
      </c>
      <c r="E139" s="48">
        <v>1</v>
      </c>
      <c r="F139" s="6">
        <v>679.07</v>
      </c>
      <c r="G139" s="6">
        <v>714.14</v>
      </c>
      <c r="H139" s="6">
        <v>703.27167775429893</v>
      </c>
      <c r="I139" s="6">
        <f t="shared" si="14"/>
        <v>698.82722591809977</v>
      </c>
      <c r="J139" s="7">
        <f t="shared" si="15"/>
        <v>17.952467493167067</v>
      </c>
      <c r="K139" s="7">
        <f t="shared" si="16"/>
        <v>2.5689421973480804</v>
      </c>
      <c r="L139" s="8">
        <f t="shared" si="17"/>
        <v>698.82722591809966</v>
      </c>
      <c r="M139" s="8">
        <f t="shared" si="18"/>
        <v>698.82722591809966</v>
      </c>
      <c r="N139" s="8">
        <f t="shared" si="19"/>
        <v>698.82</v>
      </c>
      <c r="O139" s="21">
        <f t="shared" si="20"/>
        <v>698.82</v>
      </c>
      <c r="P139" s="35"/>
      <c r="Q139" s="35"/>
      <c r="R139" s="35"/>
      <c r="S139" s="19"/>
      <c r="T139" s="43">
        <v>382.84</v>
      </c>
      <c r="V139" s="31">
        <v>1.2</v>
      </c>
    </row>
    <row r="140" spans="1:22" ht="31.5" customHeight="1" thickBot="1">
      <c r="A140" s="39">
        <v>132</v>
      </c>
      <c r="B140" s="82" t="s">
        <v>179</v>
      </c>
      <c r="C140" s="51" t="s">
        <v>31</v>
      </c>
      <c r="D140" s="52" t="s">
        <v>28</v>
      </c>
      <c r="E140" s="48">
        <v>1</v>
      </c>
      <c r="F140" s="6">
        <v>767.02</v>
      </c>
      <c r="G140" s="6">
        <v>806.64</v>
      </c>
      <c r="H140" s="6">
        <v>794.36210458723667</v>
      </c>
      <c r="I140" s="6">
        <f t="shared" si="14"/>
        <v>789.34070152907896</v>
      </c>
      <c r="J140" s="7">
        <f t="shared" si="15"/>
        <v>20.281690425217455</v>
      </c>
      <c r="K140" s="7">
        <f t="shared" si="16"/>
        <v>2.5694469303215435</v>
      </c>
      <c r="L140" s="8">
        <f t="shared" si="17"/>
        <v>789.34070152907884</v>
      </c>
      <c r="M140" s="8">
        <f t="shared" si="18"/>
        <v>789.34070152907884</v>
      </c>
      <c r="N140" s="8">
        <f t="shared" si="19"/>
        <v>789.34</v>
      </c>
      <c r="O140" s="21">
        <f t="shared" si="20"/>
        <v>789.34</v>
      </c>
      <c r="P140" s="35"/>
      <c r="Q140" s="35"/>
      <c r="R140" s="35"/>
      <c r="S140" s="19"/>
      <c r="T140" s="44">
        <v>1860.49</v>
      </c>
      <c r="V140" s="31">
        <v>1.2</v>
      </c>
    </row>
    <row r="141" spans="1:22" ht="31.5" customHeight="1" thickBot="1">
      <c r="A141" s="39">
        <v>133</v>
      </c>
      <c r="B141" s="82" t="s">
        <v>180</v>
      </c>
      <c r="C141" s="51" t="s">
        <v>31</v>
      </c>
      <c r="D141" s="52" t="s">
        <v>28</v>
      </c>
      <c r="E141" s="48">
        <v>1</v>
      </c>
      <c r="F141" s="6">
        <v>2216.9899999999998</v>
      </c>
      <c r="G141" s="6">
        <v>2331.5</v>
      </c>
      <c r="H141" s="6">
        <v>2296.0145822302252</v>
      </c>
      <c r="I141" s="6">
        <f t="shared" si="14"/>
        <v>2281.5015274100751</v>
      </c>
      <c r="J141" s="7">
        <f t="shared" si="15"/>
        <v>58.618312796936813</v>
      </c>
      <c r="K141" s="7">
        <f t="shared" si="16"/>
        <v>2.5692865901115312</v>
      </c>
      <c r="L141" s="8">
        <f t="shared" si="17"/>
        <v>2281.5015274100751</v>
      </c>
      <c r="M141" s="8">
        <f t="shared" si="18"/>
        <v>2281.5015274100751</v>
      </c>
      <c r="N141" s="8">
        <f t="shared" si="19"/>
        <v>2281.5</v>
      </c>
      <c r="O141" s="21">
        <f t="shared" si="20"/>
        <v>2281.5</v>
      </c>
      <c r="P141" s="35"/>
      <c r="Q141" s="35"/>
      <c r="R141" s="35"/>
      <c r="S141" s="19"/>
      <c r="T141" s="43">
        <v>431.14</v>
      </c>
      <c r="V141" s="31">
        <v>1.2</v>
      </c>
    </row>
    <row r="142" spans="1:22" ht="31.5" customHeight="1" thickBot="1">
      <c r="A142" s="39">
        <v>134</v>
      </c>
      <c r="B142" s="82" t="s">
        <v>181</v>
      </c>
      <c r="C142" s="51" t="s">
        <v>31</v>
      </c>
      <c r="D142" s="52" t="s">
        <v>28</v>
      </c>
      <c r="E142" s="48">
        <v>1</v>
      </c>
      <c r="F142" s="6">
        <v>1721.59</v>
      </c>
      <c r="G142" s="6">
        <v>1810.52</v>
      </c>
      <c r="H142" s="6">
        <v>1782.9611487447082</v>
      </c>
      <c r="I142" s="6">
        <f t="shared" si="14"/>
        <v>1771.6903829149026</v>
      </c>
      <c r="J142" s="7">
        <f t="shared" si="15"/>
        <v>45.523717409639744</v>
      </c>
      <c r="K142" s="7">
        <f t="shared" si="16"/>
        <v>2.569507508120076</v>
      </c>
      <c r="L142" s="8">
        <f t="shared" si="17"/>
        <v>1771.6903829149026</v>
      </c>
      <c r="M142" s="8">
        <f t="shared" si="18"/>
        <v>1771.6903829149026</v>
      </c>
      <c r="N142" s="8">
        <f t="shared" si="19"/>
        <v>1771.69</v>
      </c>
      <c r="O142" s="21">
        <f t="shared" si="20"/>
        <v>1771.69</v>
      </c>
      <c r="P142" s="35"/>
      <c r="Q142" s="35"/>
      <c r="R142" s="35"/>
      <c r="S142" s="19"/>
      <c r="T142" s="43">
        <v>116.25</v>
      </c>
      <c r="V142" s="31">
        <v>1.2</v>
      </c>
    </row>
    <row r="143" spans="1:22" ht="31.5" customHeight="1" thickBot="1">
      <c r="A143" s="39">
        <v>135</v>
      </c>
      <c r="B143" s="82" t="s">
        <v>182</v>
      </c>
      <c r="C143" s="51" t="s">
        <v>31</v>
      </c>
      <c r="D143" s="52" t="s">
        <v>28</v>
      </c>
      <c r="E143" s="48">
        <v>1</v>
      </c>
      <c r="F143" s="6">
        <v>391.92</v>
      </c>
      <c r="G143" s="6">
        <v>412.16</v>
      </c>
      <c r="H143" s="6">
        <v>405.8882254467668</v>
      </c>
      <c r="I143" s="6">
        <f t="shared" si="14"/>
        <v>403.32274181558893</v>
      </c>
      <c r="J143" s="7">
        <f t="shared" si="15"/>
        <v>10.361017309916107</v>
      </c>
      <c r="K143" s="7">
        <f t="shared" si="16"/>
        <v>2.5689147265227783</v>
      </c>
      <c r="L143" s="8">
        <f t="shared" si="17"/>
        <v>403.32274181558893</v>
      </c>
      <c r="M143" s="8">
        <f t="shared" si="18"/>
        <v>403.32274181558893</v>
      </c>
      <c r="N143" s="8">
        <f t="shared" si="19"/>
        <v>403.32</v>
      </c>
      <c r="O143" s="21">
        <f t="shared" si="20"/>
        <v>403.32</v>
      </c>
      <c r="P143" s="35"/>
      <c r="Q143" s="35"/>
      <c r="R143" s="35"/>
      <c r="S143" s="19"/>
      <c r="T143" s="43">
        <v>98.43</v>
      </c>
      <c r="V143" s="31">
        <v>1.2</v>
      </c>
    </row>
    <row r="144" spans="1:22" ht="31.5" customHeight="1" thickBot="1">
      <c r="A144" s="39">
        <v>136</v>
      </c>
      <c r="B144" s="82" t="s">
        <v>183</v>
      </c>
      <c r="C144" s="51" t="s">
        <v>75</v>
      </c>
      <c r="D144" s="52" t="s">
        <v>28</v>
      </c>
      <c r="E144" s="48">
        <v>1</v>
      </c>
      <c r="F144" s="6">
        <v>8651.9500000000007</v>
      </c>
      <c r="G144" s="6">
        <v>9098.84</v>
      </c>
      <c r="H144" s="6">
        <v>8960.3509571400082</v>
      </c>
      <c r="I144" s="6">
        <f t="shared" si="14"/>
        <v>8903.7136523800018</v>
      </c>
      <c r="J144" s="7">
        <f t="shared" si="15"/>
        <v>228.7651770765344</v>
      </c>
      <c r="K144" s="7">
        <f t="shared" si="16"/>
        <v>2.5693231611888647</v>
      </c>
      <c r="L144" s="8">
        <f t="shared" si="17"/>
        <v>8903.7136523800018</v>
      </c>
      <c r="M144" s="8">
        <f t="shared" si="18"/>
        <v>8903.7136523800018</v>
      </c>
      <c r="N144" s="8">
        <f t="shared" si="19"/>
        <v>8903.7099999999991</v>
      </c>
      <c r="O144" s="21">
        <f t="shared" si="20"/>
        <v>8903.7099999999991</v>
      </c>
      <c r="P144" s="35"/>
      <c r="Q144" s="35"/>
      <c r="R144" s="35"/>
      <c r="S144" s="19"/>
      <c r="T144" s="43">
        <v>2.86</v>
      </c>
      <c r="V144" s="31">
        <v>1.2</v>
      </c>
    </row>
    <row r="145" spans="1:22" ht="31.5" customHeight="1" thickBot="1">
      <c r="A145" s="39">
        <v>137</v>
      </c>
      <c r="B145" s="82" t="s">
        <v>184</v>
      </c>
      <c r="C145" s="51" t="s">
        <v>75</v>
      </c>
      <c r="D145" s="52" t="s">
        <v>28</v>
      </c>
      <c r="E145" s="48">
        <v>1</v>
      </c>
      <c r="F145" s="6">
        <v>8265.2000000000007</v>
      </c>
      <c r="G145" s="6">
        <v>8692.1200000000008</v>
      </c>
      <c r="H145" s="6">
        <v>8559.8209920951813</v>
      </c>
      <c r="I145" s="6">
        <f t="shared" si="14"/>
        <v>8505.7136640317276</v>
      </c>
      <c r="J145" s="7">
        <f t="shared" si="15"/>
        <v>218.54261326483828</v>
      </c>
      <c r="K145" s="7">
        <f t="shared" si="16"/>
        <v>2.5693624532529653</v>
      </c>
      <c r="L145" s="8">
        <f t="shared" si="17"/>
        <v>8505.7136640317258</v>
      </c>
      <c r="M145" s="8">
        <f t="shared" si="18"/>
        <v>8505.7136640317258</v>
      </c>
      <c r="N145" s="8">
        <f t="shared" si="19"/>
        <v>8505.7099999999991</v>
      </c>
      <c r="O145" s="21">
        <f t="shared" si="20"/>
        <v>8505.7099999999991</v>
      </c>
      <c r="P145" s="35"/>
      <c r="Q145" s="35"/>
      <c r="R145" s="35"/>
      <c r="S145" s="19"/>
      <c r="T145" s="43">
        <v>3.59</v>
      </c>
      <c r="V145" s="31">
        <v>1.2</v>
      </c>
    </row>
    <row r="146" spans="1:22" ht="30" customHeight="1" thickBot="1">
      <c r="A146" s="39">
        <v>138</v>
      </c>
      <c r="B146" s="82" t="s">
        <v>185</v>
      </c>
      <c r="C146" s="51" t="s">
        <v>221</v>
      </c>
      <c r="D146" s="52" t="s">
        <v>28</v>
      </c>
      <c r="E146" s="48">
        <v>1</v>
      </c>
      <c r="F146" s="6">
        <v>172119.72</v>
      </c>
      <c r="G146" s="6">
        <v>181010.11</v>
      </c>
      <c r="H146" s="6">
        <v>178255.00362153695</v>
      </c>
      <c r="I146" s="6">
        <f t="shared" si="14"/>
        <v>177128.27787384563</v>
      </c>
      <c r="J146" s="7">
        <f t="shared" si="15"/>
        <v>4551.0319457138321</v>
      </c>
      <c r="K146" s="7">
        <f t="shared" si="16"/>
        <v>2.5693423999499223</v>
      </c>
      <c r="L146" s="8">
        <f t="shared" si="17"/>
        <v>177128.2778738456</v>
      </c>
      <c r="M146" s="8">
        <f t="shared" si="18"/>
        <v>177128.2778738456</v>
      </c>
      <c r="N146" s="8">
        <f t="shared" si="19"/>
        <v>177128.27</v>
      </c>
      <c r="O146" s="21">
        <f t="shared" si="20"/>
        <v>177128.27</v>
      </c>
      <c r="P146" s="35"/>
      <c r="Q146" s="35"/>
      <c r="R146" s="35"/>
      <c r="S146" s="19"/>
      <c r="T146" s="43">
        <v>15.89</v>
      </c>
      <c r="V146" s="31">
        <v>1.2</v>
      </c>
    </row>
    <row r="147" spans="1:22" ht="25.5" customHeight="1" thickBot="1">
      <c r="A147" s="39">
        <v>139</v>
      </c>
      <c r="B147" s="82" t="s">
        <v>186</v>
      </c>
      <c r="C147" s="51" t="s">
        <v>124</v>
      </c>
      <c r="D147" s="52" t="s">
        <v>28</v>
      </c>
      <c r="E147" s="48">
        <v>1</v>
      </c>
      <c r="F147" s="6">
        <v>2211.8200000000002</v>
      </c>
      <c r="G147" s="6">
        <v>2326.06</v>
      </c>
      <c r="H147" s="6">
        <v>2290.6563218282877</v>
      </c>
      <c r="I147" s="6">
        <f t="shared" si="14"/>
        <v>2276.1787739427623</v>
      </c>
      <c r="J147" s="7">
        <f t="shared" si="15"/>
        <v>58.479859307143009</v>
      </c>
      <c r="K147" s="7">
        <f t="shared" si="16"/>
        <v>2.5692120485705563</v>
      </c>
      <c r="L147" s="8">
        <f t="shared" si="17"/>
        <v>2276.1787739427623</v>
      </c>
      <c r="M147" s="8">
        <f t="shared" si="18"/>
        <v>2276.1787739427623</v>
      </c>
      <c r="N147" s="8">
        <f t="shared" si="19"/>
        <v>2276.17</v>
      </c>
      <c r="O147" s="21">
        <f t="shared" si="20"/>
        <v>2276.17</v>
      </c>
      <c r="P147" s="35"/>
      <c r="Q147" s="35"/>
      <c r="R147" s="35"/>
      <c r="S147" s="19"/>
      <c r="T147" s="43">
        <v>100.05</v>
      </c>
      <c r="V147" s="31">
        <v>1.2</v>
      </c>
    </row>
    <row r="148" spans="1:22" ht="31.5" customHeight="1" thickBot="1">
      <c r="A148" s="39">
        <v>140</v>
      </c>
      <c r="B148" s="82" t="s">
        <v>187</v>
      </c>
      <c r="C148" s="51" t="s">
        <v>124</v>
      </c>
      <c r="D148" s="52" t="s">
        <v>28</v>
      </c>
      <c r="E148" s="48">
        <v>1</v>
      </c>
      <c r="F148" s="6">
        <v>238</v>
      </c>
      <c r="G148" s="6">
        <v>250.29</v>
      </c>
      <c r="H148" s="6">
        <v>246.4799784891257</v>
      </c>
      <c r="I148" s="6">
        <f t="shared" si="14"/>
        <v>244.92332616304188</v>
      </c>
      <c r="J148" s="7">
        <f t="shared" si="15"/>
        <v>6.2911366102022086</v>
      </c>
      <c r="K148" s="7">
        <f t="shared" si="16"/>
        <v>2.5686147206796837</v>
      </c>
      <c r="L148" s="8">
        <f t="shared" si="17"/>
        <v>244.92332616304185</v>
      </c>
      <c r="M148" s="8">
        <f t="shared" si="18"/>
        <v>244.92332616304185</v>
      </c>
      <c r="N148" s="8">
        <f t="shared" si="19"/>
        <v>244.92</v>
      </c>
      <c r="O148" s="21">
        <f t="shared" si="20"/>
        <v>244.92</v>
      </c>
      <c r="P148" s="35"/>
      <c r="Q148" s="35"/>
      <c r="R148" s="35"/>
      <c r="S148" s="19"/>
      <c r="T148" s="43">
        <v>137.44999999999999</v>
      </c>
      <c r="V148" s="31">
        <v>1.2</v>
      </c>
    </row>
    <row r="149" spans="1:22" ht="31.5" customHeight="1" thickBot="1">
      <c r="A149" s="39">
        <v>141</v>
      </c>
      <c r="B149" s="82" t="s">
        <v>188</v>
      </c>
      <c r="C149" s="51" t="s">
        <v>124</v>
      </c>
      <c r="D149" s="52" t="s">
        <v>28</v>
      </c>
      <c r="E149" s="48">
        <v>1</v>
      </c>
      <c r="F149" s="6">
        <v>443.66</v>
      </c>
      <c r="G149" s="6">
        <v>466.57</v>
      </c>
      <c r="H149" s="6">
        <v>459.47082946614194</v>
      </c>
      <c r="I149" s="6">
        <f t="shared" si="14"/>
        <v>456.56694315538061</v>
      </c>
      <c r="J149" s="7">
        <f t="shared" si="15"/>
        <v>11.727806349840952</v>
      </c>
      <c r="K149" s="7">
        <f t="shared" si="16"/>
        <v>2.5686937097961779</v>
      </c>
      <c r="L149" s="8">
        <f t="shared" si="17"/>
        <v>456.56694315538061</v>
      </c>
      <c r="M149" s="8">
        <f t="shared" si="18"/>
        <v>456.56694315538061</v>
      </c>
      <c r="N149" s="8">
        <f t="shared" si="19"/>
        <v>456.56</v>
      </c>
      <c r="O149" s="21">
        <f t="shared" si="20"/>
        <v>456.56</v>
      </c>
      <c r="P149" s="35"/>
      <c r="Q149" s="35"/>
      <c r="R149" s="35"/>
      <c r="S149" s="19"/>
      <c r="T149" s="43">
        <v>210.58</v>
      </c>
      <c r="V149" s="31">
        <v>1.2</v>
      </c>
    </row>
    <row r="150" spans="1:22" ht="31.5" customHeight="1" thickBot="1">
      <c r="A150" s="39">
        <v>142</v>
      </c>
      <c r="B150" s="82" t="s">
        <v>189</v>
      </c>
      <c r="C150" s="51" t="s">
        <v>67</v>
      </c>
      <c r="D150" s="52" t="s">
        <v>28</v>
      </c>
      <c r="E150" s="48">
        <v>1</v>
      </c>
      <c r="F150" s="6">
        <v>4027.83</v>
      </c>
      <c r="G150" s="6">
        <v>4235.88</v>
      </c>
      <c r="H150" s="6">
        <v>4171.4057229083555</v>
      </c>
      <c r="I150" s="6">
        <f t="shared" si="14"/>
        <v>4145.0385743027846</v>
      </c>
      <c r="J150" s="7">
        <f t="shared" si="15"/>
        <v>106.50173951251308</v>
      </c>
      <c r="K150" s="7">
        <f t="shared" si="16"/>
        <v>2.5693787308222382</v>
      </c>
      <c r="L150" s="8">
        <f t="shared" si="17"/>
        <v>4145.0385743027846</v>
      </c>
      <c r="M150" s="8">
        <f t="shared" si="18"/>
        <v>4145.0385743027846</v>
      </c>
      <c r="N150" s="8">
        <f t="shared" si="19"/>
        <v>4145.03</v>
      </c>
      <c r="O150" s="21">
        <f t="shared" si="20"/>
        <v>4145.03</v>
      </c>
      <c r="P150" s="35"/>
      <c r="Q150" s="35"/>
      <c r="R150" s="35"/>
      <c r="S150" s="19"/>
      <c r="T150" s="43">
        <v>791.63</v>
      </c>
      <c r="V150" s="31">
        <v>1.2</v>
      </c>
    </row>
    <row r="151" spans="1:22" ht="31.5" customHeight="1" thickBot="1">
      <c r="A151" s="39">
        <v>143</v>
      </c>
      <c r="B151" s="82" t="s">
        <v>190</v>
      </c>
      <c r="C151" s="51" t="s">
        <v>67</v>
      </c>
      <c r="D151" s="52" t="s">
        <v>28</v>
      </c>
      <c r="E151" s="48">
        <v>1</v>
      </c>
      <c r="F151" s="6">
        <v>3763.97</v>
      </c>
      <c r="G151" s="6">
        <v>3958.38</v>
      </c>
      <c r="H151" s="6">
        <v>3898.1344424095423</v>
      </c>
      <c r="I151" s="6">
        <f t="shared" si="14"/>
        <v>3873.4948141365144</v>
      </c>
      <c r="J151" s="7">
        <f t="shared" si="15"/>
        <v>99.519573381696077</v>
      </c>
      <c r="K151" s="7">
        <f t="shared" si="16"/>
        <v>2.5692450398666957</v>
      </c>
      <c r="L151" s="8">
        <f t="shared" si="17"/>
        <v>3873.4948141365139</v>
      </c>
      <c r="M151" s="8">
        <f t="shared" si="18"/>
        <v>3873.4948141365139</v>
      </c>
      <c r="N151" s="8">
        <f t="shared" si="19"/>
        <v>3873.49</v>
      </c>
      <c r="O151" s="21">
        <f t="shared" si="20"/>
        <v>3873.49</v>
      </c>
      <c r="P151" s="35"/>
      <c r="Q151" s="35"/>
      <c r="R151" s="35"/>
      <c r="S151" s="19"/>
      <c r="T151" s="43">
        <v>209.93</v>
      </c>
      <c r="V151" s="31">
        <v>1.2</v>
      </c>
    </row>
    <row r="152" spans="1:22" ht="26.25" customHeight="1" thickBot="1">
      <c r="A152" s="39">
        <v>144</v>
      </c>
      <c r="B152" s="82" t="s">
        <v>191</v>
      </c>
      <c r="C152" s="51" t="s">
        <v>31</v>
      </c>
      <c r="D152" s="52" t="s">
        <v>28</v>
      </c>
      <c r="E152" s="48">
        <v>1</v>
      </c>
      <c r="F152" s="6">
        <v>344.06</v>
      </c>
      <c r="G152" s="6">
        <v>361.83</v>
      </c>
      <c r="H152" s="6">
        <v>356.32431672884479</v>
      </c>
      <c r="I152" s="6">
        <f t="shared" si="14"/>
        <v>354.07143890961493</v>
      </c>
      <c r="J152" s="7">
        <f t="shared" si="15"/>
        <v>9.0966927424907169</v>
      </c>
      <c r="K152" s="7">
        <f t="shared" si="16"/>
        <v>2.5691687447325742</v>
      </c>
      <c r="L152" s="8">
        <f t="shared" si="17"/>
        <v>354.07143890961493</v>
      </c>
      <c r="M152" s="8">
        <f t="shared" si="18"/>
        <v>354.07143890961493</v>
      </c>
      <c r="N152" s="8">
        <f t="shared" si="19"/>
        <v>354.07</v>
      </c>
      <c r="O152" s="21">
        <f t="shared" si="20"/>
        <v>354.07</v>
      </c>
      <c r="P152" s="35"/>
      <c r="Q152" s="35"/>
      <c r="R152" s="35"/>
      <c r="S152" s="19"/>
      <c r="T152" s="43">
        <v>181.94</v>
      </c>
      <c r="V152" s="31">
        <v>1.2</v>
      </c>
    </row>
    <row r="153" spans="1:22" ht="24" customHeight="1" thickBot="1">
      <c r="A153" s="39">
        <v>145</v>
      </c>
      <c r="B153" s="82" t="s">
        <v>192</v>
      </c>
      <c r="C153" s="51" t="s">
        <v>31</v>
      </c>
      <c r="D153" s="52" t="s">
        <v>28</v>
      </c>
      <c r="E153" s="48">
        <v>1</v>
      </c>
      <c r="F153" s="6">
        <v>72.430000000000007</v>
      </c>
      <c r="G153" s="6">
        <v>76.180000000000007</v>
      </c>
      <c r="H153" s="6">
        <v>75.01564562712521</v>
      </c>
      <c r="I153" s="6">
        <f t="shared" si="14"/>
        <v>74.541881875708398</v>
      </c>
      <c r="J153" s="7">
        <f t="shared" si="15"/>
        <v>1.9193655381707235</v>
      </c>
      <c r="K153" s="7">
        <f t="shared" si="16"/>
        <v>2.5748820527110996</v>
      </c>
      <c r="L153" s="8">
        <f t="shared" si="17"/>
        <v>74.541881875708398</v>
      </c>
      <c r="M153" s="8">
        <f t="shared" si="18"/>
        <v>74.541881875708398</v>
      </c>
      <c r="N153" s="8">
        <f t="shared" si="19"/>
        <v>74.540000000000006</v>
      </c>
      <c r="O153" s="21">
        <f t="shared" si="20"/>
        <v>74.540000000000006</v>
      </c>
      <c r="P153" s="35"/>
      <c r="Q153" s="35"/>
      <c r="R153" s="35"/>
      <c r="S153" s="19"/>
      <c r="T153" s="43">
        <v>80.77</v>
      </c>
      <c r="V153" s="31">
        <v>1.2</v>
      </c>
    </row>
    <row r="154" spans="1:22" ht="24.75" customHeight="1" thickBot="1">
      <c r="A154" s="39">
        <v>146</v>
      </c>
      <c r="B154" s="82" t="s">
        <v>193</v>
      </c>
      <c r="C154" s="51" t="s">
        <v>134</v>
      </c>
      <c r="D154" s="52" t="s">
        <v>28</v>
      </c>
      <c r="E154" s="48">
        <v>1</v>
      </c>
      <c r="F154" s="6">
        <v>100085.28</v>
      </c>
      <c r="G154" s="6">
        <v>105254.93</v>
      </c>
      <c r="H154" s="6">
        <v>103652.86834528027</v>
      </c>
      <c r="I154" s="6">
        <f t="shared" si="14"/>
        <v>102997.69278176008</v>
      </c>
      <c r="J154" s="7">
        <f t="shared" si="15"/>
        <v>2646.3676133335052</v>
      </c>
      <c r="K154" s="7">
        <f t="shared" si="16"/>
        <v>2.5693464988005554</v>
      </c>
      <c r="L154" s="8">
        <f t="shared" si="17"/>
        <v>102997.69278176008</v>
      </c>
      <c r="M154" s="8">
        <f t="shared" si="18"/>
        <v>102997.69278176008</v>
      </c>
      <c r="N154" s="8">
        <f t="shared" si="19"/>
        <v>102997.69</v>
      </c>
      <c r="O154" s="21">
        <f t="shared" si="20"/>
        <v>102997.69</v>
      </c>
      <c r="P154" s="35"/>
      <c r="Q154" s="35"/>
      <c r="R154" s="35"/>
      <c r="S154" s="19"/>
      <c r="T154" s="43">
        <v>31.85</v>
      </c>
      <c r="V154" s="31">
        <v>1.2</v>
      </c>
    </row>
    <row r="155" spans="1:22" ht="25.5" customHeight="1" thickBot="1">
      <c r="A155" s="39">
        <v>147</v>
      </c>
      <c r="B155" s="82" t="s">
        <v>194</v>
      </c>
      <c r="C155" s="51" t="s">
        <v>134</v>
      </c>
      <c r="D155" s="52" t="s">
        <v>28</v>
      </c>
      <c r="E155" s="48">
        <v>1</v>
      </c>
      <c r="F155" s="6">
        <v>49239.4</v>
      </c>
      <c r="G155" s="6">
        <v>51782.74</v>
      </c>
      <c r="H155" s="6">
        <v>50994.564245239329</v>
      </c>
      <c r="I155" s="6">
        <f t="shared" si="14"/>
        <v>50672.23474841311</v>
      </c>
      <c r="J155" s="7">
        <f t="shared" si="15"/>
        <v>1301.9473174031193</v>
      </c>
      <c r="K155" s="7">
        <f t="shared" si="16"/>
        <v>2.5693505010530289</v>
      </c>
      <c r="L155" s="8">
        <f t="shared" si="17"/>
        <v>50672.234748413102</v>
      </c>
      <c r="M155" s="8">
        <f t="shared" si="18"/>
        <v>50672.234748413102</v>
      </c>
      <c r="N155" s="8">
        <f t="shared" si="19"/>
        <v>50672.23</v>
      </c>
      <c r="O155" s="21">
        <f t="shared" si="20"/>
        <v>50672.23</v>
      </c>
      <c r="P155" s="35"/>
      <c r="Q155" s="35"/>
      <c r="R155" s="35"/>
      <c r="S155" s="19"/>
      <c r="T155" s="43">
        <v>57.64</v>
      </c>
      <c r="V155" s="31">
        <v>1.2</v>
      </c>
    </row>
    <row r="156" spans="1:22" ht="24.75" customHeight="1" thickBot="1">
      <c r="A156" s="39">
        <v>148</v>
      </c>
      <c r="B156" s="82" t="s">
        <v>195</v>
      </c>
      <c r="C156" s="51" t="s">
        <v>150</v>
      </c>
      <c r="D156" s="52" t="s">
        <v>28</v>
      </c>
      <c r="E156" s="48">
        <v>1</v>
      </c>
      <c r="F156" s="6">
        <v>30747.37</v>
      </c>
      <c r="G156" s="6">
        <v>32335.55</v>
      </c>
      <c r="H156" s="6">
        <v>31843.376102942948</v>
      </c>
      <c r="I156" s="6">
        <f t="shared" si="14"/>
        <v>31642.09870098098</v>
      </c>
      <c r="J156" s="7">
        <f t="shared" si="15"/>
        <v>812.99653904885679</v>
      </c>
      <c r="K156" s="7">
        <f t="shared" si="16"/>
        <v>2.5693508724933345</v>
      </c>
      <c r="L156" s="8">
        <f t="shared" si="17"/>
        <v>31642.09870098098</v>
      </c>
      <c r="M156" s="8">
        <f t="shared" si="18"/>
        <v>31642.09870098098</v>
      </c>
      <c r="N156" s="8">
        <f t="shared" si="19"/>
        <v>31642.09</v>
      </c>
      <c r="O156" s="21">
        <f t="shared" si="20"/>
        <v>31642.09</v>
      </c>
      <c r="P156" s="35"/>
      <c r="Q156" s="35"/>
      <c r="R156" s="35"/>
      <c r="S156" s="19"/>
      <c r="T156" s="43">
        <v>62.7</v>
      </c>
      <c r="V156" s="31">
        <v>1.2</v>
      </c>
    </row>
    <row r="157" spans="1:22" ht="27" customHeight="1" thickBot="1">
      <c r="A157" s="39">
        <v>149</v>
      </c>
      <c r="B157" s="82" t="s">
        <v>196</v>
      </c>
      <c r="C157" s="51" t="s">
        <v>31</v>
      </c>
      <c r="D157" s="52" t="s">
        <v>28</v>
      </c>
      <c r="E157" s="48">
        <v>1</v>
      </c>
      <c r="F157" s="6">
        <v>433.31</v>
      </c>
      <c r="G157" s="6">
        <v>455.69</v>
      </c>
      <c r="H157" s="6">
        <v>448.75430866226696</v>
      </c>
      <c r="I157" s="6">
        <f t="shared" si="14"/>
        <v>445.91810288742232</v>
      </c>
      <c r="J157" s="7">
        <f t="shared" si="15"/>
        <v>11.456402026724906</v>
      </c>
      <c r="K157" s="7">
        <f t="shared" si="16"/>
        <v>2.5691717722474299</v>
      </c>
      <c r="L157" s="8">
        <f t="shared" si="17"/>
        <v>445.91810288742232</v>
      </c>
      <c r="M157" s="8">
        <f t="shared" si="18"/>
        <v>445.91810288742232</v>
      </c>
      <c r="N157" s="8">
        <f t="shared" si="19"/>
        <v>445.91</v>
      </c>
      <c r="O157" s="21">
        <f t="shared" si="20"/>
        <v>445.91</v>
      </c>
      <c r="P157" s="35"/>
      <c r="Q157" s="35"/>
      <c r="R157" s="35"/>
      <c r="S157" s="19"/>
      <c r="T157" s="43">
        <v>66.260000000000005</v>
      </c>
      <c r="V157" s="31">
        <v>1.2</v>
      </c>
    </row>
    <row r="158" spans="1:22" ht="24" customHeight="1" thickBot="1">
      <c r="A158" s="39">
        <v>150</v>
      </c>
      <c r="B158" s="82" t="s">
        <v>197</v>
      </c>
      <c r="C158" s="51" t="s">
        <v>31</v>
      </c>
      <c r="D158" s="52" t="s">
        <v>28</v>
      </c>
      <c r="E158" s="48">
        <v>1</v>
      </c>
      <c r="F158" s="6">
        <v>194.02</v>
      </c>
      <c r="G158" s="6">
        <v>204.04</v>
      </c>
      <c r="H158" s="6">
        <v>200.93476507265683</v>
      </c>
      <c r="I158" s="6">
        <f t="shared" si="14"/>
        <v>199.66492169088562</v>
      </c>
      <c r="J158" s="7">
        <f t="shared" si="15"/>
        <v>5.1292764266191613</v>
      </c>
      <c r="K158" s="7">
        <f t="shared" si="16"/>
        <v>2.5689421973480804</v>
      </c>
      <c r="L158" s="8">
        <f t="shared" si="17"/>
        <v>199.66492169088559</v>
      </c>
      <c r="M158" s="8">
        <f t="shared" si="18"/>
        <v>199.66492169088559</v>
      </c>
      <c r="N158" s="8">
        <f t="shared" si="19"/>
        <v>199.66</v>
      </c>
      <c r="O158" s="21">
        <f t="shared" si="20"/>
        <v>199.66</v>
      </c>
      <c r="P158" s="35"/>
      <c r="Q158" s="35"/>
      <c r="R158" s="35"/>
      <c r="S158" s="19"/>
      <c r="T158" s="43">
        <v>447.04</v>
      </c>
      <c r="V158" s="31">
        <v>1.2</v>
      </c>
    </row>
    <row r="159" spans="1:22" ht="27" customHeight="1" thickBot="1">
      <c r="A159" s="39">
        <v>151</v>
      </c>
      <c r="B159" s="82" t="s">
        <v>198</v>
      </c>
      <c r="C159" s="51" t="s">
        <v>31</v>
      </c>
      <c r="D159" s="52" t="s">
        <v>28</v>
      </c>
      <c r="E159" s="48">
        <v>1</v>
      </c>
      <c r="F159" s="6">
        <v>45.27</v>
      </c>
      <c r="G159" s="6">
        <v>47.61</v>
      </c>
      <c r="H159" s="6">
        <v>46.884778516953261</v>
      </c>
      <c r="I159" s="6">
        <f t="shared" si="14"/>
        <v>46.588259505651081</v>
      </c>
      <c r="J159" s="7">
        <f t="shared" si="15"/>
        <v>1.1978491737475589</v>
      </c>
      <c r="K159" s="7">
        <f t="shared" si="16"/>
        <v>2.571139567045345</v>
      </c>
      <c r="L159" s="8">
        <f t="shared" si="17"/>
        <v>46.588259505651081</v>
      </c>
      <c r="M159" s="8">
        <f t="shared" si="18"/>
        <v>46.588259505651081</v>
      </c>
      <c r="N159" s="8">
        <f t="shared" si="19"/>
        <v>46.58</v>
      </c>
      <c r="O159" s="21">
        <f t="shared" si="20"/>
        <v>46.58</v>
      </c>
      <c r="P159" s="35"/>
      <c r="Q159" s="35"/>
      <c r="R159" s="35"/>
      <c r="S159" s="19"/>
      <c r="T159" s="43">
        <v>635.54</v>
      </c>
      <c r="V159" s="31">
        <v>1.2</v>
      </c>
    </row>
    <row r="160" spans="1:22" ht="24.75" customHeight="1" thickBot="1">
      <c r="A160" s="39">
        <v>152</v>
      </c>
      <c r="B160" s="82" t="s">
        <v>199</v>
      </c>
      <c r="C160" s="51" t="s">
        <v>31</v>
      </c>
      <c r="D160" s="52" t="s">
        <v>28</v>
      </c>
      <c r="E160" s="48">
        <v>1</v>
      </c>
      <c r="F160" s="6">
        <v>37.51</v>
      </c>
      <c r="G160" s="6">
        <v>39.450000000000003</v>
      </c>
      <c r="H160" s="6">
        <v>38.847387914046983</v>
      </c>
      <c r="I160" s="6">
        <f t="shared" si="14"/>
        <v>38.602462638015659</v>
      </c>
      <c r="J160" s="7">
        <f t="shared" si="15"/>
        <v>0.99292058752413281</v>
      </c>
      <c r="K160" s="7">
        <f t="shared" si="16"/>
        <v>2.5721690267146475</v>
      </c>
      <c r="L160" s="8">
        <f t="shared" si="17"/>
        <v>38.602462638015659</v>
      </c>
      <c r="M160" s="8">
        <f t="shared" si="18"/>
        <v>38.602462638015659</v>
      </c>
      <c r="N160" s="8">
        <f t="shared" si="19"/>
        <v>38.6</v>
      </c>
      <c r="O160" s="21">
        <f t="shared" si="20"/>
        <v>38.6</v>
      </c>
      <c r="P160" s="35"/>
      <c r="Q160" s="35"/>
      <c r="R160" s="35"/>
      <c r="S160" s="19"/>
      <c r="T160" s="43">
        <v>740.19</v>
      </c>
      <c r="V160" s="31">
        <v>1.2</v>
      </c>
    </row>
    <row r="161" spans="1:22" ht="26.25" customHeight="1" thickBot="1">
      <c r="A161" s="39">
        <v>153</v>
      </c>
      <c r="B161" s="82" t="s">
        <v>200</v>
      </c>
      <c r="C161" s="51" t="s">
        <v>31</v>
      </c>
      <c r="D161" s="52" t="s">
        <v>28</v>
      </c>
      <c r="E161" s="48">
        <v>1</v>
      </c>
      <c r="F161" s="6">
        <v>36.22</v>
      </c>
      <c r="G161" s="6">
        <v>38.090000000000003</v>
      </c>
      <c r="H161" s="6">
        <v>37.507822813562605</v>
      </c>
      <c r="I161" s="6">
        <f t="shared" si="14"/>
        <v>37.272607604520864</v>
      </c>
      <c r="J161" s="7">
        <f t="shared" si="15"/>
        <v>0.95693241450136646</v>
      </c>
      <c r="K161" s="7">
        <f t="shared" si="16"/>
        <v>2.567387891544509</v>
      </c>
      <c r="L161" s="8">
        <f t="shared" si="17"/>
        <v>37.272607604520864</v>
      </c>
      <c r="M161" s="8">
        <f t="shared" si="18"/>
        <v>37.272607604520864</v>
      </c>
      <c r="N161" s="8">
        <f t="shared" si="19"/>
        <v>37.270000000000003</v>
      </c>
      <c r="O161" s="21">
        <f t="shared" si="20"/>
        <v>37.270000000000003</v>
      </c>
      <c r="P161" s="35"/>
      <c r="Q161" s="35"/>
      <c r="R161" s="35"/>
      <c r="S161" s="19"/>
      <c r="T161" s="43">
        <v>114.27</v>
      </c>
      <c r="V161" s="31">
        <v>1.2</v>
      </c>
    </row>
    <row r="162" spans="1:22" ht="26.25" customHeight="1" thickBot="1">
      <c r="A162" s="39">
        <v>154</v>
      </c>
      <c r="B162" s="82" t="s">
        <v>201</v>
      </c>
      <c r="C162" s="51" t="s">
        <v>31</v>
      </c>
      <c r="D162" s="52" t="s">
        <v>28</v>
      </c>
      <c r="E162" s="48">
        <v>1</v>
      </c>
      <c r="F162" s="6">
        <v>10.35</v>
      </c>
      <c r="G162" s="6">
        <v>10.88</v>
      </c>
      <c r="H162" s="6">
        <v>10.71652080387503</v>
      </c>
      <c r="I162" s="6">
        <f t="shared" si="14"/>
        <v>10.648840267958343</v>
      </c>
      <c r="J162" s="7">
        <f t="shared" si="15"/>
        <v>0.27140466319958045</v>
      </c>
      <c r="K162" s="7">
        <f t="shared" si="16"/>
        <v>2.5486781317982499</v>
      </c>
      <c r="L162" s="8">
        <f t="shared" si="17"/>
        <v>10.648840267958343</v>
      </c>
      <c r="M162" s="8">
        <f t="shared" si="18"/>
        <v>10.648840267958343</v>
      </c>
      <c r="N162" s="8">
        <f t="shared" si="19"/>
        <v>10.64</v>
      </c>
      <c r="O162" s="21">
        <f t="shared" si="20"/>
        <v>10.64</v>
      </c>
      <c r="P162" s="35"/>
      <c r="Q162" s="35"/>
      <c r="R162" s="35"/>
      <c r="S162" s="19"/>
      <c r="T162" s="43">
        <v>800.51</v>
      </c>
      <c r="V162" s="31">
        <v>1.2</v>
      </c>
    </row>
    <row r="163" spans="1:22" ht="28.5" customHeight="1" thickBot="1">
      <c r="A163" s="39">
        <v>155</v>
      </c>
      <c r="B163" s="82" t="s">
        <v>202</v>
      </c>
      <c r="C163" s="51" t="s">
        <v>124</v>
      </c>
      <c r="D163" s="52" t="s">
        <v>28</v>
      </c>
      <c r="E163" s="48">
        <v>1</v>
      </c>
      <c r="F163" s="6">
        <v>10372.25</v>
      </c>
      <c r="G163" s="6">
        <v>10908</v>
      </c>
      <c r="H163" s="6">
        <v>10741.972540784234</v>
      </c>
      <c r="I163" s="6">
        <f t="shared" si="14"/>
        <v>10674.074180261412</v>
      </c>
      <c r="J163" s="7">
        <f t="shared" si="15"/>
        <v>274.25290544726306</v>
      </c>
      <c r="K163" s="7">
        <f t="shared" si="16"/>
        <v>2.5693367013919937</v>
      </c>
      <c r="L163" s="8">
        <f t="shared" si="17"/>
        <v>10674.07418026141</v>
      </c>
      <c r="M163" s="8">
        <f t="shared" si="18"/>
        <v>10674.07418026141</v>
      </c>
      <c r="N163" s="8">
        <f t="shared" si="19"/>
        <v>10674.07</v>
      </c>
      <c r="O163" s="21">
        <f t="shared" si="20"/>
        <v>10674.07</v>
      </c>
      <c r="P163" s="35"/>
      <c r="Q163" s="35"/>
      <c r="R163" s="35"/>
      <c r="S163" s="19"/>
      <c r="T163" s="43">
        <v>85.09</v>
      </c>
      <c r="V163" s="31">
        <v>1.2</v>
      </c>
    </row>
    <row r="164" spans="1:22" ht="29.25" customHeight="1" thickBot="1">
      <c r="A164" s="39">
        <v>156</v>
      </c>
      <c r="B164" s="82" t="s">
        <v>203</v>
      </c>
      <c r="C164" s="51" t="s">
        <v>150</v>
      </c>
      <c r="D164" s="52" t="s">
        <v>28</v>
      </c>
      <c r="E164" s="48">
        <v>1</v>
      </c>
      <c r="F164" s="6">
        <v>32028.51</v>
      </c>
      <c r="G164" s="6">
        <v>33682.86</v>
      </c>
      <c r="H164" s="6">
        <v>33170.183440565568</v>
      </c>
      <c r="I164" s="6">
        <f t="shared" si="14"/>
        <v>32960.517813521852</v>
      </c>
      <c r="J164" s="7">
        <f t="shared" si="15"/>
        <v>846.86966942837591</v>
      </c>
      <c r="K164" s="7">
        <f t="shared" si="16"/>
        <v>2.5693457676230826</v>
      </c>
      <c r="L164" s="8">
        <f t="shared" si="17"/>
        <v>32960.517813521852</v>
      </c>
      <c r="M164" s="8">
        <f t="shared" si="18"/>
        <v>32960.517813521852</v>
      </c>
      <c r="N164" s="8">
        <f t="shared" si="19"/>
        <v>32960.51</v>
      </c>
      <c r="O164" s="21">
        <f t="shared" si="20"/>
        <v>32960.51</v>
      </c>
      <c r="P164" s="35"/>
      <c r="Q164" s="35"/>
      <c r="R164" s="35"/>
      <c r="S164" s="19"/>
      <c r="T164" s="43">
        <v>37.520000000000003</v>
      </c>
      <c r="V164" s="31">
        <v>1.2</v>
      </c>
    </row>
    <row r="165" spans="1:22" ht="31.5" customHeight="1" thickBot="1">
      <c r="A165" s="39">
        <v>157</v>
      </c>
      <c r="B165" s="82" t="s">
        <v>204</v>
      </c>
      <c r="C165" s="51" t="s">
        <v>150</v>
      </c>
      <c r="D165" s="52" t="s">
        <v>28</v>
      </c>
      <c r="E165" s="48">
        <v>1</v>
      </c>
      <c r="F165" s="6">
        <v>32028.51</v>
      </c>
      <c r="G165" s="6">
        <v>33682.86</v>
      </c>
      <c r="H165" s="6">
        <v>33170.183440565568</v>
      </c>
      <c r="I165" s="6">
        <f t="shared" si="14"/>
        <v>32960.517813521852</v>
      </c>
      <c r="J165" s="7">
        <f t="shared" si="15"/>
        <v>846.86966942837591</v>
      </c>
      <c r="K165" s="7">
        <f t="shared" si="16"/>
        <v>2.5693457676230826</v>
      </c>
      <c r="L165" s="8">
        <f t="shared" si="17"/>
        <v>32960.517813521852</v>
      </c>
      <c r="M165" s="8">
        <f t="shared" si="18"/>
        <v>32960.517813521852</v>
      </c>
      <c r="N165" s="8">
        <f t="shared" si="19"/>
        <v>32960.51</v>
      </c>
      <c r="O165" s="21">
        <f t="shared" si="20"/>
        <v>32960.51</v>
      </c>
      <c r="P165" s="35"/>
      <c r="Q165" s="35"/>
      <c r="R165" s="35"/>
      <c r="S165" s="19"/>
      <c r="T165" s="43">
        <v>99.65</v>
      </c>
      <c r="V165" s="31">
        <v>1.2</v>
      </c>
    </row>
    <row r="166" spans="1:22" ht="31.5" customHeight="1" thickBot="1">
      <c r="A166" s="39">
        <v>158</v>
      </c>
      <c r="B166" s="82" t="s">
        <v>205</v>
      </c>
      <c r="C166" s="51" t="s">
        <v>75</v>
      </c>
      <c r="D166" s="52" t="s">
        <v>28</v>
      </c>
      <c r="E166" s="48">
        <v>1</v>
      </c>
      <c r="F166" s="6">
        <v>139609.06</v>
      </c>
      <c r="G166" s="6">
        <v>146820.20000000001</v>
      </c>
      <c r="H166" s="6">
        <v>144585.49027299625</v>
      </c>
      <c r="I166" s="6">
        <f t="shared" si="14"/>
        <v>143671.58342433209</v>
      </c>
      <c r="J166" s="7">
        <f t="shared" si="15"/>
        <v>3691.4163028472549</v>
      </c>
      <c r="K166" s="7">
        <f t="shared" si="16"/>
        <v>2.5693433696938572</v>
      </c>
      <c r="L166" s="8">
        <f t="shared" si="17"/>
        <v>143671.58342433209</v>
      </c>
      <c r="M166" s="8">
        <f t="shared" si="18"/>
        <v>143671.58342433209</v>
      </c>
      <c r="N166" s="8">
        <f t="shared" si="19"/>
        <v>143671.57999999999</v>
      </c>
      <c r="O166" s="21">
        <f t="shared" si="20"/>
        <v>143671.57999999999</v>
      </c>
      <c r="P166" s="35"/>
      <c r="Q166" s="35"/>
      <c r="R166" s="35"/>
      <c r="S166" s="19"/>
      <c r="T166" s="43">
        <v>129.94</v>
      </c>
      <c r="V166" s="31">
        <v>1.2</v>
      </c>
    </row>
    <row r="167" spans="1:22" ht="31.5" customHeight="1" thickBot="1">
      <c r="A167" s="39">
        <v>159</v>
      </c>
      <c r="B167" s="82" t="s">
        <v>206</v>
      </c>
      <c r="C167" s="51" t="s">
        <v>75</v>
      </c>
      <c r="D167" s="52" t="s">
        <v>28</v>
      </c>
      <c r="E167" s="48">
        <v>1</v>
      </c>
      <c r="F167" s="6">
        <v>7781.45</v>
      </c>
      <c r="G167" s="6">
        <v>8183.38</v>
      </c>
      <c r="H167" s="6">
        <v>8058.8236445140228</v>
      </c>
      <c r="I167" s="6">
        <f t="shared" si="14"/>
        <v>8007.8845481713406</v>
      </c>
      <c r="J167" s="7">
        <f t="shared" si="15"/>
        <v>205.74990857144221</v>
      </c>
      <c r="K167" s="7">
        <f t="shared" si="16"/>
        <v>2.5693415949462799</v>
      </c>
      <c r="L167" s="8">
        <f t="shared" si="17"/>
        <v>8007.8845481713406</v>
      </c>
      <c r="M167" s="8">
        <f t="shared" si="18"/>
        <v>8007.8845481713406</v>
      </c>
      <c r="N167" s="8">
        <f t="shared" si="19"/>
        <v>8007.88</v>
      </c>
      <c r="O167" s="21">
        <f t="shared" si="20"/>
        <v>8007.88</v>
      </c>
      <c r="P167" s="35"/>
      <c r="Q167" s="35"/>
      <c r="R167" s="35"/>
      <c r="S167" s="19"/>
      <c r="T167" s="43">
        <v>863.75</v>
      </c>
      <c r="V167" s="31">
        <v>1.2</v>
      </c>
    </row>
    <row r="168" spans="1:22" ht="31.5" customHeight="1" thickBot="1">
      <c r="A168" s="39">
        <v>160</v>
      </c>
      <c r="B168" s="82" t="s">
        <v>207</v>
      </c>
      <c r="C168" s="51" t="s">
        <v>31</v>
      </c>
      <c r="D168" s="52" t="s">
        <v>28</v>
      </c>
      <c r="E168" s="48">
        <v>1</v>
      </c>
      <c r="F168" s="6">
        <v>541.96</v>
      </c>
      <c r="G168" s="6">
        <v>569.95000000000005</v>
      </c>
      <c r="H168" s="6">
        <v>561.27777710295481</v>
      </c>
      <c r="I168" s="6">
        <f t="shared" si="14"/>
        <v>557.72925903431826</v>
      </c>
      <c r="J168" s="7">
        <f t="shared" si="15"/>
        <v>14.328433632556631</v>
      </c>
      <c r="K168" s="7">
        <f t="shared" si="16"/>
        <v>2.5690661553897378</v>
      </c>
      <c r="L168" s="8">
        <f t="shared" si="17"/>
        <v>557.72925903431826</v>
      </c>
      <c r="M168" s="8">
        <f t="shared" si="18"/>
        <v>557.72925903431826</v>
      </c>
      <c r="N168" s="8">
        <f t="shared" si="19"/>
        <v>557.72</v>
      </c>
      <c r="O168" s="21">
        <f t="shared" si="20"/>
        <v>557.72</v>
      </c>
      <c r="P168" s="35"/>
      <c r="Q168" s="35"/>
      <c r="R168" s="35"/>
      <c r="S168" s="19"/>
      <c r="T168" s="43">
        <v>91.34</v>
      </c>
      <c r="V168" s="31">
        <v>1.2</v>
      </c>
    </row>
    <row r="169" spans="1:22" ht="31.5" customHeight="1">
      <c r="A169" s="39">
        <v>161</v>
      </c>
      <c r="B169" s="83" t="s">
        <v>220</v>
      </c>
      <c r="C169" s="51" t="s">
        <v>52</v>
      </c>
      <c r="D169" s="52" t="s">
        <v>28</v>
      </c>
      <c r="E169" s="48">
        <v>1</v>
      </c>
      <c r="F169" s="6">
        <v>6573.36</v>
      </c>
      <c r="G169" s="6">
        <v>6912.89</v>
      </c>
      <c r="H169" s="6">
        <v>6807.6698406616124</v>
      </c>
      <c r="I169" s="6">
        <f t="shared" si="14"/>
        <v>6764.6399468872041</v>
      </c>
      <c r="J169" s="7">
        <f t="shared" si="15"/>
        <v>173.80688721589186</v>
      </c>
      <c r="K169" s="7">
        <f t="shared" si="16"/>
        <v>2.5693442456737157</v>
      </c>
      <c r="L169" s="8">
        <f t="shared" si="17"/>
        <v>6764.6399468872041</v>
      </c>
      <c r="M169" s="8">
        <f t="shared" si="18"/>
        <v>6764.6399468872041</v>
      </c>
      <c r="N169" s="8">
        <f t="shared" si="19"/>
        <v>6764.63</v>
      </c>
      <c r="O169" s="21">
        <f t="shared" si="20"/>
        <v>6764.63</v>
      </c>
      <c r="P169" s="35"/>
      <c r="Q169" s="35"/>
      <c r="R169" s="35"/>
      <c r="S169" s="19"/>
      <c r="T169" s="43">
        <v>91.97</v>
      </c>
      <c r="V169" s="31">
        <v>1.2</v>
      </c>
    </row>
    <row r="170" spans="1:22" ht="31.5" customHeight="1" thickBot="1">
      <c r="A170" s="39">
        <v>162</v>
      </c>
      <c r="B170" s="82" t="s">
        <v>208</v>
      </c>
      <c r="C170" s="51" t="s">
        <v>32</v>
      </c>
      <c r="D170" s="52" t="s">
        <v>28</v>
      </c>
      <c r="E170" s="48">
        <v>1</v>
      </c>
      <c r="F170" s="6">
        <v>2267.4299999999998</v>
      </c>
      <c r="G170" s="6">
        <v>2384.5500000000002</v>
      </c>
      <c r="H170" s="6">
        <v>2348.2576211491164</v>
      </c>
      <c r="I170" s="6">
        <f t="shared" si="14"/>
        <v>2333.4125403830385</v>
      </c>
      <c r="J170" s="7">
        <f t="shared" si="15"/>
        <v>59.954615478823193</v>
      </c>
      <c r="K170" s="7">
        <f t="shared" si="16"/>
        <v>2.5693963001065132</v>
      </c>
      <c r="L170" s="8">
        <f t="shared" si="17"/>
        <v>2333.4125403830385</v>
      </c>
      <c r="M170" s="8">
        <f t="shared" si="18"/>
        <v>2333.4125403830385</v>
      </c>
      <c r="N170" s="8">
        <f t="shared" si="19"/>
        <v>2333.41</v>
      </c>
      <c r="O170" s="21">
        <f t="shared" si="20"/>
        <v>2333.41</v>
      </c>
      <c r="P170" s="35"/>
      <c r="Q170" s="35"/>
      <c r="R170" s="35"/>
      <c r="S170" s="19"/>
      <c r="T170" s="43">
        <v>213.32</v>
      </c>
      <c r="V170" s="31">
        <v>1.2</v>
      </c>
    </row>
    <row r="171" spans="1:22" ht="31.5" customHeight="1" thickBot="1">
      <c r="A171" s="39">
        <v>163</v>
      </c>
      <c r="B171" s="82" t="s">
        <v>209</v>
      </c>
      <c r="C171" s="51" t="s">
        <v>150</v>
      </c>
      <c r="D171" s="52" t="s">
        <v>28</v>
      </c>
      <c r="E171" s="48">
        <v>1</v>
      </c>
      <c r="F171" s="6">
        <v>1404.7</v>
      </c>
      <c r="G171" s="6">
        <v>1477.25</v>
      </c>
      <c r="H171" s="6">
        <v>1454.7676991260353</v>
      </c>
      <c r="I171" s="6">
        <f t="shared" si="14"/>
        <v>1445.5725663753449</v>
      </c>
      <c r="J171" s="7">
        <f t="shared" si="15"/>
        <v>37.138773199004696</v>
      </c>
      <c r="K171" s="7">
        <f t="shared" si="16"/>
        <v>2.5691393198009513</v>
      </c>
      <c r="L171" s="8">
        <f t="shared" si="17"/>
        <v>1445.5725663753449</v>
      </c>
      <c r="M171" s="8">
        <f t="shared" si="18"/>
        <v>1445.5725663753449</v>
      </c>
      <c r="N171" s="8">
        <f t="shared" si="19"/>
        <v>1445.57</v>
      </c>
      <c r="O171" s="21">
        <f t="shared" si="20"/>
        <v>1445.57</v>
      </c>
      <c r="P171" s="35"/>
      <c r="Q171" s="35"/>
      <c r="R171" s="35"/>
      <c r="S171" s="19"/>
      <c r="T171" s="43">
        <v>184.8</v>
      </c>
      <c r="V171" s="31">
        <v>1.2</v>
      </c>
    </row>
    <row r="172" spans="1:22" ht="31.5" customHeight="1" thickBot="1">
      <c r="A172" s="39">
        <v>164</v>
      </c>
      <c r="B172" s="82" t="s">
        <v>210</v>
      </c>
      <c r="C172" s="51" t="s">
        <v>150</v>
      </c>
      <c r="D172" s="52" t="s">
        <v>28</v>
      </c>
      <c r="E172" s="48">
        <v>1</v>
      </c>
      <c r="F172" s="6">
        <v>1559.91</v>
      </c>
      <c r="G172" s="6">
        <v>1640.48</v>
      </c>
      <c r="H172" s="6">
        <v>1615.5155111841607</v>
      </c>
      <c r="I172" s="6">
        <f t="shared" si="14"/>
        <v>1605.301837061387</v>
      </c>
      <c r="J172" s="7">
        <f t="shared" si="15"/>
        <v>41.244643037789295</v>
      </c>
      <c r="K172" s="7">
        <f t="shared" si="16"/>
        <v>2.5692765114684222</v>
      </c>
      <c r="L172" s="8">
        <f t="shared" si="17"/>
        <v>1605.3018370613868</v>
      </c>
      <c r="M172" s="8">
        <f t="shared" si="18"/>
        <v>1605.3018370613868</v>
      </c>
      <c r="N172" s="8">
        <f t="shared" si="19"/>
        <v>1605.3</v>
      </c>
      <c r="O172" s="21">
        <f t="shared" si="20"/>
        <v>1605.3</v>
      </c>
      <c r="P172" s="35"/>
      <c r="Q172" s="35"/>
      <c r="R172" s="35"/>
      <c r="S172" s="19"/>
      <c r="T172" s="44">
        <v>1041.6600000000001</v>
      </c>
      <c r="V172" s="31">
        <v>1.2</v>
      </c>
    </row>
    <row r="173" spans="1:22" ht="34.5" customHeight="1" thickBot="1">
      <c r="A173" s="39">
        <v>165</v>
      </c>
      <c r="B173" s="82" t="s">
        <v>211</v>
      </c>
      <c r="C173" s="51" t="s">
        <v>90</v>
      </c>
      <c r="D173" s="52" t="s">
        <v>28</v>
      </c>
      <c r="E173" s="48">
        <v>1</v>
      </c>
      <c r="F173" s="6">
        <v>276726.53000000003</v>
      </c>
      <c r="G173" s="6">
        <v>291020.12</v>
      </c>
      <c r="H173" s="6">
        <v>286590.57629292947</v>
      </c>
      <c r="I173" s="6">
        <f t="shared" si="14"/>
        <v>284779.07543097652</v>
      </c>
      <c r="J173" s="7">
        <f t="shared" si="15"/>
        <v>7316.9549883586851</v>
      </c>
      <c r="K173" s="7">
        <f t="shared" si="16"/>
        <v>2.5693443162161458</v>
      </c>
      <c r="L173" s="8">
        <f t="shared" si="17"/>
        <v>284779.07543097646</v>
      </c>
      <c r="M173" s="8">
        <f t="shared" si="18"/>
        <v>284779.07543097646</v>
      </c>
      <c r="N173" s="8">
        <f t="shared" si="19"/>
        <v>284779.07</v>
      </c>
      <c r="O173" s="21">
        <f t="shared" si="20"/>
        <v>284779.07</v>
      </c>
      <c r="P173" s="35"/>
      <c r="Q173" s="35"/>
      <c r="R173" s="35"/>
      <c r="S173" s="19"/>
      <c r="T173" s="44">
        <v>1584.15</v>
      </c>
      <c r="V173" s="31">
        <v>1.2</v>
      </c>
    </row>
    <row r="174" spans="1:22" ht="32.25" customHeight="1" thickBot="1">
      <c r="A174" s="39">
        <v>166</v>
      </c>
      <c r="B174" s="82" t="s">
        <v>212</v>
      </c>
      <c r="C174" s="51" t="s">
        <v>90</v>
      </c>
      <c r="D174" s="52" t="s">
        <v>28</v>
      </c>
      <c r="E174" s="48">
        <v>1</v>
      </c>
      <c r="F174" s="6">
        <v>146096.21</v>
      </c>
      <c r="G174" s="6">
        <v>153642.43</v>
      </c>
      <c r="H174" s="6">
        <v>151303.87809971059</v>
      </c>
      <c r="I174" s="6">
        <f t="shared" si="14"/>
        <v>150347.50603323686</v>
      </c>
      <c r="J174" s="7">
        <f t="shared" si="15"/>
        <v>3862.9450836438814</v>
      </c>
      <c r="K174" s="7">
        <f t="shared" si="16"/>
        <v>2.5693443047800955</v>
      </c>
      <c r="L174" s="8">
        <f t="shared" si="17"/>
        <v>150347.50603323686</v>
      </c>
      <c r="M174" s="8">
        <f t="shared" si="18"/>
        <v>150347.50603323686</v>
      </c>
      <c r="N174" s="8">
        <f t="shared" si="19"/>
        <v>150347.5</v>
      </c>
      <c r="O174" s="21">
        <f t="shared" si="20"/>
        <v>150347.5</v>
      </c>
      <c r="P174" s="35"/>
      <c r="Q174" s="35"/>
      <c r="R174" s="35"/>
      <c r="S174" s="19"/>
      <c r="T174" s="44">
        <v>2716.22</v>
      </c>
      <c r="V174" s="31">
        <v>1.2</v>
      </c>
    </row>
    <row r="175" spans="1:22" ht="31.5" customHeight="1" thickBot="1">
      <c r="A175" s="39">
        <v>167</v>
      </c>
      <c r="B175" s="82" t="s">
        <v>213</v>
      </c>
      <c r="C175" s="51" t="s">
        <v>31</v>
      </c>
      <c r="D175" s="52" t="s">
        <v>28</v>
      </c>
      <c r="E175" s="48">
        <v>1</v>
      </c>
      <c r="F175" s="6">
        <v>15964.81</v>
      </c>
      <c r="G175" s="6">
        <v>16789.43</v>
      </c>
      <c r="H175" s="6">
        <v>16533.886699342191</v>
      </c>
      <c r="I175" s="6">
        <f t="shared" si="14"/>
        <v>16429.375566447397</v>
      </c>
      <c r="J175" s="7">
        <f t="shared" si="15"/>
        <v>422.1273134662282</v>
      </c>
      <c r="K175" s="7">
        <f t="shared" si="16"/>
        <v>2.5693448406420889</v>
      </c>
      <c r="L175" s="8">
        <f t="shared" si="17"/>
        <v>16429.375566447394</v>
      </c>
      <c r="M175" s="8">
        <f t="shared" si="18"/>
        <v>16429.375566447394</v>
      </c>
      <c r="N175" s="8">
        <f t="shared" si="19"/>
        <v>16429.37</v>
      </c>
      <c r="O175" s="21">
        <f t="shared" si="20"/>
        <v>16429.37</v>
      </c>
      <c r="P175" s="35"/>
      <c r="Q175" s="35"/>
      <c r="R175" s="35"/>
      <c r="S175" s="19"/>
      <c r="T175" s="44">
        <v>2124.02</v>
      </c>
      <c r="V175" s="31">
        <v>1.2</v>
      </c>
    </row>
    <row r="176" spans="1:22" ht="31.5" customHeight="1" thickBot="1">
      <c r="A176" s="39">
        <v>168</v>
      </c>
      <c r="B176" s="82" t="s">
        <v>214</v>
      </c>
      <c r="C176" s="51" t="s">
        <v>31</v>
      </c>
      <c r="D176" s="52" t="s">
        <v>28</v>
      </c>
      <c r="E176" s="48">
        <v>1</v>
      </c>
      <c r="F176" s="6">
        <v>17549.89</v>
      </c>
      <c r="G176" s="6">
        <v>18456.38</v>
      </c>
      <c r="H176" s="6">
        <v>18175.462840663044</v>
      </c>
      <c r="I176" s="6">
        <f t="shared" si="14"/>
        <v>18060.577613554349</v>
      </c>
      <c r="J176" s="7">
        <f t="shared" si="15"/>
        <v>464.03662741303424</v>
      </c>
      <c r="K176" s="7">
        <f t="shared" si="16"/>
        <v>2.5693343664976567</v>
      </c>
      <c r="L176" s="8">
        <f t="shared" si="17"/>
        <v>18060.577613554349</v>
      </c>
      <c r="M176" s="8">
        <f t="shared" si="18"/>
        <v>18060.577613554349</v>
      </c>
      <c r="N176" s="8">
        <f t="shared" si="19"/>
        <v>18060.57</v>
      </c>
      <c r="O176" s="21">
        <f t="shared" si="20"/>
        <v>18060.57</v>
      </c>
      <c r="P176" s="35"/>
      <c r="Q176" s="35"/>
      <c r="R176" s="35"/>
      <c r="S176" s="19"/>
      <c r="T176" s="43">
        <v>144</v>
      </c>
      <c r="V176" s="31">
        <v>1.2</v>
      </c>
    </row>
    <row r="177" spans="1:22" ht="31.5" customHeight="1" thickBot="1">
      <c r="A177" s="39">
        <v>169</v>
      </c>
      <c r="B177" s="82" t="s">
        <v>215</v>
      </c>
      <c r="C177" s="51" t="s">
        <v>31</v>
      </c>
      <c r="D177" s="52" t="s">
        <v>28</v>
      </c>
      <c r="E177" s="48">
        <v>1</v>
      </c>
      <c r="F177" s="6">
        <v>27839.94</v>
      </c>
      <c r="G177" s="6">
        <v>29277.94</v>
      </c>
      <c r="H177" s="6">
        <v>28832.312108243772</v>
      </c>
      <c r="I177" s="6">
        <f t="shared" si="14"/>
        <v>28650.064036081254</v>
      </c>
      <c r="J177" s="7">
        <f t="shared" si="15"/>
        <v>736.11939918413714</v>
      </c>
      <c r="K177" s="7">
        <f t="shared" si="16"/>
        <v>2.569346435865151</v>
      </c>
      <c r="L177" s="8">
        <f t="shared" si="17"/>
        <v>28650.064036081254</v>
      </c>
      <c r="M177" s="8">
        <f t="shared" si="18"/>
        <v>28650.064036081254</v>
      </c>
      <c r="N177" s="8">
        <f t="shared" si="19"/>
        <v>28650.06</v>
      </c>
      <c r="O177" s="21">
        <f t="shared" si="20"/>
        <v>28650.06</v>
      </c>
      <c r="P177" s="35"/>
      <c r="Q177" s="35"/>
      <c r="R177" s="35"/>
      <c r="S177" s="19"/>
      <c r="T177" s="44">
        <v>4867.3999999999996</v>
      </c>
      <c r="V177" s="31">
        <v>1.2</v>
      </c>
    </row>
    <row r="178" spans="1:22" ht="31.5" customHeight="1" thickBot="1">
      <c r="A178" s="39">
        <v>170</v>
      </c>
      <c r="B178" s="82" t="s">
        <v>216</v>
      </c>
      <c r="C178" s="51" t="s">
        <v>31</v>
      </c>
      <c r="D178" s="48" t="s">
        <v>28</v>
      </c>
      <c r="E178" s="48">
        <v>1</v>
      </c>
      <c r="F178" s="6">
        <v>0.78</v>
      </c>
      <c r="G178" s="6">
        <v>0.82</v>
      </c>
      <c r="H178" s="6">
        <v>0.80373906029062736</v>
      </c>
      <c r="I178" s="6">
        <f t="shared" si="14"/>
        <v>0.80124635343020911</v>
      </c>
      <c r="J178" s="7">
        <f t="shared" si="15"/>
        <v>2.0116167393889439E-2</v>
      </c>
      <c r="K178" s="7">
        <f t="shared" si="16"/>
        <v>2.5106095407199396</v>
      </c>
      <c r="L178" s="8">
        <f t="shared" si="17"/>
        <v>0.80124635343020911</v>
      </c>
      <c r="M178" s="8">
        <f t="shared" si="18"/>
        <v>0.80124635343020911</v>
      </c>
      <c r="N178" s="8">
        <f t="shared" si="19"/>
        <v>0.8</v>
      </c>
      <c r="O178" s="21">
        <f t="shared" si="20"/>
        <v>0.8</v>
      </c>
      <c r="P178" s="35"/>
      <c r="Q178" s="35"/>
      <c r="R178" s="35"/>
      <c r="S178" s="19"/>
      <c r="T178" s="44">
        <v>2845.89</v>
      </c>
      <c r="V178" s="31">
        <v>1.2</v>
      </c>
    </row>
    <row r="179" spans="1:22" ht="31.5" customHeight="1" thickBot="1">
      <c r="A179" s="39">
        <v>171</v>
      </c>
      <c r="B179" s="82" t="s">
        <v>217</v>
      </c>
      <c r="C179" s="51" t="s">
        <v>31</v>
      </c>
      <c r="D179" s="48" t="s">
        <v>28</v>
      </c>
      <c r="E179" s="48">
        <v>1</v>
      </c>
      <c r="F179" s="6">
        <v>1.03</v>
      </c>
      <c r="G179" s="6">
        <v>1.0900000000000001</v>
      </c>
      <c r="H179" s="6">
        <v>1.0716520803875029</v>
      </c>
      <c r="I179" s="6">
        <f t="shared" si="14"/>
        <v>1.0638840267958345</v>
      </c>
      <c r="J179" s="7">
        <f t="shared" si="15"/>
        <v>3.074503199627995E-2</v>
      </c>
      <c r="K179" s="7">
        <f t="shared" si="16"/>
        <v>2.8898856662860775</v>
      </c>
      <c r="L179" s="8">
        <f t="shared" si="17"/>
        <v>1.0638840267958343</v>
      </c>
      <c r="M179" s="8">
        <f t="shared" si="18"/>
        <v>1.0638840267958343</v>
      </c>
      <c r="N179" s="8">
        <f t="shared" si="19"/>
        <v>1.06</v>
      </c>
      <c r="O179" s="21">
        <f t="shared" si="20"/>
        <v>1.06</v>
      </c>
      <c r="P179" s="35"/>
      <c r="Q179" s="35"/>
      <c r="R179" s="35"/>
      <c r="S179" s="19"/>
      <c r="T179" s="43">
        <v>835.7</v>
      </c>
      <c r="V179" s="31">
        <v>1.2</v>
      </c>
    </row>
    <row r="180" spans="1:22" ht="25.5" customHeight="1" thickBot="1">
      <c r="A180" s="39">
        <v>172</v>
      </c>
      <c r="B180" s="82" t="s">
        <v>218</v>
      </c>
      <c r="C180" s="51" t="s">
        <v>31</v>
      </c>
      <c r="D180" s="48" t="s">
        <v>28</v>
      </c>
      <c r="E180" s="48">
        <v>1</v>
      </c>
      <c r="F180" s="6">
        <v>1.1000000000000001</v>
      </c>
      <c r="G180" s="6">
        <v>1.1599999999999999</v>
      </c>
      <c r="H180" s="6">
        <v>1.138630335411722</v>
      </c>
      <c r="I180" s="6">
        <f t="shared" si="14"/>
        <v>1.132876778470574</v>
      </c>
      <c r="J180" s="7">
        <f t="shared" si="15"/>
        <v>3.0410977674291715E-2</v>
      </c>
      <c r="K180" s="7">
        <f t="shared" si="16"/>
        <v>2.6844029511618794</v>
      </c>
      <c r="L180" s="8">
        <f t="shared" si="17"/>
        <v>1.1328767784705738</v>
      </c>
      <c r="M180" s="8">
        <f t="shared" si="18"/>
        <v>1.1328767784705738</v>
      </c>
      <c r="N180" s="8">
        <f t="shared" si="19"/>
        <v>1.1299999999999999</v>
      </c>
      <c r="O180" s="21">
        <f t="shared" si="20"/>
        <v>1.1299999999999999</v>
      </c>
      <c r="P180" s="35"/>
      <c r="Q180" s="35"/>
      <c r="R180" s="35"/>
      <c r="S180" s="19"/>
      <c r="T180" s="43">
        <v>791.01</v>
      </c>
      <c r="V180" s="31">
        <v>1.2</v>
      </c>
    </row>
    <row r="181" spans="1:22" ht="23.25" customHeight="1" thickBot="1">
      <c r="A181" s="39">
        <v>173</v>
      </c>
      <c r="B181" s="82" t="s">
        <v>219</v>
      </c>
      <c r="C181" s="51" t="s">
        <v>31</v>
      </c>
      <c r="D181" s="48" t="s">
        <v>28</v>
      </c>
      <c r="E181" s="48">
        <v>1</v>
      </c>
      <c r="F181" s="6">
        <v>1.42</v>
      </c>
      <c r="G181" s="6">
        <v>1.5</v>
      </c>
      <c r="H181" s="6">
        <v>1.4735216105328168</v>
      </c>
      <c r="I181" s="6">
        <f t="shared" si="14"/>
        <v>1.464507203510939</v>
      </c>
      <c r="J181" s="7">
        <f t="shared" si="15"/>
        <v>4.0754688693045667E-2</v>
      </c>
      <c r="K181" s="7">
        <f t="shared" si="16"/>
        <v>2.7828260998199488</v>
      </c>
      <c r="L181" s="8">
        <f t="shared" si="17"/>
        <v>1.464507203510939</v>
      </c>
      <c r="M181" s="8">
        <f t="shared" si="18"/>
        <v>1.464507203510939</v>
      </c>
      <c r="N181" s="8">
        <f t="shared" si="19"/>
        <v>1.46</v>
      </c>
      <c r="O181" s="21">
        <f t="shared" si="20"/>
        <v>1.46</v>
      </c>
      <c r="P181" s="35"/>
      <c r="Q181" s="35"/>
      <c r="R181" s="35"/>
      <c r="S181" s="19"/>
      <c r="T181" s="44">
        <v>1318.84</v>
      </c>
      <c r="V181" s="31">
        <v>1.2</v>
      </c>
    </row>
    <row r="182" spans="1:22" ht="21.75" customHeight="1" thickBot="1">
      <c r="A182" s="41"/>
      <c r="B182" s="55"/>
      <c r="C182" s="12"/>
      <c r="D182" s="13"/>
      <c r="E182" s="14"/>
      <c r="F182" s="27"/>
      <c r="G182" s="27"/>
      <c r="H182" s="15"/>
      <c r="I182" s="16"/>
      <c r="J182" s="17"/>
      <c r="K182" s="17"/>
      <c r="L182" s="18"/>
      <c r="M182" s="24">
        <f>SUM(M9:M181)</f>
        <v>2061640.995772246</v>
      </c>
      <c r="N182" s="18">
        <f>SUM(N9:N181)</f>
        <v>2061640.2099999995</v>
      </c>
      <c r="O182" s="37">
        <f>SUM(O9:O181)</f>
        <v>2061640.2099999995</v>
      </c>
      <c r="P182" s="36"/>
      <c r="Q182" s="36"/>
      <c r="R182" s="36"/>
      <c r="T182" s="45">
        <f>SUM(T9:T181)</f>
        <v>724694.18999999983</v>
      </c>
      <c r="V182" s="31">
        <v>1.2</v>
      </c>
    </row>
    <row r="183" spans="1:22" ht="23.25" customHeight="1" thickBot="1">
      <c r="A183" s="77" t="s">
        <v>26</v>
      </c>
      <c r="B183" s="77"/>
      <c r="C183" s="77"/>
      <c r="D183" s="77"/>
      <c r="E183" s="77"/>
      <c r="F183" s="77"/>
      <c r="G183" s="77"/>
      <c r="H183" s="77"/>
      <c r="I183" s="24">
        <v>2061640.21</v>
      </c>
      <c r="J183" s="10"/>
      <c r="K183" s="10"/>
      <c r="L183" s="10"/>
      <c r="M183" s="10"/>
      <c r="N183" s="10"/>
      <c r="O183" s="9"/>
      <c r="V183" s="31">
        <v>1.2</v>
      </c>
    </row>
    <row r="184" spans="1:22" ht="30" customHeight="1">
      <c r="A184" s="75" t="s">
        <v>222</v>
      </c>
      <c r="B184" s="76"/>
      <c r="C184" s="76"/>
      <c r="D184" s="76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33"/>
      <c r="Q184" s="33"/>
      <c r="R184" s="33"/>
      <c r="V184" s="31">
        <v>1.2</v>
      </c>
    </row>
    <row r="185" spans="1:22" ht="21" customHeight="1">
      <c r="A185" s="57" t="s">
        <v>223</v>
      </c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32"/>
      <c r="Q185" s="32"/>
      <c r="R185" s="32"/>
    </row>
    <row r="186" spans="1:22" ht="24.75" customHeight="1">
      <c r="A186" s="42"/>
      <c r="B186" s="58" t="s">
        <v>19</v>
      </c>
      <c r="C186" s="47"/>
      <c r="D186" s="2"/>
      <c r="E186" s="59" t="s">
        <v>33</v>
      </c>
      <c r="F186" s="59"/>
      <c r="G186" s="28"/>
      <c r="H186" s="59" t="s">
        <v>34</v>
      </c>
      <c r="I186" s="59"/>
      <c r="J186" s="59"/>
      <c r="K186" s="22"/>
    </row>
    <row r="187" spans="1:22" ht="22.5" customHeight="1">
      <c r="A187" s="42"/>
      <c r="B187" s="58"/>
      <c r="C187" s="47"/>
      <c r="D187" s="2"/>
      <c r="E187" s="59" t="s">
        <v>20</v>
      </c>
      <c r="F187" s="59"/>
      <c r="G187" s="28"/>
      <c r="H187" s="59" t="s">
        <v>21</v>
      </c>
      <c r="I187" s="59"/>
      <c r="J187" s="59"/>
      <c r="K187" s="22"/>
    </row>
    <row r="188" spans="1:22">
      <c r="A188" s="56"/>
      <c r="B188" s="56"/>
      <c r="C188" s="56"/>
      <c r="D188" s="56"/>
      <c r="E188" s="3"/>
      <c r="F188" s="50"/>
      <c r="G188" s="29"/>
      <c r="H188" s="38"/>
      <c r="I188" s="4"/>
      <c r="J188" s="4"/>
      <c r="K188" s="4"/>
      <c r="L188" s="4"/>
      <c r="M188" s="4"/>
      <c r="N188" s="4"/>
      <c r="O188" s="4"/>
    </row>
  </sheetData>
  <mergeCells count="22">
    <mergeCell ref="A184:O184"/>
    <mergeCell ref="A183:H183"/>
    <mergeCell ref="L1:O1"/>
    <mergeCell ref="A7:A8"/>
    <mergeCell ref="B7:B8"/>
    <mergeCell ref="D7:D8"/>
    <mergeCell ref="E7:E8"/>
    <mergeCell ref="F7:H7"/>
    <mergeCell ref="I7:K7"/>
    <mergeCell ref="L7:O7"/>
    <mergeCell ref="C7:C8"/>
    <mergeCell ref="E2:O2"/>
    <mergeCell ref="E3:O3"/>
    <mergeCell ref="E4:O4"/>
    <mergeCell ref="A5:O5"/>
    <mergeCell ref="A188:D188"/>
    <mergeCell ref="A185:O185"/>
    <mergeCell ref="B186:B187"/>
    <mergeCell ref="E186:F186"/>
    <mergeCell ref="H186:J186"/>
    <mergeCell ref="E187:F187"/>
    <mergeCell ref="H187:J187"/>
  </mergeCells>
  <phoneticPr fontId="14" type="noConversion"/>
  <pageMargins left="0.16" right="0.16" top="0.32" bottom="0.24" header="0.22" footer="0.19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Светотехническая продукция</vt:lpstr>
      <vt:lpstr>'Светотехническая продукция'!_GoBack</vt:lpstr>
      <vt:lpstr>'Светотехническая продукция'!Область_печати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erada</cp:lastModifiedBy>
  <cp:lastPrinted>2025-10-17T10:47:38Z</cp:lastPrinted>
  <dcterms:created xsi:type="dcterms:W3CDTF">2014-01-28T13:50:42Z</dcterms:created>
  <dcterms:modified xsi:type="dcterms:W3CDTF">2025-10-29T10:46:21Z</dcterms:modified>
</cp:coreProperties>
</file>