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5\Закупки 223 на 2025 год\280. Оказание услуг по медосмотру и психосвидетельствования_ЭА не СМП_Торги82\"/>
    </mc:Choice>
  </mc:AlternateContent>
  <bookViews>
    <workbookView xWindow="0" yWindow="0" windowWidth="19200" windowHeight="7410"/>
  </bookViews>
  <sheets>
    <sheet name="Лист1" sheetId="2" r:id="rId1"/>
  </sheets>
  <definedNames>
    <definedName name="_GoBack" localSheetId="0">Лист1!#REF!</definedName>
    <definedName name="_xlnm.Print_Area" localSheetId="0">Лист1!$A$1:$R$22</definedName>
  </definedNames>
  <calcPr calcId="162913"/>
</workbook>
</file>

<file path=xl/calcChain.xml><?xml version="1.0" encoding="utf-8"?>
<calcChain xmlns="http://schemas.openxmlformats.org/spreadsheetml/2006/main">
  <c r="I8" i="2" l="1"/>
  <c r="I9" i="2"/>
  <c r="H8" i="2"/>
  <c r="K8" i="2" s="1"/>
  <c r="H9" i="2"/>
  <c r="K9" i="2" s="1"/>
  <c r="J9" i="2" l="1"/>
  <c r="K10" i="2"/>
  <c r="J8" i="2"/>
  <c r="C4" i="2" l="1"/>
</calcChain>
</file>

<file path=xl/sharedStrings.xml><?xml version="1.0" encoding="utf-8"?>
<sst xmlns="http://schemas.openxmlformats.org/spreadsheetml/2006/main" count="30" uniqueCount="29">
  <si>
    <t>Основные характеристики объекта закупки</t>
  </si>
  <si>
    <t xml:space="preserve">Используемый метод определения НМЦД с обоснованием: 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</si>
  <si>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</si>
  <si>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</si>
  <si>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</si>
  <si>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</si>
  <si>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</si>
  <si>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</si>
  <si>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</si>
  <si>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</si>
  <si>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</si>
  <si>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</si>
  <si>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</si>
  <si>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</si>
  <si>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НМЦД  с учетом округления цены за единицу (руб.)</t>
  </si>
  <si>
    <t>усл.ед.</t>
  </si>
  <si>
    <t>Ед. измерения</t>
  </si>
  <si>
    <t>п/п</t>
  </si>
  <si>
    <t xml:space="preserve">Оказание услуг по проведению предварительного медицинского осмотра и психиатрического освидетельствования работников 
ГУП РК «Крымтеплокоммунэнерго» </t>
  </si>
  <si>
    <t xml:space="preserve">Обоснование начальной (максимальной) цены договора
Оказание услуг по проведению предварительного медицинского осмотра и психиатрического освидетельствования работников ГУП РК «Крымтеплокоммунэнерго» </t>
  </si>
  <si>
    <t>Оказание услуг по проведению предварительного медицинского осмотра</t>
  </si>
  <si>
    <t>Оказание услуг по проведению психиатрического освидетельствования</t>
  </si>
  <si>
    <t>Номер исходящего запроса:  43-3/11361 от 14.10.2025 г.</t>
  </si>
  <si>
    <t>Входящий  номер коммерческого предложения, источник №1 Вх. № 76 от 15.10.2025 на 1 листе;</t>
  </si>
  <si>
    <t>Входящий  номер коммерческого предложения, источник №2 Вх. № 77 от 16.10.2025 на 1 листе;</t>
  </si>
  <si>
    <t xml:space="preserve">Договор заключается по максимальному значению цены Договора 1 000 754,00 руб. (Один миллион семьсот пятьдесят четыре рубля 00 коп) данная сумма определена в соответствии с потребностью и доведёнными лимитами денежных средств для оплаты оказания услуг по проведению предварительного медицинского осмотра и психиатрического освидетельствования работников ГУП РК «Крымтеплокоммунэнерго» </t>
  </si>
  <si>
    <t>Входящий  номер коммерческого предложения, источник №3 Вх. № 78 от 23.10.2025 на 3 листах.</t>
  </si>
  <si>
    <r>
      <t>Максимальное значение цены договора составляет: 1 000 754,00 руб. (Один миллион семьсот пятьдесят четыре рубля 00 коп), данная сумма определена в соответствии с потребностью и доведенными лимитами денежных средств.
Начальная цена сумм единиц това</t>
    </r>
    <r>
      <rPr>
        <sz val="14"/>
        <rFont val="Times New Roman"/>
        <family val="1"/>
        <charset val="204"/>
      </rPr>
      <t>ров: 3 133,33 руб. (Три тысячи сто тридцать три рубля 33 копейки).</t>
    </r>
    <r>
      <rPr>
        <sz val="14"/>
        <color indexed="8"/>
        <rFont val="Times New Roman"/>
        <family val="1"/>
        <charset val="204"/>
      </rPr>
      <t xml:space="preserve">
Метод сопоставимых рыночных цен (анализа рынка) 
В соответствии с  Приложением №1 "Порядок определения и обоснования начальной (максимальной) цены договора, цены договора, заключаемого с единственным поставщиком (подрядчиком, исполнителем), начальной цены единицы (суммы цен единиц) ТРУ" к Положению о закупках товаров, работ, услуг ГУП РК «Крымтеплокоммунэнерго».                                                                                                                                                                                                                                                                                                      Начальная (максимальная) цена договора определена методом сопоставимых рыночных цен (анализ рынка) и включает в себя: 
в себя расходы, связанные с оказанием Услуг, стоимость используемых при оказании Услуг расходных материалов, оплата заработной платы персонала, командировочные расходы и компенсация всех издержек, расходы на страхование, уплату таможенных пошлин, налогов, сборов и других обязательных платежей</t>
    </r>
  </si>
  <si>
    <t>23.10.2025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</si>
</sst>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6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</cellStyleXfs>
  <cellXfs count="52">
    <xf numFmtId="0" fontId="0" fillId="0" borderId="0" xfId="0"/>
    <xf numFmtId="0" fontId="18" fillId="0" borderId="0" xfId="0" applyFont="1"/>
    <xf numFmtId="0" fontId="18" fillId="0" borderId="0" xfId="0" applyFont="1" applyAlignment="1">
      <alignment vertical="center"/>
    </xf>
    <xf numFmtId="4" fontId="18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/>
    <xf numFmtId="4" fontId="20" fillId="0" borderId="10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top" wrapText="1"/>
    </xf>
    <xf numFmtId="0" fontId="23" fillId="0" borderId="10" xfId="0" applyFont="1" applyFill="1" applyBorder="1" applyAlignment="1">
      <alignment vertical="center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/>
    </xf>
    <xf numFmtId="4" fontId="19" fillId="0" borderId="0" xfId="0" applyNumberFormat="1" applyFont="1" applyBorder="1"/>
    <xf numFmtId="0" fontId="20" fillId="0" borderId="0" xfId="0" applyFont="1" applyFill="1"/>
    <xf numFmtId="14" fontId="18" fillId="0" borderId="0" xfId="0" applyNumberFormat="1" applyFont="1" applyFill="1"/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left" wrapText="1"/>
    </xf>
    <xf numFmtId="0" fontId="19" fillId="0" borderId="11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4" fontId="18" fillId="0" borderId="11" xfId="42" applyFont="1" applyBorder="1" applyAlignment="1">
      <alignment horizontal="left" vertical="center"/>
    </xf>
    <xf numFmtId="164" fontId="18" fillId="0" borderId="13" xfId="42" applyFont="1" applyBorder="1" applyAlignment="1">
      <alignment horizontal="left" vertical="center"/>
    </xf>
    <xf numFmtId="164" fontId="18" fillId="0" borderId="12" xfId="42" applyFont="1" applyBorder="1" applyAlignment="1">
      <alignment horizontal="left" vertical="center"/>
    </xf>
    <xf numFmtId="14" fontId="18" fillId="0" borderId="11" xfId="0" applyNumberFormat="1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view="pageBreakPreview" zoomScale="70" zoomScaleNormal="75" zoomScaleSheetLayoutView="70" workbookViewId="0">
      <selection activeCell="B8" sqref="B8:C9"/>
    </sheetView>
  </sheetViews>
  <sheetFormatPr defaultColWidth="9.140625" defaultRowHeight="18.75" customHeight="1" x14ac:dyDescent="0.3"/>
  <cols>
    <col min="1" max="1" width="6.140625" style="1" customWidth="1"/>
    <col min="2" max="2" width="64" style="1" customWidth="1"/>
    <col min="3" max="3" width="11.7109375" style="1" customWidth="1"/>
    <col min="4" max="4" width="16.42578125" style="1" customWidth="1"/>
    <col min="5" max="6" width="18.5703125" style="1" customWidth="1"/>
    <col min="7" max="7" width="18.140625" style="1" bestFit="1" customWidth="1"/>
    <col min="8" max="8" width="20.28515625" style="1" customWidth="1"/>
    <col min="9" max="9" width="17.140625" style="1" customWidth="1"/>
    <col min="10" max="10" width="18.28515625" style="1" customWidth="1"/>
    <col min="11" max="11" width="33.140625" style="1" customWidth="1"/>
    <col min="12" max="13" width="9.140625" style="1" hidden="1" customWidth="1"/>
    <col min="14" max="14" width="0.140625" style="1" hidden="1" customWidth="1"/>
    <col min="15" max="17" width="9.140625" style="1" hidden="1" customWidth="1"/>
    <col min="18" max="18" width="5.85546875" style="1" hidden="1" customWidth="1"/>
    <col min="19" max="16384" width="9.140625" style="1"/>
  </cols>
  <sheetData>
    <row r="1" spans="1:11" ht="60" customHeight="1" x14ac:dyDescent="0.3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43.5" customHeight="1" x14ac:dyDescent="0.3">
      <c r="A2" s="25" t="s">
        <v>0</v>
      </c>
      <c r="B2" s="26"/>
      <c r="C2" s="27" t="s">
        <v>18</v>
      </c>
      <c r="D2" s="28"/>
      <c r="E2" s="28"/>
      <c r="F2" s="28"/>
      <c r="G2" s="28"/>
      <c r="H2" s="28"/>
      <c r="I2" s="28"/>
      <c r="J2" s="28"/>
      <c r="K2" s="29"/>
    </row>
    <row r="3" spans="1:11" ht="221.25" customHeight="1" x14ac:dyDescent="0.3">
      <c r="A3" s="30" t="s">
        <v>1</v>
      </c>
      <c r="B3" s="31"/>
      <c r="C3" s="32" t="s">
        <v>27</v>
      </c>
      <c r="D3" s="33"/>
      <c r="E3" s="33"/>
      <c r="F3" s="33"/>
      <c r="G3" s="33"/>
      <c r="H3" s="33"/>
      <c r="I3" s="33"/>
      <c r="J3" s="33"/>
      <c r="K3" s="34"/>
    </row>
    <row r="4" spans="1:11" ht="18.75" customHeight="1" x14ac:dyDescent="0.3">
      <c r="A4" s="41" t="s">
        <v>2</v>
      </c>
      <c r="B4" s="42"/>
      <c r="C4" s="43" t="str">
        <f>K10&amp;" руб. (расчет приложен в виде отдельной таблицы)"</f>
        <v>3133,33 руб. (расчет приложен в виде отдельной таблицы)</v>
      </c>
      <c r="D4" s="44"/>
      <c r="E4" s="44"/>
      <c r="F4" s="44"/>
      <c r="G4" s="44"/>
      <c r="H4" s="44"/>
      <c r="I4" s="44"/>
      <c r="J4" s="44"/>
      <c r="K4" s="45"/>
    </row>
    <row r="5" spans="1:11" ht="18.75" customHeight="1" x14ac:dyDescent="0.3">
      <c r="A5" s="25" t="s">
        <v>3</v>
      </c>
      <c r="B5" s="26"/>
      <c r="C5" s="46" t="s">
        <v>28</v>
      </c>
      <c r="D5" s="47"/>
      <c r="E5" s="47"/>
      <c r="F5" s="47"/>
      <c r="G5" s="47"/>
      <c r="H5" s="47"/>
      <c r="I5" s="47"/>
      <c r="J5" s="47"/>
      <c r="K5" s="48"/>
    </row>
    <row r="6" spans="1:11" s="2" customFormat="1" ht="30.75" customHeight="1" x14ac:dyDescent="0.25">
      <c r="A6" s="49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1" ht="99.6" customHeight="1" x14ac:dyDescent="0.3">
      <c r="A7" s="18" t="s">
        <v>17</v>
      </c>
      <c r="B7" s="19" t="s">
        <v>5</v>
      </c>
      <c r="C7" s="8" t="s">
        <v>16</v>
      </c>
      <c r="D7" s="9" t="s">
        <v>6</v>
      </c>
      <c r="E7" s="9" t="s">
        <v>11</v>
      </c>
      <c r="F7" s="6" t="s">
        <v>12</v>
      </c>
      <c r="G7" s="6" t="s">
        <v>13</v>
      </c>
      <c r="H7" s="10" t="s">
        <v>9</v>
      </c>
      <c r="I7" s="6" t="s">
        <v>7</v>
      </c>
      <c r="J7" s="6" t="s">
        <v>8</v>
      </c>
      <c r="K7" s="6" t="s">
        <v>14</v>
      </c>
    </row>
    <row r="8" spans="1:11" ht="31.5" x14ac:dyDescent="0.3">
      <c r="A8" s="17">
        <v>1</v>
      </c>
      <c r="B8" s="7" t="s">
        <v>20</v>
      </c>
      <c r="C8" s="11" t="s">
        <v>15</v>
      </c>
      <c r="D8" s="16">
        <v>1</v>
      </c>
      <c r="E8" s="20">
        <v>1300</v>
      </c>
      <c r="F8" s="21">
        <v>1400</v>
      </c>
      <c r="G8" s="21">
        <v>2100</v>
      </c>
      <c r="H8" s="5">
        <f t="shared" ref="H8:H9" si="0">ROUND(AVERAGE(E8:G8),2)</f>
        <v>1600</v>
      </c>
      <c r="I8" s="3">
        <f t="shared" ref="I8:I9" si="1">STDEV(E8,F8,G8)</f>
        <v>435.88989435406734</v>
      </c>
      <c r="J8" s="3">
        <f t="shared" ref="J8:J9" si="2">I8/H8*100</f>
        <v>27.243118397129209</v>
      </c>
      <c r="K8" s="12">
        <f t="shared" ref="K8:K9" si="3">ROUND(D8*H8,2)</f>
        <v>1600</v>
      </c>
    </row>
    <row r="9" spans="1:11" ht="31.5" x14ac:dyDescent="0.3">
      <c r="A9" s="17">
        <v>2</v>
      </c>
      <c r="B9" s="7" t="s">
        <v>21</v>
      </c>
      <c r="C9" s="11" t="s">
        <v>15</v>
      </c>
      <c r="D9" s="17">
        <v>1</v>
      </c>
      <c r="E9" s="21">
        <v>1200</v>
      </c>
      <c r="F9" s="21">
        <v>1300</v>
      </c>
      <c r="G9" s="21">
        <v>2100</v>
      </c>
      <c r="H9" s="5">
        <f t="shared" si="0"/>
        <v>1533.33</v>
      </c>
      <c r="I9" s="3">
        <f t="shared" si="1"/>
        <v>493.28828623162491</v>
      </c>
      <c r="J9" s="3">
        <f t="shared" si="2"/>
        <v>32.171045126073636</v>
      </c>
      <c r="K9" s="12">
        <f t="shared" si="3"/>
        <v>1533.33</v>
      </c>
    </row>
    <row r="10" spans="1:11" ht="15.75" customHeight="1" x14ac:dyDescent="0.3">
      <c r="A10" s="37" t="s">
        <v>10</v>
      </c>
      <c r="B10" s="38"/>
      <c r="C10" s="38"/>
      <c r="D10" s="38"/>
      <c r="E10" s="39"/>
      <c r="F10" s="39"/>
      <c r="G10" s="39"/>
      <c r="H10" s="39"/>
      <c r="I10" s="39"/>
      <c r="J10" s="40"/>
      <c r="K10" s="12">
        <f>SUM(K8:K9)</f>
        <v>3133.33</v>
      </c>
    </row>
    <row r="11" spans="1:11" ht="15.75" customHeight="1" x14ac:dyDescent="0.3">
      <c r="A11" s="22"/>
      <c r="B11" s="23"/>
      <c r="C11" s="23"/>
      <c r="D11" s="23"/>
      <c r="E11" s="24"/>
      <c r="F11" s="24"/>
      <c r="G11" s="24"/>
      <c r="H11" s="24"/>
      <c r="I11" s="24"/>
      <c r="J11" s="24"/>
      <c r="K11" s="13"/>
    </row>
    <row r="12" spans="1:11" ht="18.75" customHeight="1" x14ac:dyDescent="0.3">
      <c r="B12" s="4" t="s">
        <v>22</v>
      </c>
      <c r="C12" s="4"/>
      <c r="D12" s="4"/>
      <c r="E12" s="4"/>
      <c r="F12" s="4"/>
      <c r="G12" s="4"/>
      <c r="H12" s="4"/>
    </row>
    <row r="13" spans="1:11" ht="18.75" customHeight="1" x14ac:dyDescent="0.3">
      <c r="B13" s="4" t="s">
        <v>23</v>
      </c>
      <c r="C13" s="4"/>
      <c r="D13" s="4"/>
      <c r="E13" s="4"/>
      <c r="F13" s="4"/>
      <c r="G13" s="4"/>
      <c r="H13" s="4"/>
    </row>
    <row r="14" spans="1:11" ht="18.75" customHeight="1" x14ac:dyDescent="0.3">
      <c r="B14" s="14" t="s">
        <v>24</v>
      </c>
      <c r="C14" s="14"/>
      <c r="D14" s="14"/>
      <c r="E14" s="14"/>
      <c r="F14" s="14"/>
      <c r="G14" s="4"/>
      <c r="H14" s="4"/>
    </row>
    <row r="15" spans="1:11" ht="18.75" customHeight="1" x14ac:dyDescent="0.3">
      <c r="B15" s="4" t="s">
        <v>26</v>
      </c>
      <c r="C15" s="4"/>
      <c r="D15" s="4"/>
      <c r="E15" s="4"/>
      <c r="F15" s="4"/>
      <c r="G15" s="4"/>
      <c r="H15" s="4"/>
    </row>
    <row r="16" spans="1:11" ht="18.75" customHeight="1" x14ac:dyDescent="0.3">
      <c r="B16" s="4"/>
      <c r="C16" s="4"/>
      <c r="D16" s="4"/>
      <c r="E16" s="4"/>
      <c r="F16" s="4"/>
      <c r="G16" s="4"/>
      <c r="H16" s="4"/>
    </row>
    <row r="17" spans="2:11" ht="61.5" customHeight="1" x14ac:dyDescent="0.35">
      <c r="B17" s="36" t="s">
        <v>25</v>
      </c>
      <c r="C17" s="36"/>
      <c r="D17" s="36"/>
      <c r="E17" s="36"/>
      <c r="F17" s="36"/>
      <c r="G17" s="36"/>
      <c r="H17" s="36"/>
      <c r="I17" s="36"/>
      <c r="J17" s="36"/>
      <c r="K17" s="36"/>
    </row>
    <row r="18" spans="2:11" s="4" customFormat="1" ht="18.75" customHeight="1" x14ac:dyDescent="0.3"/>
    <row r="19" spans="2:11" ht="27.75" customHeight="1" x14ac:dyDescent="0.3">
      <c r="B19" s="4"/>
    </row>
    <row r="20" spans="2:11" ht="27" customHeight="1" x14ac:dyDescent="0.3">
      <c r="B20" s="4"/>
    </row>
    <row r="21" spans="2:11" ht="18.75" customHeight="1" x14ac:dyDescent="0.3">
      <c r="B21" s="4"/>
    </row>
    <row r="22" spans="2:11" ht="30.75" customHeight="1" x14ac:dyDescent="0.3">
      <c r="B22" s="15"/>
    </row>
  </sheetData>
  <mergeCells count="12">
    <mergeCell ref="B17:K17"/>
    <mergeCell ref="A10:J10"/>
    <mergeCell ref="A4:B4"/>
    <mergeCell ref="C4:K4"/>
    <mergeCell ref="A5:B5"/>
    <mergeCell ref="C5:K5"/>
    <mergeCell ref="A6:K6"/>
    <mergeCell ref="A2:B2"/>
    <mergeCell ref="C2:K2"/>
    <mergeCell ref="A3:B3"/>
    <mergeCell ref="C3:K3"/>
    <mergeCell ref="A1:K1"/>
  </mergeCells>
  <pageMargins left="0" right="0" top="0" bottom="0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Kotova.IA@tce.crimea.ru</dc:creator>
  <cp:lastModifiedBy>Хиль Дмитрий Алексеевич</cp:lastModifiedBy>
  <cp:lastPrinted>2025-10-23T08:34:35Z</cp:lastPrinted>
  <dcterms:created xsi:type="dcterms:W3CDTF">2017-07-07T10:59:11Z</dcterms:created>
  <dcterms:modified xsi:type="dcterms:W3CDTF">2025-11-05T11:09:14Z</dcterms:modified>
</cp:coreProperties>
</file>