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30" yWindow="720" windowWidth="23250" windowHeight="13170"/>
  </bookViews>
  <sheets>
    <sheet name="Расценки ЛЭП" sheetId="1" r:id="rId1"/>
  </sheets>
  <definedNames>
    <definedName name="_xlnm.Print_Titles" localSheetId="0">'Расценки ЛЭП'!$10:$10</definedName>
    <definedName name="_xlnm.Print_Area" localSheetId="0">'Расценки ЛЭП'!$A$1:$E$87</definedName>
  </definedNames>
  <calcPr calcId="125725" refMode="R1C1"/>
</workbook>
</file>

<file path=xl/calcChain.xml><?xml version="1.0" encoding="utf-8"?>
<calcChain xmlns="http://schemas.openxmlformats.org/spreadsheetml/2006/main">
  <c r="D85" i="1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1" l="1"/>
  <c r="E48" l="1"/>
  <c r="E47"/>
  <c r="E12" l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9"/>
  <c r="E50"/>
  <c r="E52"/>
  <c r="E53"/>
  <c r="E54"/>
  <c r="E55"/>
  <c r="E56"/>
  <c r="E57"/>
  <c r="E58"/>
  <c r="E11"/>
  <c r="A46" l="1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</calcChain>
</file>

<file path=xl/sharedStrings.xml><?xml version="1.0" encoding="utf-8"?>
<sst xmlns="http://schemas.openxmlformats.org/spreadsheetml/2006/main" count="205" uniqueCount="98">
  <si>
    <t>№ п/п</t>
  </si>
  <si>
    <t>Наименование работ</t>
  </si>
  <si>
    <t>Ед.
изм.</t>
  </si>
  <si>
    <t>Демонтаж: 3-х проводов ВЛ 0,38 кВ с одной опоры</t>
  </si>
  <si>
    <t>шт</t>
  </si>
  <si>
    <t xml:space="preserve">1 </t>
  </si>
  <si>
    <t>Демонтаж: одного дополнительного провода с одной опоры</t>
  </si>
  <si>
    <t>Демонтаж: одного дополнительного провода с одной опоры (уличное освещение)</t>
  </si>
  <si>
    <t>Кабель на столбовой линии, масса 1 м: до 2 кг (демонтаж)</t>
  </si>
  <si>
    <t>100 м кабеля</t>
  </si>
  <si>
    <t>Подвеска на металлических траверсах проводов диаметром: до 3 мм, на 1 км линии число опор 20 (демонтаж)</t>
  </si>
  <si>
    <t>км</t>
  </si>
  <si>
    <t>Демонтаж опор ВЛ 0,38-10 кВ: без приставок одностоечных</t>
  </si>
  <si>
    <t>Демонтаж опор ВЛ 0,38-10 кВ: без приставок одностоечных с подкосом</t>
  </si>
  <si>
    <t>Демонтаж опор ВЛ 0,38-10 кВ: без приставок одностоечных с двумя подкосами</t>
  </si>
  <si>
    <t>Демонтаж опор ВЛ 0,38-10 кВ: с приставками одностоечных</t>
  </si>
  <si>
    <t>Демонтаж опор ВЛ 0,38-10 кВ: с приставками одностоечных с подкосом</t>
  </si>
  <si>
    <t>Демонтаж опор ВЛ 0,38-10 кВ: с приставками одностоечных с двумя подкосами</t>
  </si>
  <si>
    <t>Демонтаж опор ВЛ 0,38-10 кВ: с приставками А-образных</t>
  </si>
  <si>
    <t>Траверса на опоре. Демонтаж</t>
  </si>
  <si>
    <t>Снятие ответвлений ВЛ 0,38 кВ к зданиям при количестве проводов в ответвлении: 1</t>
  </si>
  <si>
    <t>ответвление</t>
  </si>
  <si>
    <t>Снятие ответвлений ВЛ 0,38 кВ к зданиям при количестве проводов в ответвлении: 2</t>
  </si>
  <si>
    <t>Снятие ответвлений ВЛ 0,38 кВ к зданиям при количестве проводов в ответвлении: 4</t>
  </si>
  <si>
    <t>Развозка конструкций и материалов опор ВЛ 0,38-10 кВ по трассе: одностоечных железобетонных опор</t>
  </si>
  <si>
    <t>Развозка конструкций и материалов опор ВЛ 0,38-10 кВ по трассе: материалов оснастки одностоечных опор</t>
  </si>
  <si>
    <t>Развозка конструкций и материалов опор ВЛ 0,38-10 кВ по трассе: материалов оснастки сложных опор</t>
  </si>
  <si>
    <t>Установка железобетонных опор ВЛ 0,38; 6-10 кВ с траверсами без приставок: одностоечных</t>
  </si>
  <si>
    <t>Установка железобетонных опор ВЛ 0,38; 6-10 кВ с траверсами без приставок: одностоечных с одним подкосом</t>
  </si>
  <si>
    <t>Установка железобетонных опор ВЛ 0,38; 6-10 кВ с траверсами без приставок: одностоечных с двумя подкосами</t>
  </si>
  <si>
    <t>Установка железобетонных опор для совместной подвески проводов ВЛ 0,38; 6-10 кВ без приставок: одностоечных с одним подкосом</t>
  </si>
  <si>
    <t>Установка железобетонных опор для совместной подвески проводов ВЛ 0,38; 6-10 кВ без приставок: одностоечных с двумя подкосами</t>
  </si>
  <si>
    <t>Траверса на опоре</t>
  </si>
  <si>
    <t>Установка железобетонных плит для опор ВЛ 35 кВ: анкерных объемом до 0,2 м3</t>
  </si>
  <si>
    <t>Заземлитель вертикальный из круглой стали диаметром: 12 мм</t>
  </si>
  <si>
    <t>10 шт</t>
  </si>
  <si>
    <t>Устройство шин заземления опор ВЛ и подстанций</t>
  </si>
  <si>
    <t>10 м</t>
  </si>
  <si>
    <t>Устройство ответвлений от ВЛ 0,38 кВ к зданиям: с помощью механизмов при количестве проводов в ответвлении 1</t>
  </si>
  <si>
    <t>Устройство ответвлений от ВЛ 0,38 кВ к зданиям: с помощью механизмов при количестве проводов в ответвлении 2</t>
  </si>
  <si>
    <t>Устройство ответвлений от ВЛ 0,38 кВ к зданиям: с помощью механизмов при количестве проводов в ответвлении 4</t>
  </si>
  <si>
    <t>Устройство ответвлений от ВЛ 0,38 кВ к зданиям: вручную при количестве проводов в ответвлении 1</t>
  </si>
  <si>
    <t>Устройство ответвлений от ВЛ 0,38 кВ к зданиям: вручную при количестве проводов в ответвлении 2</t>
  </si>
  <si>
    <t>Устройство ответвлений от ВЛ 0,38 кВ к зданиям: вручную при количестве проводов в ответвлении 4</t>
  </si>
  <si>
    <t>Подвеска неизолированных проводов ВЛ 0,38 кВ: с помощью механизмов при 20 опорах на км</t>
  </si>
  <si>
    <t>Подвеска провода СИП-2 напряжением от 0,4 кВ до 1 кВ на опорах, при 32 опорах на км линии: с использованием автогидроподъемника</t>
  </si>
  <si>
    <t>1000 м</t>
  </si>
  <si>
    <t>Подвеска провода СИП-2 напряжением от 0,4 кВ до 1 кВ на опорах, при 32 опорах на км линии: без использования автогидроподъемника</t>
  </si>
  <si>
    <t>Подвеска на металлических траверсах проводов диаметром: до 3 мм, на 1 км линии число опор 20</t>
  </si>
  <si>
    <t>Кабель на столбовой линии, масса 1 м: до 2 кг</t>
  </si>
  <si>
    <t>Установка оттяжек одинарных к опорам: ВЛ 0,38 кВ</t>
  </si>
  <si>
    <t>Установка оттяжек одинарных к опорам: ВЛ 6-10 кВ</t>
  </si>
  <si>
    <t>Установка разрядников: с помощью механизмов</t>
  </si>
  <si>
    <t>компл</t>
  </si>
  <si>
    <t>Муфта концевая эпоксидная для 3-жильного кабеля напряжением: 1 кВ, сечение одной жилы до 35 мм2</t>
  </si>
  <si>
    <t>Муфта концевая эпоксидная для 3-жильного кабеля напряжением: 1 кВ, сечение одной жилы до 70 мм2</t>
  </si>
  <si>
    <t>Муфта концевая эпоксидная для 3-жильного кабеля напряжением: 1 кВ, сечение одной жилы до 185 мм2</t>
  </si>
  <si>
    <t>Муфта концевая эпоксидная для 3-жильного кабеля напряжением: 1 кВ, сечение одной жилы до 240 мм2</t>
  </si>
  <si>
    <t>Муфта концевая эпоксидная для 3-жильного кабеля напряжением: до 10 кВ, сечение одной жилы до 35 мм2</t>
  </si>
  <si>
    <t>Муфта концевая эпоксидная для 3-жильного кабеля напряжением: до 10 кВ, сечение одной жилы до 70 мм2</t>
  </si>
  <si>
    <t>Муфта концевая эпоксидная для 3-жильного кабеля напряжением: до 10 кВ, сечение одной жилы до 120 мм2</t>
  </si>
  <si>
    <t>Муфта концевая эпоксидная для 3-жильного кабеля напряжением: до 10 кВ, сечение одной жилы до 185 мм2</t>
  </si>
  <si>
    <t>Муфта концевая эпоксидная для 3-жильного кабеля напряжением: до 10 кВ, сечение одной жилы до 240 мм2</t>
  </si>
  <si>
    <t>Заделка концевая в резиновой перчатке для 3-5-жильного кабеля напряжением: до 1 кВ, сечение одной жилы до 35 мм2</t>
  </si>
  <si>
    <t>Заделка концевая в резиновой перчатке для 3-5-жильного кабеля напряжением: до 1 кВ, сечение одной жилы до 70 мм2</t>
  </si>
  <si>
    <t>Заделка концевая в резиновой перчатке для 3-5-жильного кабеля напряжением: до 1 кВ, сечение одной жилы до 120 мм2</t>
  </si>
  <si>
    <t>Заделка концевая в резиновой перчатке для 3-5-жильного кабеля напряжением: до 1 кВ, сечение одной жилы до 240 мм2</t>
  </si>
  <si>
    <t>Заделка концевая в резиновой перчатке для 3-5-жильного кабеля напряжением: до 10 кВ, сечение одной жилы до 35 мм2</t>
  </si>
  <si>
    <t>Заделка концевая в резиновой перчатке для 3-5-жильного кабеля напряжением: до 10 кВ, сечение одной жилы до 70 мм2</t>
  </si>
  <si>
    <t>Заделка концевая в резиновой перчатке для 3-5-жильного кабеля напряжением: до 10 кВ, сечение одной жилы до 120 мм2</t>
  </si>
  <si>
    <t>Заделка концевая в резиновой перчатке для 3-5-жильного кабеля напряжением: до 10 кВ, сечение одной жилы до 185 мм2</t>
  </si>
  <si>
    <t>Заделка концевая в резиновой перчатке для 3-5-жильного кабеля напряжением: до 10 кВ, сечение одной жилы до 240 мм2</t>
  </si>
  <si>
    <t>Измерение сопротивления растеканию тока: заземлителя</t>
  </si>
  <si>
    <t>измерение</t>
  </si>
  <si>
    <t>Проверка наличия цепи между заземлителями и заземленными элементами</t>
  </si>
  <si>
    <t>100 измерений</t>
  </si>
  <si>
    <t>Кабель до 35 кВ в готовых траншеях без покрытий, масса 1 м: свыше 6 до 9 кг</t>
  </si>
  <si>
    <t>Кабель до 35 кВ в проложенных трубах, блоках и коробах, масса 1 м кабеля: до 9 кг</t>
  </si>
  <si>
    <t>Кабель до 35 кВ с креплением накладными скобами, масса 1 м кабеля: до 9 кг</t>
  </si>
  <si>
    <t>Кабель до 35 кВ по установленным конструкциям и лоткам с креплением по всей длине, масса 1 м кабеля: свыше 6 до 9 кг</t>
  </si>
  <si>
    <t>100 м</t>
  </si>
  <si>
    <t>Стоимость работ без НДС</t>
  </si>
  <si>
    <t>Стоимость работ с НДС, 20%</t>
  </si>
  <si>
    <t>Расчет цен за единицу работ</t>
  </si>
  <si>
    <t>Испытание кабеля силового длиной до 500 м напряжением до 1 кВ</t>
  </si>
  <si>
    <t>Испытание кабеля силового длиной до 500 м напряжением: до 10 кВ</t>
  </si>
  <si>
    <t>Обрезка крон деревьев под естественный вид: с автогидроподъемника</t>
  </si>
  <si>
    <t>В ценах по состоянию на 3 квартал 2025г.</t>
  </si>
  <si>
    <t>Подвеска проводов ВЛ 6-10 кВ в ненаселенной местности сечением: до 35 мм2 с помощью механизмов, (3 провода) при 10 опорах на км линии</t>
  </si>
  <si>
    <t>Подвеска проводов ВЛ 6-10 кВ в ненаселенной местности сечением: свыше 35 мм2 с помощью механизмов, (3 провода) при 10 опорах на км линии</t>
  </si>
  <si>
    <t>Подвеска провода СИП-3 на опорах, (3 провода) при 21 опоре на км линии: с использованием автогидроподъемника</t>
  </si>
  <si>
    <t>Утверждаю</t>
  </si>
  <si>
    <t>Директор по капитальному строительству 
ООО "Севастопольэнерго"</t>
  </si>
  <si>
    <t>_______________________Д.П. Киктенко</t>
  </si>
  <si>
    <t>"___"_________2025 г.</t>
  </si>
  <si>
    <t>Итого:</t>
  </si>
  <si>
    <t>Расчистка площадей от кустарника и мелколесья вручную: при средней поросли</t>
  </si>
  <si>
    <t>100 м2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</si>
</sst>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top" wrapText="1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85"/>
  <sheetViews>
    <sheetView tabSelected="1" topLeftCell="A82" workbookViewId="0">
      <selection activeCell="N78" sqref="N78"/>
    </sheetView>
  </sheetViews>
  <sheetFormatPr defaultColWidth="9.140625" defaultRowHeight="11.25" customHeight="1"/>
  <cols>
    <col min="1" max="1" width="5.7109375" style="1" customWidth="1"/>
    <col min="2" max="2" width="36.7109375" style="2" customWidth="1"/>
    <col min="3" max="3" width="12.42578125" style="2" customWidth="1"/>
    <col min="4" max="4" width="19.7109375" style="2" customWidth="1"/>
    <col min="5" max="5" width="18.7109375" style="2" customWidth="1"/>
    <col min="6" max="6" width="8.7109375" style="2" customWidth="1"/>
    <col min="7" max="7" width="8.140625" style="2" hidden="1" customWidth="1"/>
    <col min="8" max="8" width="24.85546875" style="2" customWidth="1"/>
    <col min="9" max="9" width="10" style="2" customWidth="1"/>
    <col min="10" max="10" width="7.85546875" style="2" customWidth="1"/>
    <col min="11" max="11" width="9.7109375" style="2" customWidth="1"/>
    <col min="12" max="12" width="11" style="2" hidden="1" customWidth="1"/>
    <col min="13" max="13" width="14.28515625" style="2" customWidth="1"/>
    <col min="14" max="16" width="9.140625" style="2"/>
    <col min="17" max="17" width="107.85546875" style="3" hidden="1" customWidth="1"/>
    <col min="18" max="20" width="49.42578125" style="3" hidden="1" customWidth="1"/>
    <col min="21" max="23" width="47" style="3" hidden="1" customWidth="1"/>
    <col min="24" max="26" width="49.42578125" style="3" hidden="1" customWidth="1"/>
    <col min="27" max="29" width="47" style="3" hidden="1" customWidth="1"/>
    <col min="30" max="16384" width="9.140625" style="2"/>
  </cols>
  <sheetData>
    <row r="1" spans="1:29" s="13" customFormat="1" ht="11.25" customHeight="1">
      <c r="A1" s="12"/>
      <c r="D1" s="28" t="s">
        <v>91</v>
      </c>
      <c r="E1" s="28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s="13" customFormat="1" ht="23.25" customHeight="1">
      <c r="A2" s="12"/>
      <c r="D2" s="31" t="s">
        <v>92</v>
      </c>
      <c r="E2" s="31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s="13" customFormat="1" ht="11.25" customHeight="1">
      <c r="A3" s="12"/>
      <c r="D3" s="32" t="s">
        <v>93</v>
      </c>
      <c r="E3" s="32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s="13" customFormat="1" ht="11.25" customHeight="1">
      <c r="A4" s="12"/>
      <c r="D4" s="13" t="s">
        <v>94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6.75" customHeight="1"/>
    <row r="6" spans="1:29" customFormat="1" ht="15">
      <c r="A6" s="30" t="s">
        <v>83</v>
      </c>
      <c r="B6" s="30"/>
      <c r="C6" s="30"/>
      <c r="D6" s="30"/>
      <c r="E6" s="30"/>
    </row>
    <row r="7" spans="1:29" s="11" customFormat="1" ht="8.25" customHeight="1">
      <c r="A7" s="4"/>
      <c r="B7" s="4"/>
      <c r="C7" s="4"/>
      <c r="D7" s="4"/>
      <c r="E7" s="4"/>
    </row>
    <row r="8" spans="1:29" customFormat="1" ht="18" customHeight="1">
      <c r="A8" s="29" t="s">
        <v>87</v>
      </c>
      <c r="B8" s="29"/>
      <c r="C8" s="20"/>
    </row>
    <row r="9" spans="1:29" customFormat="1" ht="36" customHeight="1">
      <c r="A9" s="17" t="s">
        <v>0</v>
      </c>
      <c r="B9" s="15" t="s">
        <v>1</v>
      </c>
      <c r="C9" s="15" t="s">
        <v>2</v>
      </c>
      <c r="D9" s="15" t="s">
        <v>81</v>
      </c>
      <c r="E9" s="15" t="s">
        <v>82</v>
      </c>
    </row>
    <row r="10" spans="1:29" customFormat="1" ht="15">
      <c r="A10" s="5">
        <v>1</v>
      </c>
      <c r="B10" s="6">
        <v>2</v>
      </c>
      <c r="C10" s="6">
        <v>3</v>
      </c>
      <c r="D10" s="16">
        <v>4</v>
      </c>
      <c r="E10" s="16">
        <v>5</v>
      </c>
    </row>
    <row r="11" spans="1:29" customFormat="1" ht="22.5">
      <c r="A11" s="8">
        <f>IF(G11&lt;&gt;"",COUNTA(G$5:G11),"")</f>
        <v>1</v>
      </c>
      <c r="B11" s="9" t="s">
        <v>3</v>
      </c>
      <c r="C11" s="10" t="s">
        <v>4</v>
      </c>
      <c r="D11" s="19">
        <v>2988.94</v>
      </c>
      <c r="E11" s="18">
        <f>D11*1.2</f>
        <v>3586.7280000000001</v>
      </c>
      <c r="G11" s="2" t="s">
        <v>5</v>
      </c>
      <c r="Q11" s="7"/>
    </row>
    <row r="12" spans="1:29" customFormat="1" ht="22.5">
      <c r="A12" s="8">
        <f>IF(G12&lt;&gt;"",COUNTA(G$5:G12),"")</f>
        <v>2</v>
      </c>
      <c r="B12" s="9" t="s">
        <v>6</v>
      </c>
      <c r="C12" s="10" t="s">
        <v>4</v>
      </c>
      <c r="D12" s="19">
        <v>427.37</v>
      </c>
      <c r="E12" s="18">
        <f t="shared" ref="E12:E58" si="0">D12*1.2</f>
        <v>512.84399999999994</v>
      </c>
      <c r="G12" s="2" t="s">
        <v>5</v>
      </c>
      <c r="Q12" s="7"/>
    </row>
    <row r="13" spans="1:29" customFormat="1" ht="22.5">
      <c r="A13" s="8">
        <f>IF(G13&lt;&gt;"",COUNTA(G$5:G13),"")</f>
        <v>3</v>
      </c>
      <c r="B13" s="9" t="s">
        <v>7</v>
      </c>
      <c r="C13" s="10" t="s">
        <v>4</v>
      </c>
      <c r="D13" s="19">
        <v>427.37</v>
      </c>
      <c r="E13" s="18">
        <f t="shared" si="0"/>
        <v>512.84399999999994</v>
      </c>
      <c r="G13" s="2" t="s">
        <v>5</v>
      </c>
      <c r="Q13" s="7"/>
    </row>
    <row r="14" spans="1:29" customFormat="1" ht="22.5">
      <c r="A14" s="8">
        <f>IF(G14&lt;&gt;"",COUNTA(G$5:G14),"")</f>
        <v>4</v>
      </c>
      <c r="B14" s="9" t="s">
        <v>8</v>
      </c>
      <c r="C14" s="10" t="s">
        <v>9</v>
      </c>
      <c r="D14" s="19">
        <v>14972.5</v>
      </c>
      <c r="E14" s="18">
        <f t="shared" si="0"/>
        <v>17967</v>
      </c>
      <c r="G14" s="2" t="s">
        <v>5</v>
      </c>
      <c r="Q14" s="7"/>
    </row>
    <row r="15" spans="1:29" customFormat="1" ht="33.75">
      <c r="A15" s="8">
        <f>IF(G15&lt;&gt;"",COUNTA(G$5:G15),"")</f>
        <v>5</v>
      </c>
      <c r="B15" s="9" t="s">
        <v>10</v>
      </c>
      <c r="C15" s="10" t="s">
        <v>11</v>
      </c>
      <c r="D15" s="19">
        <v>11514.09</v>
      </c>
      <c r="E15" s="18">
        <f t="shared" si="0"/>
        <v>13816.907999999999</v>
      </c>
      <c r="G15" s="2" t="s">
        <v>5</v>
      </c>
      <c r="Q15" s="7"/>
    </row>
    <row r="16" spans="1:29" customFormat="1" ht="22.5">
      <c r="A16" s="8">
        <f>IF(G16&lt;&gt;"",COUNTA(G$5:G16),"")</f>
        <v>6</v>
      </c>
      <c r="B16" s="9" t="s">
        <v>12</v>
      </c>
      <c r="C16" s="10" t="s">
        <v>4</v>
      </c>
      <c r="D16" s="19">
        <v>4048.62</v>
      </c>
      <c r="E16" s="18">
        <f t="shared" si="0"/>
        <v>4858.3440000000001</v>
      </c>
      <c r="G16" s="2" t="s">
        <v>5</v>
      </c>
      <c r="Q16" s="7"/>
    </row>
    <row r="17" spans="1:17" customFormat="1" ht="22.5">
      <c r="A17" s="8">
        <f>IF(G17&lt;&gt;"",COUNTA(G$5:G17),"")</f>
        <v>7</v>
      </c>
      <c r="B17" s="9" t="s">
        <v>13</v>
      </c>
      <c r="C17" s="10" t="s">
        <v>4</v>
      </c>
      <c r="D17" s="19">
        <v>10875.58</v>
      </c>
      <c r="E17" s="18">
        <f t="shared" si="0"/>
        <v>13050.696</v>
      </c>
      <c r="G17" s="2" t="s">
        <v>5</v>
      </c>
      <c r="Q17" s="7"/>
    </row>
    <row r="18" spans="1:17" customFormat="1" ht="22.5">
      <c r="A18" s="8">
        <f>IF(G18&lt;&gt;"",COUNTA(G$5:G18),"")</f>
        <v>8</v>
      </c>
      <c r="B18" s="9" t="s">
        <v>14</v>
      </c>
      <c r="C18" s="10" t="s">
        <v>4</v>
      </c>
      <c r="D18" s="19">
        <v>15855.33</v>
      </c>
      <c r="E18" s="18">
        <f t="shared" si="0"/>
        <v>19026.396000000001</v>
      </c>
      <c r="G18" s="2" t="s">
        <v>5</v>
      </c>
      <c r="Q18" s="7"/>
    </row>
    <row r="19" spans="1:17" customFormat="1" ht="22.5">
      <c r="A19" s="8">
        <f>IF(G19&lt;&gt;"",COUNTA(G$5:G19),"")</f>
        <v>9</v>
      </c>
      <c r="B19" s="9" t="s">
        <v>15</v>
      </c>
      <c r="C19" s="10" t="s">
        <v>4</v>
      </c>
      <c r="D19" s="19">
        <v>8346.5499999999993</v>
      </c>
      <c r="E19" s="18">
        <f t="shared" si="0"/>
        <v>10015.859999999999</v>
      </c>
      <c r="G19" s="2" t="s">
        <v>5</v>
      </c>
      <c r="Q19" s="7"/>
    </row>
    <row r="20" spans="1:17" customFormat="1" ht="22.5">
      <c r="A20" s="8">
        <f>IF(G20&lt;&gt;"",COUNTA(G$5:G20),"")</f>
        <v>10</v>
      </c>
      <c r="B20" s="9" t="s">
        <v>16</v>
      </c>
      <c r="C20" s="10" t="s">
        <v>4</v>
      </c>
      <c r="D20" s="19">
        <v>14998.24</v>
      </c>
      <c r="E20" s="18">
        <f t="shared" si="0"/>
        <v>17997.887999999999</v>
      </c>
      <c r="G20" s="2" t="s">
        <v>5</v>
      </c>
      <c r="Q20" s="7"/>
    </row>
    <row r="21" spans="1:17" customFormat="1" ht="22.5">
      <c r="A21" s="8">
        <f>IF(G21&lt;&gt;"",COUNTA(G$5:G21),"")</f>
        <v>11</v>
      </c>
      <c r="B21" s="9" t="s">
        <v>17</v>
      </c>
      <c r="C21" s="10" t="s">
        <v>4</v>
      </c>
      <c r="D21" s="19">
        <v>23036.79</v>
      </c>
      <c r="E21" s="18">
        <f t="shared" si="0"/>
        <v>27644.148000000001</v>
      </c>
      <c r="G21" s="2" t="s">
        <v>5</v>
      </c>
      <c r="Q21" s="7"/>
    </row>
    <row r="22" spans="1:17" customFormat="1" ht="22.5">
      <c r="A22" s="8">
        <f>IF(G22&lt;&gt;"",COUNTA(G$5:G22),"")</f>
        <v>12</v>
      </c>
      <c r="B22" s="9" t="s">
        <v>18</v>
      </c>
      <c r="C22" s="10" t="s">
        <v>4</v>
      </c>
      <c r="D22" s="19">
        <v>11203.78</v>
      </c>
      <c r="E22" s="18">
        <f t="shared" si="0"/>
        <v>13444.536</v>
      </c>
      <c r="G22" s="2" t="s">
        <v>5</v>
      </c>
      <c r="Q22" s="7"/>
    </row>
    <row r="23" spans="1:17" customFormat="1" ht="15">
      <c r="A23" s="8">
        <f>IF(G23&lt;&gt;"",COUNTA(G$5:G23),"")</f>
        <v>13</v>
      </c>
      <c r="B23" s="9" t="s">
        <v>19</v>
      </c>
      <c r="C23" s="10" t="s">
        <v>4</v>
      </c>
      <c r="D23" s="19">
        <v>881.07</v>
      </c>
      <c r="E23" s="18">
        <f t="shared" si="0"/>
        <v>1057.2840000000001</v>
      </c>
      <c r="G23" s="2" t="s">
        <v>5</v>
      </c>
      <c r="Q23" s="7"/>
    </row>
    <row r="24" spans="1:17" customFormat="1" ht="22.5">
      <c r="A24" s="8">
        <f>IF(G24&lt;&gt;"",COUNTA(G$5:G24),"")</f>
        <v>14</v>
      </c>
      <c r="B24" s="9" t="s">
        <v>20</v>
      </c>
      <c r="C24" s="10" t="s">
        <v>21</v>
      </c>
      <c r="D24" s="19">
        <v>1001.62</v>
      </c>
      <c r="E24" s="18">
        <f t="shared" si="0"/>
        <v>1201.944</v>
      </c>
      <c r="G24" s="2" t="s">
        <v>5</v>
      </c>
      <c r="Q24" s="7"/>
    </row>
    <row r="25" spans="1:17" customFormat="1" ht="22.5">
      <c r="A25" s="8">
        <f>IF(G25&lt;&gt;"",COUNTA(G$5:G25),"")</f>
        <v>15</v>
      </c>
      <c r="B25" s="9" t="s">
        <v>22</v>
      </c>
      <c r="C25" s="10" t="s">
        <v>21</v>
      </c>
      <c r="D25" s="19">
        <v>1077.06</v>
      </c>
      <c r="E25" s="18">
        <f t="shared" si="0"/>
        <v>1292.472</v>
      </c>
      <c r="G25" s="2" t="s">
        <v>5</v>
      </c>
      <c r="Q25" s="7"/>
    </row>
    <row r="26" spans="1:17" customFormat="1" ht="22.5">
      <c r="A26" s="8">
        <f>IF(G26&lt;&gt;"",COUNTA(G$5:G26),"")</f>
        <v>16</v>
      </c>
      <c r="B26" s="9" t="s">
        <v>23</v>
      </c>
      <c r="C26" s="10" t="s">
        <v>21</v>
      </c>
      <c r="D26" s="19">
        <v>1689.45</v>
      </c>
      <c r="E26" s="18">
        <f t="shared" si="0"/>
        <v>2027.34</v>
      </c>
      <c r="G26" s="2" t="s">
        <v>5</v>
      </c>
      <c r="Q26" s="7"/>
    </row>
    <row r="27" spans="1:17" customFormat="1" ht="33.75">
      <c r="A27" s="8">
        <f>IF(G27&lt;&gt;"",COUNTA(G$5:G27),"")</f>
        <v>17</v>
      </c>
      <c r="B27" s="9" t="s">
        <v>24</v>
      </c>
      <c r="C27" s="10" t="s">
        <v>4</v>
      </c>
      <c r="D27" s="19">
        <v>2414.14</v>
      </c>
      <c r="E27" s="18">
        <f t="shared" si="0"/>
        <v>2896.9679999999998</v>
      </c>
      <c r="G27" s="2" t="s">
        <v>5</v>
      </c>
      <c r="Q27" s="7"/>
    </row>
    <row r="28" spans="1:17" customFormat="1" ht="33.75">
      <c r="A28" s="8">
        <f>IF(G28&lt;&gt;"",COUNTA(G$5:G28),"")</f>
        <v>18</v>
      </c>
      <c r="B28" s="9" t="s">
        <v>25</v>
      </c>
      <c r="C28" s="10" t="s">
        <v>4</v>
      </c>
      <c r="D28" s="19">
        <v>759.07</v>
      </c>
      <c r="E28" s="18">
        <f t="shared" si="0"/>
        <v>910.88400000000001</v>
      </c>
      <c r="G28" s="2" t="s">
        <v>5</v>
      </c>
      <c r="Q28" s="7"/>
    </row>
    <row r="29" spans="1:17" customFormat="1" ht="33.75">
      <c r="A29" s="8">
        <f>IF(G29&lt;&gt;"",COUNTA(G$5:G29),"")</f>
        <v>19</v>
      </c>
      <c r="B29" s="9" t="s">
        <v>26</v>
      </c>
      <c r="C29" s="10" t="s">
        <v>4</v>
      </c>
      <c r="D29" s="19">
        <v>889.07</v>
      </c>
      <c r="E29" s="18">
        <f t="shared" si="0"/>
        <v>1066.884</v>
      </c>
      <c r="G29" s="2" t="s">
        <v>5</v>
      </c>
      <c r="Q29" s="7"/>
    </row>
    <row r="30" spans="1:17" customFormat="1" ht="22.5">
      <c r="A30" s="8">
        <f>IF(G30&lt;&gt;"",COUNTA(G$5:G30),"")</f>
        <v>20</v>
      </c>
      <c r="B30" s="9" t="s">
        <v>27</v>
      </c>
      <c r="C30" s="10" t="s">
        <v>4</v>
      </c>
      <c r="D30" s="19">
        <v>8886.23</v>
      </c>
      <c r="E30" s="18">
        <f t="shared" si="0"/>
        <v>10663.475999999999</v>
      </c>
      <c r="G30" s="2" t="s">
        <v>5</v>
      </c>
      <c r="Q30" s="7"/>
    </row>
    <row r="31" spans="1:17" customFormat="1" ht="33.75">
      <c r="A31" s="8">
        <f>IF(G31&lt;&gt;"",COUNTA(G$5:G31),"")</f>
        <v>21</v>
      </c>
      <c r="B31" s="9" t="s">
        <v>28</v>
      </c>
      <c r="C31" s="10" t="s">
        <v>4</v>
      </c>
      <c r="D31" s="19">
        <v>19568.18</v>
      </c>
      <c r="E31" s="18">
        <f t="shared" si="0"/>
        <v>23481.815999999999</v>
      </c>
      <c r="G31" s="2" t="s">
        <v>5</v>
      </c>
      <c r="Q31" s="7"/>
    </row>
    <row r="32" spans="1:17" customFormat="1" ht="33.75">
      <c r="A32" s="8">
        <f>IF(G32&lt;&gt;"",COUNTA(G$5:G32),"")</f>
        <v>22</v>
      </c>
      <c r="B32" s="9" t="s">
        <v>29</v>
      </c>
      <c r="C32" s="10" t="s">
        <v>4</v>
      </c>
      <c r="D32" s="19">
        <v>30632.41</v>
      </c>
      <c r="E32" s="18">
        <f t="shared" si="0"/>
        <v>36758.892</v>
      </c>
      <c r="G32" s="2" t="s">
        <v>5</v>
      </c>
      <c r="Q32" s="7"/>
    </row>
    <row r="33" spans="1:17" customFormat="1" ht="33.75">
      <c r="A33" s="8">
        <f>IF(G33&lt;&gt;"",COUNTA(G$5:G33),"")</f>
        <v>23</v>
      </c>
      <c r="B33" s="9" t="s">
        <v>28</v>
      </c>
      <c r="C33" s="10" t="s">
        <v>4</v>
      </c>
      <c r="D33" s="19">
        <v>19568.18</v>
      </c>
      <c r="E33" s="18">
        <f t="shared" si="0"/>
        <v>23481.815999999999</v>
      </c>
      <c r="G33" s="2" t="s">
        <v>5</v>
      </c>
      <c r="Q33" s="7"/>
    </row>
    <row r="34" spans="1:17" customFormat="1" ht="45">
      <c r="A34" s="8">
        <f>IF(G34&lt;&gt;"",COUNTA(G$5:G34),"")</f>
        <v>24</v>
      </c>
      <c r="B34" s="9" t="s">
        <v>30</v>
      </c>
      <c r="C34" s="10" t="s">
        <v>4</v>
      </c>
      <c r="D34" s="19">
        <v>23852.42</v>
      </c>
      <c r="E34" s="18">
        <f t="shared" si="0"/>
        <v>28622.903999999999</v>
      </c>
      <c r="G34" s="2" t="s">
        <v>5</v>
      </c>
      <c r="Q34" s="7"/>
    </row>
    <row r="35" spans="1:17" customFormat="1" ht="45">
      <c r="A35" s="8">
        <f>IF(G35&lt;&gt;"",COUNTA(G$5:G35),"")</f>
        <v>25</v>
      </c>
      <c r="B35" s="9" t="s">
        <v>31</v>
      </c>
      <c r="C35" s="10" t="s">
        <v>4</v>
      </c>
      <c r="D35" s="19">
        <v>37209.279999999999</v>
      </c>
      <c r="E35" s="18">
        <f t="shared" si="0"/>
        <v>44651.135999999999</v>
      </c>
      <c r="G35" s="2" t="s">
        <v>5</v>
      </c>
      <c r="Q35" s="7"/>
    </row>
    <row r="36" spans="1:17" customFormat="1" ht="15">
      <c r="A36" s="8">
        <f>IF(G36&lt;&gt;"",COUNTA(G$5:G36),"")</f>
        <v>26</v>
      </c>
      <c r="B36" s="9" t="s">
        <v>32</v>
      </c>
      <c r="C36" s="10" t="s">
        <v>4</v>
      </c>
      <c r="D36" s="19">
        <v>1258.7</v>
      </c>
      <c r="E36" s="18">
        <f t="shared" si="0"/>
        <v>1510.44</v>
      </c>
      <c r="G36" s="2" t="s">
        <v>5</v>
      </c>
      <c r="Q36" s="7"/>
    </row>
    <row r="37" spans="1:17" customFormat="1" ht="22.5">
      <c r="A37" s="8">
        <f>IF(G37&lt;&gt;"",COUNTA(G$5:G37),"")</f>
        <v>27</v>
      </c>
      <c r="B37" s="9" t="s">
        <v>33</v>
      </c>
      <c r="C37" s="10" t="s">
        <v>4</v>
      </c>
      <c r="D37" s="19">
        <v>2800.23</v>
      </c>
      <c r="E37" s="18">
        <f t="shared" si="0"/>
        <v>3360.2759999999998</v>
      </c>
      <c r="G37" s="2" t="s">
        <v>5</v>
      </c>
      <c r="Q37" s="7"/>
    </row>
    <row r="38" spans="1:17" customFormat="1" ht="22.5">
      <c r="A38" s="8">
        <f>IF(G38&lt;&gt;"",COUNTA(G$5:G38),"")</f>
        <v>28</v>
      </c>
      <c r="B38" s="9" t="s">
        <v>34</v>
      </c>
      <c r="C38" s="10" t="s">
        <v>35</v>
      </c>
      <c r="D38" s="19">
        <v>15208.67</v>
      </c>
      <c r="E38" s="18">
        <f t="shared" si="0"/>
        <v>18250.403999999999</v>
      </c>
      <c r="G38" s="2" t="s">
        <v>5</v>
      </c>
      <c r="Q38" s="7"/>
    </row>
    <row r="39" spans="1:17" customFormat="1" ht="22.5">
      <c r="A39" s="8">
        <f>IF(G39&lt;&gt;"",COUNTA(G$5:G39),"")</f>
        <v>29</v>
      </c>
      <c r="B39" s="9" t="s">
        <v>36</v>
      </c>
      <c r="C39" s="10" t="s">
        <v>37</v>
      </c>
      <c r="D39" s="19">
        <v>2864.24</v>
      </c>
      <c r="E39" s="18">
        <f t="shared" si="0"/>
        <v>3437.0879999999997</v>
      </c>
      <c r="G39" s="2" t="s">
        <v>5</v>
      </c>
      <c r="Q39" s="7"/>
    </row>
    <row r="40" spans="1:17" customFormat="1" ht="33.75">
      <c r="A40" s="8">
        <f>IF(G40&lt;&gt;"",COUNTA(G$5:G40),"")</f>
        <v>30</v>
      </c>
      <c r="B40" s="9" t="s">
        <v>38</v>
      </c>
      <c r="C40" s="10" t="s">
        <v>21</v>
      </c>
      <c r="D40" s="19">
        <v>2463.21</v>
      </c>
      <c r="E40" s="18">
        <f t="shared" si="0"/>
        <v>2955.8519999999999</v>
      </c>
      <c r="G40" s="2" t="s">
        <v>5</v>
      </c>
      <c r="Q40" s="7"/>
    </row>
    <row r="41" spans="1:17" customFormat="1" ht="33.75">
      <c r="A41" s="8">
        <f>IF(G41&lt;&gt;"",COUNTA(G$5:G41),"")</f>
        <v>31</v>
      </c>
      <c r="B41" s="9" t="s">
        <v>39</v>
      </c>
      <c r="C41" s="10" t="s">
        <v>21</v>
      </c>
      <c r="D41" s="19">
        <v>3024.87</v>
      </c>
      <c r="E41" s="18">
        <f t="shared" si="0"/>
        <v>3629.8439999999996</v>
      </c>
      <c r="G41" s="2" t="s">
        <v>5</v>
      </c>
      <c r="Q41" s="7"/>
    </row>
    <row r="42" spans="1:17" customFormat="1" ht="33.75">
      <c r="A42" s="8">
        <f>IF(G42&lt;&gt;"",COUNTA(G$5:G42),"")</f>
        <v>32</v>
      </c>
      <c r="B42" s="9" t="s">
        <v>40</v>
      </c>
      <c r="C42" s="10" t="s">
        <v>21</v>
      </c>
      <c r="D42" s="19">
        <v>5310.32</v>
      </c>
      <c r="E42" s="18">
        <f t="shared" si="0"/>
        <v>6372.3839999999991</v>
      </c>
      <c r="G42" s="2" t="s">
        <v>5</v>
      </c>
      <c r="Q42" s="7"/>
    </row>
    <row r="43" spans="1:17" customFormat="1" ht="33.75">
      <c r="A43" s="8">
        <f>IF(G43&lt;&gt;"",COUNTA(G$5:G43),"")</f>
        <v>33</v>
      </c>
      <c r="B43" s="9" t="s">
        <v>41</v>
      </c>
      <c r="C43" s="10" t="s">
        <v>21</v>
      </c>
      <c r="D43" s="19">
        <v>2315.81</v>
      </c>
      <c r="E43" s="18">
        <f t="shared" si="0"/>
        <v>2778.9719999999998</v>
      </c>
      <c r="G43" s="2" t="s">
        <v>5</v>
      </c>
      <c r="Q43" s="7"/>
    </row>
    <row r="44" spans="1:17" customFormat="1" ht="33.75">
      <c r="A44" s="8">
        <f>IF(G44&lt;&gt;"",COUNTA(G$5:G44),"")</f>
        <v>34</v>
      </c>
      <c r="B44" s="9" t="s">
        <v>42</v>
      </c>
      <c r="C44" s="10" t="s">
        <v>21</v>
      </c>
      <c r="D44" s="19">
        <v>2852.89</v>
      </c>
      <c r="E44" s="18">
        <f t="shared" si="0"/>
        <v>3423.4679999999998</v>
      </c>
      <c r="G44" s="2" t="s">
        <v>5</v>
      </c>
      <c r="Q44" s="7"/>
    </row>
    <row r="45" spans="1:17" customFormat="1" ht="33.75">
      <c r="A45" s="8">
        <f>IF(G45&lt;&gt;"",COUNTA(G$5:G45),"")</f>
        <v>35</v>
      </c>
      <c r="B45" s="9" t="s">
        <v>43</v>
      </c>
      <c r="C45" s="10" t="s">
        <v>21</v>
      </c>
      <c r="D45" s="19">
        <v>4998.74</v>
      </c>
      <c r="E45" s="18">
        <f t="shared" si="0"/>
        <v>5998.4879999999994</v>
      </c>
      <c r="G45" s="2" t="s">
        <v>5</v>
      </c>
      <c r="Q45" s="7"/>
    </row>
    <row r="46" spans="1:17" customFormat="1" ht="33.75">
      <c r="A46" s="8">
        <f>IF(G46&lt;&gt;"",COUNTA(G$5:G46),"")</f>
        <v>36</v>
      </c>
      <c r="B46" s="9" t="s">
        <v>44</v>
      </c>
      <c r="C46" s="10" t="s">
        <v>11</v>
      </c>
      <c r="D46" s="19">
        <v>41035.269999999997</v>
      </c>
      <c r="E46" s="18">
        <f t="shared" si="0"/>
        <v>49242.323999999993</v>
      </c>
      <c r="G46" s="2" t="s">
        <v>5</v>
      </c>
      <c r="Q46" s="7"/>
    </row>
    <row r="47" spans="1:17" s="11" customFormat="1" ht="45">
      <c r="A47" s="8">
        <v>37</v>
      </c>
      <c r="B47" s="24" t="s">
        <v>88</v>
      </c>
      <c r="C47" s="10" t="s">
        <v>11</v>
      </c>
      <c r="D47" s="19">
        <v>113086.96</v>
      </c>
      <c r="E47" s="18">
        <f t="shared" si="0"/>
        <v>135704.35200000001</v>
      </c>
      <c r="G47" s="13"/>
      <c r="Q47" s="7"/>
    </row>
    <row r="48" spans="1:17" s="11" customFormat="1" ht="45">
      <c r="A48" s="8">
        <v>38</v>
      </c>
      <c r="B48" s="24" t="s">
        <v>89</v>
      </c>
      <c r="C48" s="10" t="s">
        <v>11</v>
      </c>
      <c r="D48" s="19">
        <v>118707.03</v>
      </c>
      <c r="E48" s="18">
        <f t="shared" si="0"/>
        <v>142448.43599999999</v>
      </c>
      <c r="G48" s="13"/>
      <c r="Q48" s="7"/>
    </row>
    <row r="49" spans="1:17" customFormat="1" ht="45">
      <c r="A49" s="8">
        <v>39</v>
      </c>
      <c r="B49" s="24" t="s">
        <v>45</v>
      </c>
      <c r="C49" s="10" t="s">
        <v>46</v>
      </c>
      <c r="D49" s="19">
        <v>227781.26</v>
      </c>
      <c r="E49" s="18">
        <f t="shared" si="0"/>
        <v>273337.51199999999</v>
      </c>
      <c r="G49" s="2" t="s">
        <v>5</v>
      </c>
      <c r="Q49" s="7"/>
    </row>
    <row r="50" spans="1:17" customFormat="1" ht="45">
      <c r="A50" s="8">
        <v>40</v>
      </c>
      <c r="B50" s="24" t="s">
        <v>47</v>
      </c>
      <c r="C50" s="10" t="s">
        <v>46</v>
      </c>
      <c r="D50" s="19">
        <v>109481.18</v>
      </c>
      <c r="E50" s="18">
        <f t="shared" si="0"/>
        <v>131377.416</v>
      </c>
      <c r="G50" s="2" t="s">
        <v>5</v>
      </c>
      <c r="Q50" s="7"/>
    </row>
    <row r="51" spans="1:17" s="11" customFormat="1" ht="33.75">
      <c r="A51" s="8">
        <v>41</v>
      </c>
      <c r="B51" s="24" t="s">
        <v>90</v>
      </c>
      <c r="C51" s="10" t="s">
        <v>11</v>
      </c>
      <c r="D51" s="19">
        <v>191202.13</v>
      </c>
      <c r="E51" s="18">
        <f t="shared" si="0"/>
        <v>229442.55600000001</v>
      </c>
      <c r="G51" s="13"/>
      <c r="Q51" s="7"/>
    </row>
    <row r="52" spans="1:17" customFormat="1" ht="33.75">
      <c r="A52" s="8">
        <v>42</v>
      </c>
      <c r="B52" s="9" t="s">
        <v>48</v>
      </c>
      <c r="C52" s="10" t="s">
        <v>11</v>
      </c>
      <c r="D52" s="19">
        <v>20723.38</v>
      </c>
      <c r="E52" s="18">
        <f t="shared" si="0"/>
        <v>24868.056</v>
      </c>
      <c r="G52" s="2" t="s">
        <v>5</v>
      </c>
      <c r="Q52" s="7"/>
    </row>
    <row r="53" spans="1:17" customFormat="1" ht="15">
      <c r="A53" s="8">
        <v>43</v>
      </c>
      <c r="B53" s="9" t="s">
        <v>49</v>
      </c>
      <c r="C53" s="10" t="s">
        <v>9</v>
      </c>
      <c r="D53" s="19">
        <v>42266.01</v>
      </c>
      <c r="E53" s="18">
        <f t="shared" si="0"/>
        <v>50719.212</v>
      </c>
      <c r="G53" s="2" t="s">
        <v>5</v>
      </c>
      <c r="Q53" s="7"/>
    </row>
    <row r="54" spans="1:17" customFormat="1" ht="22.5">
      <c r="A54" s="8">
        <v>44</v>
      </c>
      <c r="B54" s="9" t="s">
        <v>50</v>
      </c>
      <c r="C54" s="10" t="s">
        <v>4</v>
      </c>
      <c r="D54" s="19">
        <v>2058.79</v>
      </c>
      <c r="E54" s="18">
        <f t="shared" si="0"/>
        <v>2470.5479999999998</v>
      </c>
      <c r="G54" s="2" t="s">
        <v>5</v>
      </c>
      <c r="Q54" s="7"/>
    </row>
    <row r="55" spans="1:17" customFormat="1" ht="22.5">
      <c r="A55" s="8">
        <v>45</v>
      </c>
      <c r="B55" s="9" t="s">
        <v>51</v>
      </c>
      <c r="C55" s="10" t="s">
        <v>4</v>
      </c>
      <c r="D55" s="19">
        <v>3085</v>
      </c>
      <c r="E55" s="18">
        <f t="shared" si="0"/>
        <v>3702</v>
      </c>
      <c r="G55" s="2" t="s">
        <v>5</v>
      </c>
      <c r="Q55" s="7"/>
    </row>
    <row r="56" spans="1:17" customFormat="1" ht="22.5">
      <c r="A56" s="8">
        <v>46</v>
      </c>
      <c r="B56" s="9" t="s">
        <v>52</v>
      </c>
      <c r="C56" s="10" t="s">
        <v>53</v>
      </c>
      <c r="D56" s="19">
        <v>8889.77</v>
      </c>
      <c r="E56" s="18">
        <f t="shared" si="0"/>
        <v>10667.724</v>
      </c>
      <c r="G56" s="2" t="s">
        <v>5</v>
      </c>
      <c r="Q56" s="7"/>
    </row>
    <row r="57" spans="1:17" s="25" customFormat="1" ht="22.5">
      <c r="A57" s="8">
        <v>47</v>
      </c>
      <c r="B57" s="9" t="s">
        <v>72</v>
      </c>
      <c r="C57" s="10" t="s">
        <v>73</v>
      </c>
      <c r="D57" s="19">
        <v>1875.59</v>
      </c>
      <c r="E57" s="18">
        <f t="shared" si="0"/>
        <v>2250.7079999999996</v>
      </c>
      <c r="G57" s="13" t="s">
        <v>5</v>
      </c>
      <c r="Q57" s="7"/>
    </row>
    <row r="58" spans="1:17" customFormat="1" ht="22.5">
      <c r="A58" s="8">
        <v>48</v>
      </c>
      <c r="B58" s="9" t="s">
        <v>74</v>
      </c>
      <c r="C58" s="10" t="s">
        <v>75</v>
      </c>
      <c r="D58" s="19">
        <v>24307.67</v>
      </c>
      <c r="E58" s="18">
        <f t="shared" si="0"/>
        <v>29169.203999999998</v>
      </c>
      <c r="G58" s="2" t="s">
        <v>5</v>
      </c>
      <c r="Q58" s="7"/>
    </row>
    <row r="59" spans="1:17" ht="27" customHeight="1">
      <c r="A59" s="8">
        <v>49</v>
      </c>
      <c r="B59" s="9" t="s">
        <v>76</v>
      </c>
      <c r="C59" s="10" t="s">
        <v>80</v>
      </c>
      <c r="D59" s="19">
        <v>44732.39</v>
      </c>
      <c r="E59" s="23">
        <f>D59*1.2</f>
        <v>53678.867999999995</v>
      </c>
    </row>
    <row r="60" spans="1:17" customFormat="1" ht="22.5">
      <c r="A60" s="8">
        <v>50</v>
      </c>
      <c r="B60" s="9" t="s">
        <v>77</v>
      </c>
      <c r="C60" s="10" t="s">
        <v>80</v>
      </c>
      <c r="D60" s="19">
        <v>52522.01</v>
      </c>
      <c r="E60" s="23">
        <f t="shared" ref="E60:E84" si="1">D60*1.2</f>
        <v>63026.411999999997</v>
      </c>
    </row>
    <row r="61" spans="1:17" ht="28.5" customHeight="1">
      <c r="A61" s="8">
        <v>51</v>
      </c>
      <c r="B61" s="9" t="s">
        <v>78</v>
      </c>
      <c r="C61" s="10" t="s">
        <v>80</v>
      </c>
      <c r="D61" s="19">
        <v>103287.61</v>
      </c>
      <c r="E61" s="23">
        <f t="shared" si="1"/>
        <v>123945.132</v>
      </c>
    </row>
    <row r="62" spans="1:17" ht="38.25" customHeight="1">
      <c r="A62" s="8">
        <v>52</v>
      </c>
      <c r="B62" s="9" t="s">
        <v>79</v>
      </c>
      <c r="C62" s="10" t="s">
        <v>80</v>
      </c>
      <c r="D62" s="19">
        <v>69276.399999999994</v>
      </c>
      <c r="E62" s="23">
        <f t="shared" si="1"/>
        <v>83131.679999999993</v>
      </c>
    </row>
    <row r="63" spans="1:17" ht="34.5" customHeight="1">
      <c r="A63" s="8">
        <v>53</v>
      </c>
      <c r="B63" s="9" t="s">
        <v>54</v>
      </c>
      <c r="C63" s="10" t="s">
        <v>4</v>
      </c>
      <c r="D63" s="19">
        <v>22484.35</v>
      </c>
      <c r="E63" s="23">
        <f t="shared" si="1"/>
        <v>26981.219999999998</v>
      </c>
    </row>
    <row r="64" spans="1:17" ht="35.25" customHeight="1">
      <c r="A64" s="8">
        <v>54</v>
      </c>
      <c r="B64" s="9" t="s">
        <v>55</v>
      </c>
      <c r="C64" s="10" t="s">
        <v>4</v>
      </c>
      <c r="D64" s="19">
        <v>25706.65</v>
      </c>
      <c r="E64" s="23">
        <f t="shared" si="1"/>
        <v>30847.98</v>
      </c>
    </row>
    <row r="65" spans="1:5" ht="36.75" customHeight="1">
      <c r="A65" s="8">
        <v>55</v>
      </c>
      <c r="B65" s="9" t="s">
        <v>56</v>
      </c>
      <c r="C65" s="10" t="s">
        <v>4</v>
      </c>
      <c r="D65" s="19">
        <v>31596.76</v>
      </c>
      <c r="E65" s="23">
        <f t="shared" si="1"/>
        <v>37916.111999999994</v>
      </c>
    </row>
    <row r="66" spans="1:5" ht="33.75" customHeight="1">
      <c r="A66" s="8">
        <v>56</v>
      </c>
      <c r="B66" s="9" t="s">
        <v>57</v>
      </c>
      <c r="C66" s="10" t="s">
        <v>4</v>
      </c>
      <c r="D66" s="19">
        <v>43965.49</v>
      </c>
      <c r="E66" s="23">
        <f t="shared" si="1"/>
        <v>52758.587999999996</v>
      </c>
    </row>
    <row r="67" spans="1:5" ht="36" customHeight="1">
      <c r="A67" s="8">
        <v>57</v>
      </c>
      <c r="B67" s="9" t="s">
        <v>58</v>
      </c>
      <c r="C67" s="10" t="s">
        <v>4</v>
      </c>
      <c r="D67" s="19">
        <v>25171.67</v>
      </c>
      <c r="E67" s="23">
        <f t="shared" si="1"/>
        <v>30206.003999999997</v>
      </c>
    </row>
    <row r="68" spans="1:5" ht="36.75" customHeight="1">
      <c r="A68" s="8">
        <v>58</v>
      </c>
      <c r="B68" s="9" t="s">
        <v>59</v>
      </c>
      <c r="C68" s="10" t="s">
        <v>4</v>
      </c>
      <c r="D68" s="19">
        <v>31061.74</v>
      </c>
      <c r="E68" s="23">
        <f t="shared" si="1"/>
        <v>37274.088000000003</v>
      </c>
    </row>
    <row r="69" spans="1:5" ht="33" customHeight="1">
      <c r="A69" s="8">
        <v>59</v>
      </c>
      <c r="B69" s="9" t="s">
        <v>60</v>
      </c>
      <c r="C69" s="10" t="s">
        <v>4</v>
      </c>
      <c r="D69" s="19">
        <v>36241.72</v>
      </c>
      <c r="E69" s="23">
        <f t="shared" si="1"/>
        <v>43490.063999999998</v>
      </c>
    </row>
    <row r="70" spans="1:5" ht="35.25" customHeight="1">
      <c r="A70" s="8">
        <v>60</v>
      </c>
      <c r="B70" s="9" t="s">
        <v>61</v>
      </c>
      <c r="C70" s="10" t="s">
        <v>4</v>
      </c>
      <c r="D70" s="19">
        <v>46652.800000000003</v>
      </c>
      <c r="E70" s="23">
        <f t="shared" si="1"/>
        <v>55983.360000000001</v>
      </c>
    </row>
    <row r="71" spans="1:5" ht="35.25" customHeight="1">
      <c r="A71" s="8">
        <v>61</v>
      </c>
      <c r="B71" s="9" t="s">
        <v>62</v>
      </c>
      <c r="C71" s="10" t="s">
        <v>4</v>
      </c>
      <c r="D71" s="19">
        <v>51227.199999999997</v>
      </c>
      <c r="E71" s="23">
        <f t="shared" si="1"/>
        <v>61472.639999999992</v>
      </c>
    </row>
    <row r="72" spans="1:5" ht="33" customHeight="1">
      <c r="A72" s="8">
        <v>62</v>
      </c>
      <c r="B72" s="9" t="s">
        <v>63</v>
      </c>
      <c r="C72" s="10" t="s">
        <v>4</v>
      </c>
      <c r="D72" s="19">
        <v>3021.79</v>
      </c>
      <c r="E72" s="23">
        <f t="shared" si="1"/>
        <v>3626.1479999999997</v>
      </c>
    </row>
    <row r="73" spans="1:5" ht="32.25" customHeight="1">
      <c r="A73" s="8">
        <v>63</v>
      </c>
      <c r="B73" s="9" t="s">
        <v>64</v>
      </c>
      <c r="C73" s="10" t="s">
        <v>4</v>
      </c>
      <c r="D73" s="19">
        <v>3396.43</v>
      </c>
      <c r="E73" s="23">
        <f t="shared" si="1"/>
        <v>4075.7159999999994</v>
      </c>
    </row>
    <row r="74" spans="1:5" ht="33.75" customHeight="1">
      <c r="A74" s="8">
        <v>64</v>
      </c>
      <c r="B74" s="9" t="s">
        <v>65</v>
      </c>
      <c r="C74" s="10" t="s">
        <v>4</v>
      </c>
      <c r="D74" s="19">
        <v>3737.01</v>
      </c>
      <c r="E74" s="23">
        <f t="shared" si="1"/>
        <v>4484.4120000000003</v>
      </c>
    </row>
    <row r="75" spans="1:5" ht="35.25" customHeight="1">
      <c r="A75" s="8">
        <v>65</v>
      </c>
      <c r="B75" s="9" t="s">
        <v>66</v>
      </c>
      <c r="C75" s="10" t="s">
        <v>4</v>
      </c>
      <c r="D75" s="19">
        <v>4009.48</v>
      </c>
      <c r="E75" s="23">
        <f t="shared" si="1"/>
        <v>4811.3760000000002</v>
      </c>
    </row>
    <row r="76" spans="1:5" ht="34.5" customHeight="1">
      <c r="A76" s="8">
        <v>66</v>
      </c>
      <c r="B76" s="9" t="s">
        <v>67</v>
      </c>
      <c r="C76" s="10" t="s">
        <v>4</v>
      </c>
      <c r="D76" s="19">
        <v>2749.3</v>
      </c>
      <c r="E76" s="23">
        <f t="shared" si="1"/>
        <v>3299.1600000000003</v>
      </c>
    </row>
    <row r="77" spans="1:5" ht="36.75" customHeight="1">
      <c r="A77" s="8">
        <v>67</v>
      </c>
      <c r="B77" s="9" t="s">
        <v>68</v>
      </c>
      <c r="C77" s="10" t="s">
        <v>4</v>
      </c>
      <c r="D77" s="19">
        <v>3464.54</v>
      </c>
      <c r="E77" s="23">
        <f t="shared" si="1"/>
        <v>4157.4479999999994</v>
      </c>
    </row>
    <row r="78" spans="1:5" ht="36" customHeight="1">
      <c r="A78" s="8">
        <v>68</v>
      </c>
      <c r="B78" s="9" t="s">
        <v>69</v>
      </c>
      <c r="C78" s="10" t="s">
        <v>4</v>
      </c>
      <c r="D78" s="23">
        <v>4009.48</v>
      </c>
      <c r="E78" s="23">
        <f t="shared" si="1"/>
        <v>4811.3760000000002</v>
      </c>
    </row>
    <row r="79" spans="1:5" ht="32.25" customHeight="1">
      <c r="A79" s="8">
        <v>69</v>
      </c>
      <c r="B79" s="9" t="s">
        <v>70</v>
      </c>
      <c r="C79" s="10" t="s">
        <v>4</v>
      </c>
      <c r="D79" s="19">
        <v>4741.74</v>
      </c>
      <c r="E79" s="23">
        <f t="shared" si="1"/>
        <v>5690.0879999999997</v>
      </c>
    </row>
    <row r="80" spans="1:5" ht="34.5" customHeight="1">
      <c r="A80" s="8">
        <v>70</v>
      </c>
      <c r="B80" s="21" t="s">
        <v>71</v>
      </c>
      <c r="C80" s="22" t="s">
        <v>4</v>
      </c>
      <c r="D80" s="19">
        <v>5065.28</v>
      </c>
      <c r="E80" s="23">
        <f t="shared" si="1"/>
        <v>6078.3359999999993</v>
      </c>
    </row>
    <row r="81" spans="1:17" ht="24" customHeight="1">
      <c r="A81" s="8">
        <v>71</v>
      </c>
      <c r="B81" s="9" t="s">
        <v>84</v>
      </c>
      <c r="C81" s="10" t="s">
        <v>4</v>
      </c>
      <c r="D81" s="19">
        <v>4077.19</v>
      </c>
      <c r="E81" s="23">
        <f t="shared" si="1"/>
        <v>4892.6279999999997</v>
      </c>
    </row>
    <row r="82" spans="1:17" ht="24" customHeight="1">
      <c r="A82" s="8">
        <v>72</v>
      </c>
      <c r="B82" s="9" t="s">
        <v>85</v>
      </c>
      <c r="C82" s="10" t="s">
        <v>4</v>
      </c>
      <c r="D82" s="23">
        <v>8154.38</v>
      </c>
      <c r="E82" s="23">
        <f t="shared" si="1"/>
        <v>9785.2559999999994</v>
      </c>
    </row>
    <row r="83" spans="1:17" s="11" customFormat="1" ht="22.5">
      <c r="A83" s="8">
        <v>73</v>
      </c>
      <c r="B83" s="9" t="s">
        <v>86</v>
      </c>
      <c r="C83" s="10" t="s">
        <v>4</v>
      </c>
      <c r="D83" s="23">
        <v>23876.19</v>
      </c>
      <c r="E83" s="23">
        <f t="shared" si="1"/>
        <v>28651.427999999996</v>
      </c>
      <c r="G83" s="13"/>
      <c r="Q83" s="7"/>
    </row>
    <row r="84" spans="1:17" s="11" customFormat="1" ht="22.5">
      <c r="A84" s="33">
        <v>74</v>
      </c>
      <c r="B84" s="24" t="s">
        <v>96</v>
      </c>
      <c r="C84" s="10" t="s">
        <v>97</v>
      </c>
      <c r="D84" s="23">
        <v>6317.73</v>
      </c>
      <c r="E84" s="23">
        <f t="shared" si="1"/>
        <v>7581.2759999999989</v>
      </c>
      <c r="G84" s="13"/>
      <c r="Q84" s="7"/>
    </row>
    <row r="85" spans="1:17" ht="20.25" customHeight="1">
      <c r="C85" s="26" t="s">
        <v>95</v>
      </c>
      <c r="D85" s="27">
        <f>SUM(D11:D84)</f>
        <v>1875268.3899999997</v>
      </c>
      <c r="E85" s="27">
        <f>SUM(E11:E84)</f>
        <v>2250322.0680000004</v>
      </c>
    </row>
  </sheetData>
  <mergeCells count="5">
    <mergeCell ref="D1:E1"/>
    <mergeCell ref="A8:B8"/>
    <mergeCell ref="A6:E6"/>
    <mergeCell ref="D2:E2"/>
    <mergeCell ref="D3:E3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97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Расценки ЛЭП</vt:lpstr>
      <vt:lpstr>'Расценки ЛЭП'!Заголовки_для_печати</vt:lpstr>
      <vt:lpstr>'Расценки ЛЭП'!Область_печати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Татаринова Л.В.</dc:creator>
  <cp:lastModifiedBy>nloskutova</cp:lastModifiedBy>
  <cp:lastPrinted>2025-10-29T12:51:16Z</cp:lastPrinted>
  <dcterms:created xsi:type="dcterms:W3CDTF">2020-09-30T08:50:27Z</dcterms:created>
  <dcterms:modified xsi:type="dcterms:W3CDTF">2025-10-30T10:53:16Z</dcterms:modified>
</cp:coreProperties>
</file>