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Кабельно-проводниковая прод" sheetId="23" r:id="rId1"/>
  </sheets>
  <definedNames>
    <definedName name="_GoBack" localSheetId="0">'Кабельно-проводниковая прод'!$G$181</definedName>
    <definedName name="_xlnm.Print_Area" localSheetId="0">'Кабельно-проводниковая прод'!$A$1:$O$246</definedName>
  </definedNames>
  <calcPr calcId="125725"/>
</workbook>
</file>

<file path=xl/calcChain.xml><?xml version="1.0" encoding="utf-8"?>
<calcChain xmlns="http://schemas.openxmlformats.org/spreadsheetml/2006/main">
  <c r="O239" i="23"/>
  <c r="I238"/>
  <c r="J238" s="1"/>
  <c r="K238" s="1"/>
  <c r="L238"/>
  <c r="M238" s="1"/>
  <c r="I236"/>
  <c r="J236" s="1"/>
  <c r="K236" s="1"/>
  <c r="L236"/>
  <c r="M236" s="1"/>
  <c r="N236" s="1"/>
  <c r="O236" s="1"/>
  <c r="I237"/>
  <c r="J237" s="1"/>
  <c r="K237" s="1"/>
  <c r="L237"/>
  <c r="M237" s="1"/>
  <c r="N237" s="1"/>
  <c r="O237" s="1"/>
  <c r="I111"/>
  <c r="J111" s="1"/>
  <c r="K111" s="1"/>
  <c r="L111"/>
  <c r="M111" s="1"/>
  <c r="N111" s="1"/>
  <c r="O111" s="1"/>
  <c r="I112"/>
  <c r="J112" s="1"/>
  <c r="K112" s="1"/>
  <c r="L112"/>
  <c r="M112" s="1"/>
  <c r="N112" s="1"/>
  <c r="O112" s="1"/>
  <c r="I113"/>
  <c r="J113" s="1"/>
  <c r="K113" s="1"/>
  <c r="L113"/>
  <c r="M113" s="1"/>
  <c r="N113" s="1"/>
  <c r="O113" s="1"/>
  <c r="I114"/>
  <c r="J114" s="1"/>
  <c r="K114" s="1"/>
  <c r="L114"/>
  <c r="M114" s="1"/>
  <c r="N114" s="1"/>
  <c r="O114" s="1"/>
  <c r="I115"/>
  <c r="J115" s="1"/>
  <c r="K115" s="1"/>
  <c r="L115"/>
  <c r="M115" s="1"/>
  <c r="N115" s="1"/>
  <c r="O115" s="1"/>
  <c r="I116"/>
  <c r="J116" s="1"/>
  <c r="K116" s="1"/>
  <c r="L116"/>
  <c r="M116" s="1"/>
  <c r="N116" s="1"/>
  <c r="O116" s="1"/>
  <c r="I117"/>
  <c r="J117" s="1"/>
  <c r="K117" s="1"/>
  <c r="L117"/>
  <c r="M117" s="1"/>
  <c r="N117" s="1"/>
  <c r="O117" s="1"/>
  <c r="I118"/>
  <c r="J118" s="1"/>
  <c r="K118" s="1"/>
  <c r="L118"/>
  <c r="M118" s="1"/>
  <c r="N118" s="1"/>
  <c r="O118" s="1"/>
  <c r="I119"/>
  <c r="J119" s="1"/>
  <c r="K119" s="1"/>
  <c r="L119"/>
  <c r="M119" s="1"/>
  <c r="N119" s="1"/>
  <c r="O119" s="1"/>
  <c r="I120"/>
  <c r="J120" s="1"/>
  <c r="K120" s="1"/>
  <c r="L120"/>
  <c r="M120" s="1"/>
  <c r="N120" s="1"/>
  <c r="O120" s="1"/>
  <c r="I121"/>
  <c r="J121" s="1"/>
  <c r="K121" s="1"/>
  <c r="L121"/>
  <c r="M121" s="1"/>
  <c r="N121" s="1"/>
  <c r="O121" s="1"/>
  <c r="I122"/>
  <c r="J122" s="1"/>
  <c r="K122" s="1"/>
  <c r="L122"/>
  <c r="M122" s="1"/>
  <c r="N122" s="1"/>
  <c r="O122" s="1"/>
  <c r="I123"/>
  <c r="J123" s="1"/>
  <c r="K123" s="1"/>
  <c r="L123"/>
  <c r="M123" s="1"/>
  <c r="N123" s="1"/>
  <c r="O123" s="1"/>
  <c r="I124"/>
  <c r="J124" s="1"/>
  <c r="K124" s="1"/>
  <c r="L124"/>
  <c r="M124" s="1"/>
  <c r="N124" s="1"/>
  <c r="O124" s="1"/>
  <c r="I125"/>
  <c r="J125" s="1"/>
  <c r="K125" s="1"/>
  <c r="L125"/>
  <c r="M125" s="1"/>
  <c r="N125" s="1"/>
  <c r="O125" s="1"/>
  <c r="I126"/>
  <c r="J126" s="1"/>
  <c r="K126" s="1"/>
  <c r="L126"/>
  <c r="M126" s="1"/>
  <c r="N126" s="1"/>
  <c r="O126" s="1"/>
  <c r="I127"/>
  <c r="J127" s="1"/>
  <c r="K127" s="1"/>
  <c r="L127"/>
  <c r="M127" s="1"/>
  <c r="N127" s="1"/>
  <c r="O127" s="1"/>
  <c r="I128"/>
  <c r="J128" s="1"/>
  <c r="K128" s="1"/>
  <c r="L128"/>
  <c r="M128" s="1"/>
  <c r="N128" s="1"/>
  <c r="O128" s="1"/>
  <c r="I129"/>
  <c r="J129" s="1"/>
  <c r="K129" s="1"/>
  <c r="L129"/>
  <c r="M129" s="1"/>
  <c r="N129" s="1"/>
  <c r="O129" s="1"/>
  <c r="I130"/>
  <c r="J130" s="1"/>
  <c r="K130" s="1"/>
  <c r="L130"/>
  <c r="M130" s="1"/>
  <c r="N130" s="1"/>
  <c r="O130" s="1"/>
  <c r="I131"/>
  <c r="J131" s="1"/>
  <c r="K131" s="1"/>
  <c r="L131"/>
  <c r="M131" s="1"/>
  <c r="N131" s="1"/>
  <c r="O131" s="1"/>
  <c r="I132"/>
  <c r="J132" s="1"/>
  <c r="K132" s="1"/>
  <c r="L132"/>
  <c r="M132" s="1"/>
  <c r="N132" s="1"/>
  <c r="O132" s="1"/>
  <c r="I133"/>
  <c r="J133" s="1"/>
  <c r="K133" s="1"/>
  <c r="L133"/>
  <c r="M133" s="1"/>
  <c r="N133" s="1"/>
  <c r="O133" s="1"/>
  <c r="I134"/>
  <c r="J134" s="1"/>
  <c r="K134" s="1"/>
  <c r="L134"/>
  <c r="M134" s="1"/>
  <c r="N134" s="1"/>
  <c r="O134" s="1"/>
  <c r="I135"/>
  <c r="J135" s="1"/>
  <c r="K135" s="1"/>
  <c r="L135"/>
  <c r="M135" s="1"/>
  <c r="N135" s="1"/>
  <c r="O135" s="1"/>
  <c r="I136"/>
  <c r="J136" s="1"/>
  <c r="K136" s="1"/>
  <c r="L136"/>
  <c r="M136" s="1"/>
  <c r="N136" s="1"/>
  <c r="O136" s="1"/>
  <c r="I137"/>
  <c r="J137" s="1"/>
  <c r="K137" s="1"/>
  <c r="L137"/>
  <c r="M137" s="1"/>
  <c r="N137" s="1"/>
  <c r="O137" s="1"/>
  <c r="I138"/>
  <c r="J138" s="1"/>
  <c r="K138" s="1"/>
  <c r="L138"/>
  <c r="M138" s="1"/>
  <c r="N138" s="1"/>
  <c r="O138" s="1"/>
  <c r="I139"/>
  <c r="J139" s="1"/>
  <c r="K139" s="1"/>
  <c r="L139"/>
  <c r="M139" s="1"/>
  <c r="N139" s="1"/>
  <c r="O139" s="1"/>
  <c r="I140"/>
  <c r="J140" s="1"/>
  <c r="K140" s="1"/>
  <c r="L140"/>
  <c r="M140" s="1"/>
  <c r="N140" s="1"/>
  <c r="O140" s="1"/>
  <c r="I141"/>
  <c r="J141" s="1"/>
  <c r="K141" s="1"/>
  <c r="L141"/>
  <c r="M141" s="1"/>
  <c r="N141" s="1"/>
  <c r="O141" s="1"/>
  <c r="I142"/>
  <c r="J142" s="1"/>
  <c r="K142" s="1"/>
  <c r="L142"/>
  <c r="M142" s="1"/>
  <c r="N142" s="1"/>
  <c r="O142" s="1"/>
  <c r="I143"/>
  <c r="J143" s="1"/>
  <c r="K143" s="1"/>
  <c r="L143"/>
  <c r="M143" s="1"/>
  <c r="N143" s="1"/>
  <c r="O143" s="1"/>
  <c r="I144"/>
  <c r="J144" s="1"/>
  <c r="K144" s="1"/>
  <c r="L144"/>
  <c r="M144" s="1"/>
  <c r="N144" s="1"/>
  <c r="O144" s="1"/>
  <c r="I145"/>
  <c r="J145" s="1"/>
  <c r="K145" s="1"/>
  <c r="L145"/>
  <c r="M145" s="1"/>
  <c r="N145" s="1"/>
  <c r="O145" s="1"/>
  <c r="I146"/>
  <c r="J146" s="1"/>
  <c r="K146" s="1"/>
  <c r="L146"/>
  <c r="M146" s="1"/>
  <c r="N146" s="1"/>
  <c r="O146" s="1"/>
  <c r="I147"/>
  <c r="J147" s="1"/>
  <c r="K147" s="1"/>
  <c r="L147"/>
  <c r="M147" s="1"/>
  <c r="N147" s="1"/>
  <c r="O147" s="1"/>
  <c r="I148"/>
  <c r="J148" s="1"/>
  <c r="K148" s="1"/>
  <c r="L148"/>
  <c r="M148" s="1"/>
  <c r="N148" s="1"/>
  <c r="O148" s="1"/>
  <c r="I149"/>
  <c r="J149" s="1"/>
  <c r="K149" s="1"/>
  <c r="L149"/>
  <c r="M149" s="1"/>
  <c r="N149" s="1"/>
  <c r="O149" s="1"/>
  <c r="I150"/>
  <c r="J150" s="1"/>
  <c r="K150" s="1"/>
  <c r="L150"/>
  <c r="M150" s="1"/>
  <c r="N150" s="1"/>
  <c r="O150" s="1"/>
  <c r="I151"/>
  <c r="J151" s="1"/>
  <c r="K151" s="1"/>
  <c r="L151"/>
  <c r="M151" s="1"/>
  <c r="N151" s="1"/>
  <c r="O151" s="1"/>
  <c r="I152"/>
  <c r="J152" s="1"/>
  <c r="K152" s="1"/>
  <c r="L152"/>
  <c r="M152" s="1"/>
  <c r="N152" s="1"/>
  <c r="O152" s="1"/>
  <c r="I153"/>
  <c r="J153" s="1"/>
  <c r="K153" s="1"/>
  <c r="L153"/>
  <c r="M153" s="1"/>
  <c r="N153" s="1"/>
  <c r="O153" s="1"/>
  <c r="I154"/>
  <c r="J154" s="1"/>
  <c r="K154" s="1"/>
  <c r="L154"/>
  <c r="M154" s="1"/>
  <c r="N154" s="1"/>
  <c r="O154" s="1"/>
  <c r="I155"/>
  <c r="J155" s="1"/>
  <c r="K155" s="1"/>
  <c r="L155"/>
  <c r="M155" s="1"/>
  <c r="N155" s="1"/>
  <c r="O155" s="1"/>
  <c r="I156"/>
  <c r="J156" s="1"/>
  <c r="K156" s="1"/>
  <c r="L156"/>
  <c r="M156" s="1"/>
  <c r="N156" s="1"/>
  <c r="O156" s="1"/>
  <c r="I157"/>
  <c r="J157" s="1"/>
  <c r="K157" s="1"/>
  <c r="L157"/>
  <c r="M157" s="1"/>
  <c r="N157" s="1"/>
  <c r="O157" s="1"/>
  <c r="I158"/>
  <c r="J158" s="1"/>
  <c r="K158" s="1"/>
  <c r="L158"/>
  <c r="M158" s="1"/>
  <c r="N158" s="1"/>
  <c r="O158" s="1"/>
  <c r="I159"/>
  <c r="J159" s="1"/>
  <c r="K159" s="1"/>
  <c r="L159"/>
  <c r="M159" s="1"/>
  <c r="N159" s="1"/>
  <c r="O159" s="1"/>
  <c r="I160"/>
  <c r="J160" s="1"/>
  <c r="K160" s="1"/>
  <c r="L160"/>
  <c r="M160" s="1"/>
  <c r="N160" s="1"/>
  <c r="O160" s="1"/>
  <c r="I161"/>
  <c r="J161" s="1"/>
  <c r="K161" s="1"/>
  <c r="L161"/>
  <c r="M161" s="1"/>
  <c r="N161" s="1"/>
  <c r="O161" s="1"/>
  <c r="I162"/>
  <c r="J162" s="1"/>
  <c r="K162" s="1"/>
  <c r="L162"/>
  <c r="M162" s="1"/>
  <c r="N162" s="1"/>
  <c r="O162" s="1"/>
  <c r="I163"/>
  <c r="J163" s="1"/>
  <c r="K163" s="1"/>
  <c r="L163"/>
  <c r="M163" s="1"/>
  <c r="N163" s="1"/>
  <c r="O163" s="1"/>
  <c r="I164"/>
  <c r="J164" s="1"/>
  <c r="K164" s="1"/>
  <c r="L164"/>
  <c r="M164" s="1"/>
  <c r="N164" s="1"/>
  <c r="O164" s="1"/>
  <c r="I165"/>
  <c r="J165" s="1"/>
  <c r="K165" s="1"/>
  <c r="L165"/>
  <c r="M165" s="1"/>
  <c r="N165" s="1"/>
  <c r="O165" s="1"/>
  <c r="I166"/>
  <c r="J166" s="1"/>
  <c r="K166" s="1"/>
  <c r="L166"/>
  <c r="M166" s="1"/>
  <c r="N166" s="1"/>
  <c r="O166" s="1"/>
  <c r="I167"/>
  <c r="J167" s="1"/>
  <c r="K167" s="1"/>
  <c r="L167"/>
  <c r="M167" s="1"/>
  <c r="N167" s="1"/>
  <c r="O167" s="1"/>
  <c r="I168"/>
  <c r="J168" s="1"/>
  <c r="K168" s="1"/>
  <c r="L168"/>
  <c r="M168" s="1"/>
  <c r="N168" s="1"/>
  <c r="O168" s="1"/>
  <c r="I169"/>
  <c r="J169" s="1"/>
  <c r="K169" s="1"/>
  <c r="L169"/>
  <c r="M169" s="1"/>
  <c r="N169" s="1"/>
  <c r="O169" s="1"/>
  <c r="I170"/>
  <c r="J170" s="1"/>
  <c r="K170" s="1"/>
  <c r="L170"/>
  <c r="M170" s="1"/>
  <c r="N170" s="1"/>
  <c r="O170" s="1"/>
  <c r="I171"/>
  <c r="J171" s="1"/>
  <c r="K171" s="1"/>
  <c r="L171"/>
  <c r="M171" s="1"/>
  <c r="N171" s="1"/>
  <c r="O171" s="1"/>
  <c r="I172"/>
  <c r="J172" s="1"/>
  <c r="K172" s="1"/>
  <c r="L172"/>
  <c r="M172" s="1"/>
  <c r="N172" s="1"/>
  <c r="O172" s="1"/>
  <c r="I173"/>
  <c r="J173" s="1"/>
  <c r="K173" s="1"/>
  <c r="L173"/>
  <c r="M173" s="1"/>
  <c r="N173" s="1"/>
  <c r="O173" s="1"/>
  <c r="I174"/>
  <c r="J174" s="1"/>
  <c r="K174" s="1"/>
  <c r="L174"/>
  <c r="M174" s="1"/>
  <c r="N174" s="1"/>
  <c r="O174" s="1"/>
  <c r="I175"/>
  <c r="J175" s="1"/>
  <c r="K175" s="1"/>
  <c r="L175"/>
  <c r="M175" s="1"/>
  <c r="N175" s="1"/>
  <c r="O175" s="1"/>
  <c r="I176"/>
  <c r="J176" s="1"/>
  <c r="K176" s="1"/>
  <c r="L176"/>
  <c r="M176" s="1"/>
  <c r="N176" s="1"/>
  <c r="O176" s="1"/>
  <c r="I177"/>
  <c r="J177" s="1"/>
  <c r="K177" s="1"/>
  <c r="L177"/>
  <c r="M177" s="1"/>
  <c r="N177" s="1"/>
  <c r="O177" s="1"/>
  <c r="I178"/>
  <c r="J178" s="1"/>
  <c r="K178" s="1"/>
  <c r="L178"/>
  <c r="M178" s="1"/>
  <c r="N178" s="1"/>
  <c r="O178" s="1"/>
  <c r="I179"/>
  <c r="J179" s="1"/>
  <c r="K179" s="1"/>
  <c r="L179"/>
  <c r="M179" s="1"/>
  <c r="N179" s="1"/>
  <c r="O179" s="1"/>
  <c r="I180"/>
  <c r="J180" s="1"/>
  <c r="K180" s="1"/>
  <c r="L180"/>
  <c r="M180" s="1"/>
  <c r="N180" s="1"/>
  <c r="O180" s="1"/>
  <c r="I181"/>
  <c r="J181" s="1"/>
  <c r="K181" s="1"/>
  <c r="L181"/>
  <c r="M181" s="1"/>
  <c r="N181" s="1"/>
  <c r="O181" s="1"/>
  <c r="I182"/>
  <c r="J182" s="1"/>
  <c r="K182" s="1"/>
  <c r="L182"/>
  <c r="M182" s="1"/>
  <c r="N182" s="1"/>
  <c r="O182" s="1"/>
  <c r="I183"/>
  <c r="J183" s="1"/>
  <c r="K183" s="1"/>
  <c r="L183"/>
  <c r="M183" s="1"/>
  <c r="N183" s="1"/>
  <c r="O183" s="1"/>
  <c r="I184"/>
  <c r="J184" s="1"/>
  <c r="K184" s="1"/>
  <c r="L184"/>
  <c r="M184" s="1"/>
  <c r="N184" s="1"/>
  <c r="O184" s="1"/>
  <c r="I185"/>
  <c r="J185" s="1"/>
  <c r="K185" s="1"/>
  <c r="L185"/>
  <c r="M185" s="1"/>
  <c r="N185" s="1"/>
  <c r="O185" s="1"/>
  <c r="I186"/>
  <c r="J186" s="1"/>
  <c r="K186" s="1"/>
  <c r="L186"/>
  <c r="M186" s="1"/>
  <c r="N186" s="1"/>
  <c r="O186" s="1"/>
  <c r="I187"/>
  <c r="J187" s="1"/>
  <c r="K187" s="1"/>
  <c r="L187"/>
  <c r="M187" s="1"/>
  <c r="N187" s="1"/>
  <c r="O187" s="1"/>
  <c r="I188"/>
  <c r="J188" s="1"/>
  <c r="K188" s="1"/>
  <c r="L188"/>
  <c r="M188" s="1"/>
  <c r="N188" s="1"/>
  <c r="O188" s="1"/>
  <c r="I189"/>
  <c r="J189" s="1"/>
  <c r="K189" s="1"/>
  <c r="L189"/>
  <c r="M189" s="1"/>
  <c r="N189" s="1"/>
  <c r="O189" s="1"/>
  <c r="I190"/>
  <c r="J190" s="1"/>
  <c r="K190" s="1"/>
  <c r="L190"/>
  <c r="M190" s="1"/>
  <c r="N190" s="1"/>
  <c r="O190" s="1"/>
  <c r="I191"/>
  <c r="J191" s="1"/>
  <c r="K191" s="1"/>
  <c r="L191"/>
  <c r="M191" s="1"/>
  <c r="N191" s="1"/>
  <c r="O191" s="1"/>
  <c r="I192"/>
  <c r="J192" s="1"/>
  <c r="K192" s="1"/>
  <c r="L192"/>
  <c r="M192" s="1"/>
  <c r="N192" s="1"/>
  <c r="O192" s="1"/>
  <c r="I193"/>
  <c r="J193" s="1"/>
  <c r="K193" s="1"/>
  <c r="L193"/>
  <c r="M193" s="1"/>
  <c r="N193" s="1"/>
  <c r="O193" s="1"/>
  <c r="I194"/>
  <c r="J194" s="1"/>
  <c r="K194" s="1"/>
  <c r="L194"/>
  <c r="M194" s="1"/>
  <c r="N194" s="1"/>
  <c r="O194" s="1"/>
  <c r="I195"/>
  <c r="J195" s="1"/>
  <c r="K195" s="1"/>
  <c r="L195"/>
  <c r="M195" s="1"/>
  <c r="N195" s="1"/>
  <c r="O195" s="1"/>
  <c r="I196"/>
  <c r="J196" s="1"/>
  <c r="K196" s="1"/>
  <c r="L196"/>
  <c r="M196" s="1"/>
  <c r="N196" s="1"/>
  <c r="O196" s="1"/>
  <c r="I197"/>
  <c r="J197" s="1"/>
  <c r="K197" s="1"/>
  <c r="L197"/>
  <c r="M197" s="1"/>
  <c r="N197" s="1"/>
  <c r="O197" s="1"/>
  <c r="I198"/>
  <c r="J198" s="1"/>
  <c r="K198" s="1"/>
  <c r="L198"/>
  <c r="M198" s="1"/>
  <c r="N198" s="1"/>
  <c r="O198" s="1"/>
  <c r="I199"/>
  <c r="J199" s="1"/>
  <c r="K199" s="1"/>
  <c r="L199"/>
  <c r="M199" s="1"/>
  <c r="N199" s="1"/>
  <c r="O199" s="1"/>
  <c r="I200"/>
  <c r="J200" s="1"/>
  <c r="K200" s="1"/>
  <c r="L200"/>
  <c r="M200" s="1"/>
  <c r="N200" s="1"/>
  <c r="O200" s="1"/>
  <c r="I201"/>
  <c r="J201" s="1"/>
  <c r="K201" s="1"/>
  <c r="L201"/>
  <c r="M201" s="1"/>
  <c r="N201" s="1"/>
  <c r="O201" s="1"/>
  <c r="I202"/>
  <c r="J202" s="1"/>
  <c r="K202" s="1"/>
  <c r="L202"/>
  <c r="M202" s="1"/>
  <c r="N202" s="1"/>
  <c r="O202" s="1"/>
  <c r="I203"/>
  <c r="J203" s="1"/>
  <c r="K203" s="1"/>
  <c r="L203"/>
  <c r="M203" s="1"/>
  <c r="N203" s="1"/>
  <c r="O203" s="1"/>
  <c r="I204"/>
  <c r="J204" s="1"/>
  <c r="K204" s="1"/>
  <c r="L204"/>
  <c r="M204" s="1"/>
  <c r="N204" s="1"/>
  <c r="O204" s="1"/>
  <c r="I205"/>
  <c r="J205" s="1"/>
  <c r="K205" s="1"/>
  <c r="L205"/>
  <c r="M205" s="1"/>
  <c r="N205" s="1"/>
  <c r="O205" s="1"/>
  <c r="I206"/>
  <c r="J206" s="1"/>
  <c r="K206" s="1"/>
  <c r="L206"/>
  <c r="M206" s="1"/>
  <c r="N206" s="1"/>
  <c r="O206" s="1"/>
  <c r="I207"/>
  <c r="J207" s="1"/>
  <c r="K207" s="1"/>
  <c r="L207"/>
  <c r="M207" s="1"/>
  <c r="N207" s="1"/>
  <c r="O207" s="1"/>
  <c r="I208"/>
  <c r="J208" s="1"/>
  <c r="K208" s="1"/>
  <c r="L208"/>
  <c r="M208" s="1"/>
  <c r="N208" s="1"/>
  <c r="O208" s="1"/>
  <c r="I209"/>
  <c r="J209" s="1"/>
  <c r="K209" s="1"/>
  <c r="L209"/>
  <c r="M209" s="1"/>
  <c r="N209" s="1"/>
  <c r="O209" s="1"/>
  <c r="I210"/>
  <c r="J210" s="1"/>
  <c r="K210" s="1"/>
  <c r="L210"/>
  <c r="M210" s="1"/>
  <c r="N210" s="1"/>
  <c r="O210" s="1"/>
  <c r="I211"/>
  <c r="J211" s="1"/>
  <c r="K211" s="1"/>
  <c r="L211"/>
  <c r="M211" s="1"/>
  <c r="N211" s="1"/>
  <c r="O211" s="1"/>
  <c r="I212"/>
  <c r="J212" s="1"/>
  <c r="K212" s="1"/>
  <c r="L212"/>
  <c r="M212" s="1"/>
  <c r="N212" s="1"/>
  <c r="O212" s="1"/>
  <c r="I213"/>
  <c r="J213" s="1"/>
  <c r="K213" s="1"/>
  <c r="L213"/>
  <c r="M213" s="1"/>
  <c r="N213" s="1"/>
  <c r="O213" s="1"/>
  <c r="I214"/>
  <c r="J214" s="1"/>
  <c r="K214" s="1"/>
  <c r="L214"/>
  <c r="M214" s="1"/>
  <c r="N214" s="1"/>
  <c r="O214" s="1"/>
  <c r="I215"/>
  <c r="J215" s="1"/>
  <c r="K215" s="1"/>
  <c r="L215"/>
  <c r="M215" s="1"/>
  <c r="N215" s="1"/>
  <c r="O215" s="1"/>
  <c r="I216"/>
  <c r="J216" s="1"/>
  <c r="K216" s="1"/>
  <c r="L216"/>
  <c r="M216" s="1"/>
  <c r="N216" s="1"/>
  <c r="O216" s="1"/>
  <c r="I217"/>
  <c r="J217" s="1"/>
  <c r="K217" s="1"/>
  <c r="L217"/>
  <c r="M217" s="1"/>
  <c r="N217" s="1"/>
  <c r="O217" s="1"/>
  <c r="I218"/>
  <c r="J218" s="1"/>
  <c r="K218" s="1"/>
  <c r="L218"/>
  <c r="M218" s="1"/>
  <c r="N218" s="1"/>
  <c r="O218" s="1"/>
  <c r="I219"/>
  <c r="J219" s="1"/>
  <c r="K219" s="1"/>
  <c r="L219"/>
  <c r="M219" s="1"/>
  <c r="N219" s="1"/>
  <c r="O219" s="1"/>
  <c r="I220"/>
  <c r="J220" s="1"/>
  <c r="K220" s="1"/>
  <c r="L220"/>
  <c r="M220" s="1"/>
  <c r="N220" s="1"/>
  <c r="O220" s="1"/>
  <c r="I221"/>
  <c r="J221" s="1"/>
  <c r="K221" s="1"/>
  <c r="L221"/>
  <c r="M221" s="1"/>
  <c r="N221" s="1"/>
  <c r="O221" s="1"/>
  <c r="I222"/>
  <c r="J222" s="1"/>
  <c r="K222" s="1"/>
  <c r="L222"/>
  <c r="M222" s="1"/>
  <c r="N222" s="1"/>
  <c r="O222" s="1"/>
  <c r="I223"/>
  <c r="J223" s="1"/>
  <c r="K223" s="1"/>
  <c r="L223"/>
  <c r="M223" s="1"/>
  <c r="N223" s="1"/>
  <c r="O223" s="1"/>
  <c r="I224"/>
  <c r="J224" s="1"/>
  <c r="K224" s="1"/>
  <c r="L224"/>
  <c r="M224" s="1"/>
  <c r="N224" s="1"/>
  <c r="O224" s="1"/>
  <c r="I225"/>
  <c r="J225" s="1"/>
  <c r="K225" s="1"/>
  <c r="L225"/>
  <c r="M225" s="1"/>
  <c r="N225" s="1"/>
  <c r="O225" s="1"/>
  <c r="I226"/>
  <c r="J226" s="1"/>
  <c r="K226" s="1"/>
  <c r="L226"/>
  <c r="M226" s="1"/>
  <c r="N226" s="1"/>
  <c r="O226" s="1"/>
  <c r="I227"/>
  <c r="J227" s="1"/>
  <c r="K227" s="1"/>
  <c r="L227"/>
  <c r="M227" s="1"/>
  <c r="N227" s="1"/>
  <c r="O227" s="1"/>
  <c r="I228"/>
  <c r="J228" s="1"/>
  <c r="K228" s="1"/>
  <c r="L228"/>
  <c r="M228" s="1"/>
  <c r="N228" s="1"/>
  <c r="O228" s="1"/>
  <c r="I229"/>
  <c r="J229" s="1"/>
  <c r="K229" s="1"/>
  <c r="L229"/>
  <c r="M229" s="1"/>
  <c r="N229" s="1"/>
  <c r="O229" s="1"/>
  <c r="I230"/>
  <c r="J230" s="1"/>
  <c r="K230" s="1"/>
  <c r="L230"/>
  <c r="M230" s="1"/>
  <c r="N230" s="1"/>
  <c r="O230" s="1"/>
  <c r="I231"/>
  <c r="J231" s="1"/>
  <c r="K231" s="1"/>
  <c r="L231"/>
  <c r="M231" s="1"/>
  <c r="N231" s="1"/>
  <c r="O231" s="1"/>
  <c r="I232"/>
  <c r="J232" s="1"/>
  <c r="K232" s="1"/>
  <c r="L232"/>
  <c r="M232" s="1"/>
  <c r="N232" s="1"/>
  <c r="O232" s="1"/>
  <c r="I233"/>
  <c r="J233" s="1"/>
  <c r="K233" s="1"/>
  <c r="L233"/>
  <c r="M233" s="1"/>
  <c r="N233" s="1"/>
  <c r="O233" s="1"/>
  <c r="I234"/>
  <c r="J234" s="1"/>
  <c r="K234" s="1"/>
  <c r="L234"/>
  <c r="M234" s="1"/>
  <c r="N234" s="1"/>
  <c r="O234" s="1"/>
  <c r="I235"/>
  <c r="J235" s="1"/>
  <c r="K235" s="1"/>
  <c r="L235"/>
  <c r="M235" s="1"/>
  <c r="N235" s="1"/>
  <c r="O235" s="1"/>
  <c r="I10"/>
  <c r="J10" s="1"/>
  <c r="K10" s="1"/>
  <c r="I11"/>
  <c r="J11" s="1"/>
  <c r="K11" s="1"/>
  <c r="I12"/>
  <c r="J12" s="1"/>
  <c r="K12" s="1"/>
  <c r="I13"/>
  <c r="J13" s="1"/>
  <c r="K13" s="1"/>
  <c r="I14"/>
  <c r="J14" s="1"/>
  <c r="K14" s="1"/>
  <c r="I15"/>
  <c r="J15" s="1"/>
  <c r="K15" s="1"/>
  <c r="I16"/>
  <c r="J16" s="1"/>
  <c r="K16" s="1"/>
  <c r="I17"/>
  <c r="J17" s="1"/>
  <c r="K17" s="1"/>
  <c r="I18"/>
  <c r="J18" s="1"/>
  <c r="K18" s="1"/>
  <c r="I19"/>
  <c r="J19" s="1"/>
  <c r="K19" s="1"/>
  <c r="I20"/>
  <c r="J20" s="1"/>
  <c r="K20" s="1"/>
  <c r="I21"/>
  <c r="J21" s="1"/>
  <c r="K21" s="1"/>
  <c r="I22"/>
  <c r="J22" s="1"/>
  <c r="K22" s="1"/>
  <c r="I23"/>
  <c r="J23" s="1"/>
  <c r="K23" s="1"/>
  <c r="I24"/>
  <c r="J24" s="1"/>
  <c r="K24" s="1"/>
  <c r="I25"/>
  <c r="J25" s="1"/>
  <c r="K25" s="1"/>
  <c r="I26"/>
  <c r="J26" s="1"/>
  <c r="K26" s="1"/>
  <c r="I27"/>
  <c r="J27" s="1"/>
  <c r="K27" s="1"/>
  <c r="I28"/>
  <c r="J28" s="1"/>
  <c r="K28" s="1"/>
  <c r="I29"/>
  <c r="J29" s="1"/>
  <c r="K29" s="1"/>
  <c r="I30"/>
  <c r="J30" s="1"/>
  <c r="K30" s="1"/>
  <c r="I31"/>
  <c r="J31" s="1"/>
  <c r="K31" s="1"/>
  <c r="I32"/>
  <c r="J32" s="1"/>
  <c r="K32" s="1"/>
  <c r="I33"/>
  <c r="J33" s="1"/>
  <c r="K33" s="1"/>
  <c r="I34"/>
  <c r="J34" s="1"/>
  <c r="K34" s="1"/>
  <c r="I35"/>
  <c r="J35" s="1"/>
  <c r="K35" s="1"/>
  <c r="I36"/>
  <c r="J36" s="1"/>
  <c r="K36" s="1"/>
  <c r="I37"/>
  <c r="J37" s="1"/>
  <c r="K37" s="1"/>
  <c r="I38"/>
  <c r="J38" s="1"/>
  <c r="K38" s="1"/>
  <c r="I39"/>
  <c r="J39" s="1"/>
  <c r="K39" s="1"/>
  <c r="I40"/>
  <c r="J40" s="1"/>
  <c r="K40" s="1"/>
  <c r="I41"/>
  <c r="J41" s="1"/>
  <c r="K41" s="1"/>
  <c r="I42"/>
  <c r="J42" s="1"/>
  <c r="K42" s="1"/>
  <c r="I43"/>
  <c r="J43" s="1"/>
  <c r="K43" s="1"/>
  <c r="I44"/>
  <c r="J44" s="1"/>
  <c r="K44" s="1"/>
  <c r="I45"/>
  <c r="J45" s="1"/>
  <c r="K45" s="1"/>
  <c r="I46"/>
  <c r="J46" s="1"/>
  <c r="K46" s="1"/>
  <c r="I47"/>
  <c r="J47" s="1"/>
  <c r="K47" s="1"/>
  <c r="I48"/>
  <c r="J48" s="1"/>
  <c r="K48" s="1"/>
  <c r="I49"/>
  <c r="J49" s="1"/>
  <c r="K49" s="1"/>
  <c r="I50"/>
  <c r="J50" s="1"/>
  <c r="K50" s="1"/>
  <c r="I51"/>
  <c r="J51" s="1"/>
  <c r="K51" s="1"/>
  <c r="I52"/>
  <c r="J52" s="1"/>
  <c r="K52" s="1"/>
  <c r="I53"/>
  <c r="J53" s="1"/>
  <c r="K53" s="1"/>
  <c r="I54"/>
  <c r="J54" s="1"/>
  <c r="K54" s="1"/>
  <c r="I55"/>
  <c r="J55" s="1"/>
  <c r="K55" s="1"/>
  <c r="I56"/>
  <c r="J56" s="1"/>
  <c r="K56" s="1"/>
  <c r="I57"/>
  <c r="J57" s="1"/>
  <c r="K57" s="1"/>
  <c r="I58"/>
  <c r="J58" s="1"/>
  <c r="K58" s="1"/>
  <c r="I59"/>
  <c r="J59" s="1"/>
  <c r="K59" s="1"/>
  <c r="I60"/>
  <c r="J60" s="1"/>
  <c r="K60" s="1"/>
  <c r="I61"/>
  <c r="J61" s="1"/>
  <c r="K61" s="1"/>
  <c r="I62"/>
  <c r="J62" s="1"/>
  <c r="K62" s="1"/>
  <c r="I63"/>
  <c r="J63" s="1"/>
  <c r="K63" s="1"/>
  <c r="I64"/>
  <c r="J64" s="1"/>
  <c r="K64" s="1"/>
  <c r="I65"/>
  <c r="J65" s="1"/>
  <c r="K65" s="1"/>
  <c r="I66"/>
  <c r="J66" s="1"/>
  <c r="K66" s="1"/>
  <c r="I67"/>
  <c r="J67" s="1"/>
  <c r="K67" s="1"/>
  <c r="I68"/>
  <c r="J68" s="1"/>
  <c r="K68" s="1"/>
  <c r="I69"/>
  <c r="J69" s="1"/>
  <c r="K69" s="1"/>
  <c r="I70"/>
  <c r="J70" s="1"/>
  <c r="K70" s="1"/>
  <c r="I71"/>
  <c r="J71" s="1"/>
  <c r="K71" s="1"/>
  <c r="I72"/>
  <c r="J72" s="1"/>
  <c r="K72" s="1"/>
  <c r="I73"/>
  <c r="J73" s="1"/>
  <c r="K73" s="1"/>
  <c r="I74"/>
  <c r="J74" s="1"/>
  <c r="K74" s="1"/>
  <c r="I75"/>
  <c r="J75" s="1"/>
  <c r="K75" s="1"/>
  <c r="I76"/>
  <c r="J76" s="1"/>
  <c r="K76" s="1"/>
  <c r="I77"/>
  <c r="J77" s="1"/>
  <c r="K77" s="1"/>
  <c r="I78"/>
  <c r="J78" s="1"/>
  <c r="K78" s="1"/>
  <c r="I79"/>
  <c r="J79" s="1"/>
  <c r="K79" s="1"/>
  <c r="I80"/>
  <c r="J80" s="1"/>
  <c r="K80" s="1"/>
  <c r="I81"/>
  <c r="J81" s="1"/>
  <c r="K81" s="1"/>
  <c r="I82"/>
  <c r="J82" s="1"/>
  <c r="K82" s="1"/>
  <c r="I83"/>
  <c r="J83" s="1"/>
  <c r="K83" s="1"/>
  <c r="I84"/>
  <c r="J84" s="1"/>
  <c r="K84" s="1"/>
  <c r="I85"/>
  <c r="J85" s="1"/>
  <c r="K85" s="1"/>
  <c r="I86"/>
  <c r="J86" s="1"/>
  <c r="K86" s="1"/>
  <c r="I87"/>
  <c r="J87" s="1"/>
  <c r="K87" s="1"/>
  <c r="I88"/>
  <c r="J88" s="1"/>
  <c r="K88" s="1"/>
  <c r="I89"/>
  <c r="J89" s="1"/>
  <c r="K89" s="1"/>
  <c r="I90"/>
  <c r="J90" s="1"/>
  <c r="K90" s="1"/>
  <c r="I91"/>
  <c r="J91" s="1"/>
  <c r="K91" s="1"/>
  <c r="I92"/>
  <c r="J92" s="1"/>
  <c r="K92" s="1"/>
  <c r="I93"/>
  <c r="J93" s="1"/>
  <c r="K93" s="1"/>
  <c r="I94"/>
  <c r="J94" s="1"/>
  <c r="K94" s="1"/>
  <c r="I95"/>
  <c r="J95" s="1"/>
  <c r="K95" s="1"/>
  <c r="I96"/>
  <c r="J96" s="1"/>
  <c r="K96" s="1"/>
  <c r="I97"/>
  <c r="J97" s="1"/>
  <c r="K97" s="1"/>
  <c r="I98"/>
  <c r="J98" s="1"/>
  <c r="K98" s="1"/>
  <c r="I99"/>
  <c r="J99" s="1"/>
  <c r="K99" s="1"/>
  <c r="I100"/>
  <c r="J100" s="1"/>
  <c r="K100" s="1"/>
  <c r="I101"/>
  <c r="J101" s="1"/>
  <c r="K101" s="1"/>
  <c r="I102"/>
  <c r="J102" s="1"/>
  <c r="K102" s="1"/>
  <c r="I103"/>
  <c r="J103" s="1"/>
  <c r="K103" s="1"/>
  <c r="I104"/>
  <c r="J104" s="1"/>
  <c r="K104" s="1"/>
  <c r="I105"/>
  <c r="J105" s="1"/>
  <c r="K105" s="1"/>
  <c r="I106"/>
  <c r="J106" s="1"/>
  <c r="K106" s="1"/>
  <c r="I107"/>
  <c r="J107" s="1"/>
  <c r="K107" s="1"/>
  <c r="I108"/>
  <c r="J108" s="1"/>
  <c r="K108" s="1"/>
  <c r="I109"/>
  <c r="J109" s="1"/>
  <c r="K109" s="1"/>
  <c r="I110"/>
  <c r="J110" s="1"/>
  <c r="K110" s="1"/>
  <c r="N238" l="1"/>
  <c r="L11"/>
  <c r="M11" s="1"/>
  <c r="N11" s="1"/>
  <c r="O11" s="1"/>
  <c r="L12"/>
  <c r="M12" s="1"/>
  <c r="N12" s="1"/>
  <c r="O12" s="1"/>
  <c r="L13"/>
  <c r="M13" s="1"/>
  <c r="N13" s="1"/>
  <c r="O13" s="1"/>
  <c r="L14"/>
  <c r="M14" s="1"/>
  <c r="N14" s="1"/>
  <c r="O14" s="1"/>
  <c r="L15"/>
  <c r="M15" s="1"/>
  <c r="N15" s="1"/>
  <c r="O15" s="1"/>
  <c r="L16"/>
  <c r="M16" s="1"/>
  <c r="N16" s="1"/>
  <c r="O16" s="1"/>
  <c r="L17"/>
  <c r="M17" s="1"/>
  <c r="N17" s="1"/>
  <c r="O17" s="1"/>
  <c r="L18"/>
  <c r="M18" s="1"/>
  <c r="N18" s="1"/>
  <c r="O18" s="1"/>
  <c r="L19"/>
  <c r="M19" s="1"/>
  <c r="N19" s="1"/>
  <c r="O19" s="1"/>
  <c r="L20"/>
  <c r="M20" s="1"/>
  <c r="N20" s="1"/>
  <c r="O20" s="1"/>
  <c r="L21"/>
  <c r="M21" s="1"/>
  <c r="N21" s="1"/>
  <c r="O21" s="1"/>
  <c r="L22"/>
  <c r="M22" s="1"/>
  <c r="N22" s="1"/>
  <c r="O22" s="1"/>
  <c r="L23"/>
  <c r="M23" s="1"/>
  <c r="N23" s="1"/>
  <c r="O23" s="1"/>
  <c r="L24"/>
  <c r="M24" s="1"/>
  <c r="N24" s="1"/>
  <c r="O24" s="1"/>
  <c r="L25"/>
  <c r="M25" s="1"/>
  <c r="N25" s="1"/>
  <c r="O25" s="1"/>
  <c r="L26"/>
  <c r="M26" s="1"/>
  <c r="N26" s="1"/>
  <c r="O26" s="1"/>
  <c r="L27"/>
  <c r="M27" s="1"/>
  <c r="N27" s="1"/>
  <c r="O27" s="1"/>
  <c r="L28"/>
  <c r="M28" s="1"/>
  <c r="N28" s="1"/>
  <c r="O28" s="1"/>
  <c r="L29"/>
  <c r="M29" s="1"/>
  <c r="N29" s="1"/>
  <c r="O29" s="1"/>
  <c r="L30"/>
  <c r="M30" s="1"/>
  <c r="N30" s="1"/>
  <c r="O30" s="1"/>
  <c r="L31"/>
  <c r="M31" s="1"/>
  <c r="N31" s="1"/>
  <c r="O31" s="1"/>
  <c r="L32"/>
  <c r="M32" s="1"/>
  <c r="N32" s="1"/>
  <c r="O32" s="1"/>
  <c r="L33"/>
  <c r="M33" s="1"/>
  <c r="N33" s="1"/>
  <c r="O33" s="1"/>
  <c r="L34"/>
  <c r="M34" s="1"/>
  <c r="N34" s="1"/>
  <c r="O34" s="1"/>
  <c r="L35"/>
  <c r="M35" s="1"/>
  <c r="N35" s="1"/>
  <c r="O35" s="1"/>
  <c r="L36"/>
  <c r="M36" s="1"/>
  <c r="N36" s="1"/>
  <c r="O36" s="1"/>
  <c r="L37"/>
  <c r="M37" s="1"/>
  <c r="N37" s="1"/>
  <c r="O37" s="1"/>
  <c r="L38"/>
  <c r="M38" s="1"/>
  <c r="N38" s="1"/>
  <c r="O38" s="1"/>
  <c r="L39"/>
  <c r="M39" s="1"/>
  <c r="N39" s="1"/>
  <c r="O39" s="1"/>
  <c r="L40"/>
  <c r="M40" s="1"/>
  <c r="N40" s="1"/>
  <c r="O40" s="1"/>
  <c r="L41"/>
  <c r="M41" s="1"/>
  <c r="N41" s="1"/>
  <c r="O41" s="1"/>
  <c r="L42"/>
  <c r="M42" s="1"/>
  <c r="N42" s="1"/>
  <c r="O42" s="1"/>
  <c r="L43"/>
  <c r="M43" s="1"/>
  <c r="N43" s="1"/>
  <c r="O43" s="1"/>
  <c r="L44"/>
  <c r="M44" s="1"/>
  <c r="N44" s="1"/>
  <c r="O44" s="1"/>
  <c r="L45"/>
  <c r="M45" s="1"/>
  <c r="N45" s="1"/>
  <c r="O45" s="1"/>
  <c r="L46"/>
  <c r="M46" s="1"/>
  <c r="N46" s="1"/>
  <c r="O46" s="1"/>
  <c r="L47"/>
  <c r="M47" s="1"/>
  <c r="N47" s="1"/>
  <c r="O47" s="1"/>
  <c r="L48"/>
  <c r="M48" s="1"/>
  <c r="N48" s="1"/>
  <c r="O48" s="1"/>
  <c r="L49"/>
  <c r="M49" s="1"/>
  <c r="N49" s="1"/>
  <c r="O49" s="1"/>
  <c r="L50"/>
  <c r="M50" s="1"/>
  <c r="N50" s="1"/>
  <c r="O50" s="1"/>
  <c r="L51"/>
  <c r="M51" s="1"/>
  <c r="N51" s="1"/>
  <c r="O51" s="1"/>
  <c r="L52"/>
  <c r="M52" s="1"/>
  <c r="N52" s="1"/>
  <c r="O52" s="1"/>
  <c r="L53"/>
  <c r="M53" s="1"/>
  <c r="N53" s="1"/>
  <c r="O53" s="1"/>
  <c r="L54"/>
  <c r="M54" s="1"/>
  <c r="N54" s="1"/>
  <c r="O54" s="1"/>
  <c r="L55"/>
  <c r="M55" s="1"/>
  <c r="N55" s="1"/>
  <c r="O55" s="1"/>
  <c r="L56"/>
  <c r="M56" s="1"/>
  <c r="N56" s="1"/>
  <c r="O56" s="1"/>
  <c r="L57"/>
  <c r="M57" s="1"/>
  <c r="N57" s="1"/>
  <c r="O57" s="1"/>
  <c r="L58"/>
  <c r="M58" s="1"/>
  <c r="N58" s="1"/>
  <c r="O58" s="1"/>
  <c r="L59"/>
  <c r="M59" s="1"/>
  <c r="N59" s="1"/>
  <c r="O59" s="1"/>
  <c r="L60"/>
  <c r="M60" s="1"/>
  <c r="N60" s="1"/>
  <c r="O60" s="1"/>
  <c r="L61"/>
  <c r="M61" s="1"/>
  <c r="N61" s="1"/>
  <c r="O61" s="1"/>
  <c r="L62"/>
  <c r="M62" s="1"/>
  <c r="N62" s="1"/>
  <c r="O62" s="1"/>
  <c r="L63"/>
  <c r="M63" s="1"/>
  <c r="N63" s="1"/>
  <c r="O63" s="1"/>
  <c r="L64"/>
  <c r="M64" s="1"/>
  <c r="N64" s="1"/>
  <c r="O64" s="1"/>
  <c r="L65"/>
  <c r="M65" s="1"/>
  <c r="N65" s="1"/>
  <c r="O65" s="1"/>
  <c r="L66"/>
  <c r="M66" s="1"/>
  <c r="N66" s="1"/>
  <c r="O66" s="1"/>
  <c r="L67"/>
  <c r="M67" s="1"/>
  <c r="N67" s="1"/>
  <c r="O67" s="1"/>
  <c r="L68"/>
  <c r="M68" s="1"/>
  <c r="N68" s="1"/>
  <c r="O68" s="1"/>
  <c r="L69"/>
  <c r="M69" s="1"/>
  <c r="N69" s="1"/>
  <c r="O69" s="1"/>
  <c r="L70"/>
  <c r="M70" s="1"/>
  <c r="N70" s="1"/>
  <c r="O70" s="1"/>
  <c r="L71"/>
  <c r="M71" s="1"/>
  <c r="N71" s="1"/>
  <c r="O71" s="1"/>
  <c r="L72"/>
  <c r="M72" s="1"/>
  <c r="N72" s="1"/>
  <c r="O72" s="1"/>
  <c r="L73"/>
  <c r="M73" s="1"/>
  <c r="N73" s="1"/>
  <c r="O73" s="1"/>
  <c r="L74"/>
  <c r="M74" s="1"/>
  <c r="N74" s="1"/>
  <c r="O74" s="1"/>
  <c r="L75"/>
  <c r="M75" s="1"/>
  <c r="N75" s="1"/>
  <c r="O75" s="1"/>
  <c r="L76"/>
  <c r="M76" s="1"/>
  <c r="N76" s="1"/>
  <c r="O76" s="1"/>
  <c r="L77"/>
  <c r="M77" s="1"/>
  <c r="N77" s="1"/>
  <c r="O77" s="1"/>
  <c r="L78"/>
  <c r="M78" s="1"/>
  <c r="N78" s="1"/>
  <c r="O78" s="1"/>
  <c r="L79"/>
  <c r="M79" s="1"/>
  <c r="N79" s="1"/>
  <c r="O79" s="1"/>
  <c r="L80"/>
  <c r="M80" s="1"/>
  <c r="N80" s="1"/>
  <c r="O80" s="1"/>
  <c r="L81"/>
  <c r="M81" s="1"/>
  <c r="N81" s="1"/>
  <c r="O81" s="1"/>
  <c r="L82"/>
  <c r="M82" s="1"/>
  <c r="N82" s="1"/>
  <c r="O82" s="1"/>
  <c r="L83"/>
  <c r="M83" s="1"/>
  <c r="N83" s="1"/>
  <c r="O83" s="1"/>
  <c r="L84"/>
  <c r="M84" s="1"/>
  <c r="N84" s="1"/>
  <c r="O84" s="1"/>
  <c r="L85"/>
  <c r="M85" s="1"/>
  <c r="N85" s="1"/>
  <c r="O85" s="1"/>
  <c r="L86"/>
  <c r="M86" s="1"/>
  <c r="N86" s="1"/>
  <c r="O86" s="1"/>
  <c r="L87"/>
  <c r="M87" s="1"/>
  <c r="N87" s="1"/>
  <c r="O87" s="1"/>
  <c r="L88"/>
  <c r="M88" s="1"/>
  <c r="N88" s="1"/>
  <c r="O88" s="1"/>
  <c r="L89"/>
  <c r="M89" s="1"/>
  <c r="N89" s="1"/>
  <c r="O89" s="1"/>
  <c r="L90"/>
  <c r="M90" s="1"/>
  <c r="N90" s="1"/>
  <c r="O90" s="1"/>
  <c r="L91"/>
  <c r="M91" s="1"/>
  <c r="N91" s="1"/>
  <c r="O91" s="1"/>
  <c r="L92"/>
  <c r="M92" s="1"/>
  <c r="N92" s="1"/>
  <c r="O92" s="1"/>
  <c r="L93"/>
  <c r="M93" s="1"/>
  <c r="N93" s="1"/>
  <c r="O93" s="1"/>
  <c r="L94"/>
  <c r="M94" s="1"/>
  <c r="N94" s="1"/>
  <c r="O94" s="1"/>
  <c r="L95"/>
  <c r="M95" s="1"/>
  <c r="N95" s="1"/>
  <c r="O95" s="1"/>
  <c r="L96"/>
  <c r="M96" s="1"/>
  <c r="N96" s="1"/>
  <c r="O96" s="1"/>
  <c r="L97"/>
  <c r="M97" s="1"/>
  <c r="N97" s="1"/>
  <c r="O97" s="1"/>
  <c r="L98"/>
  <c r="M98" s="1"/>
  <c r="N98" s="1"/>
  <c r="O98" s="1"/>
  <c r="L99"/>
  <c r="M99" s="1"/>
  <c r="N99" s="1"/>
  <c r="O99" s="1"/>
  <c r="L100"/>
  <c r="M100" s="1"/>
  <c r="N100" s="1"/>
  <c r="O100" s="1"/>
  <c r="L101"/>
  <c r="M101" s="1"/>
  <c r="N101" s="1"/>
  <c r="O101" s="1"/>
  <c r="L102"/>
  <c r="M102" s="1"/>
  <c r="N102" s="1"/>
  <c r="O102" s="1"/>
  <c r="L103"/>
  <c r="M103" s="1"/>
  <c r="N103" s="1"/>
  <c r="O103" s="1"/>
  <c r="L104"/>
  <c r="M104" s="1"/>
  <c r="N104" s="1"/>
  <c r="O104" s="1"/>
  <c r="L105"/>
  <c r="M105" s="1"/>
  <c r="N105" s="1"/>
  <c r="O105" s="1"/>
  <c r="L106"/>
  <c r="M106" s="1"/>
  <c r="N106" s="1"/>
  <c r="O106" s="1"/>
  <c r="L107"/>
  <c r="M107" s="1"/>
  <c r="N107" s="1"/>
  <c r="O107" s="1"/>
  <c r="L108"/>
  <c r="M108" s="1"/>
  <c r="N108" s="1"/>
  <c r="O108" s="1"/>
  <c r="L109"/>
  <c r="M109" s="1"/>
  <c r="N109" s="1"/>
  <c r="O109" s="1"/>
  <c r="L110"/>
  <c r="M110" s="1"/>
  <c r="N110" s="1"/>
  <c r="O110" s="1"/>
  <c r="O238" l="1"/>
  <c r="L10"/>
  <c r="M10" s="1"/>
  <c r="N10" s="1"/>
  <c r="O10" s="1"/>
  <c r="L9" l="1"/>
  <c r="M9" s="1"/>
  <c r="M239" s="1"/>
  <c r="I9"/>
  <c r="J9" s="1"/>
  <c r="K9" s="1"/>
  <c r="N9" l="1"/>
  <c r="N239" s="1"/>
  <c r="O9" l="1"/>
</calcChain>
</file>

<file path=xl/sharedStrings.xml><?xml version="1.0" encoding="utf-8"?>
<sst xmlns="http://schemas.openxmlformats.org/spreadsheetml/2006/main" count="726" uniqueCount="270">
  <si>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</si>
  <si>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</si>
  <si>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</si>
  <si>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</si>
  <si>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</si>
  <si>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</si>
  <si>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</si>
  <si>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</si>
  <si>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</si>
  <si>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</si>
  <si>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</si>
  <si>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</si>
  <si>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</si>
  <si>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</si>
  <si>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</si>
  <si>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</si>
  <si>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</si>
  <si>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</si>
  <si>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</si>
  <si>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</si>
  <si>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</si>
  <si>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</si>
  <si>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</si>
  <si>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</si>
  <si>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</si>
  <si>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</si>
  <si>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</si>
  <si>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</si>
  <si>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t>27.32.14.120</t>
  </si>
  <si>
    <t>Провод АППВ 2х2,5</t>
  </si>
  <si>
    <t>Провод ПВ (аналог  ПуВ)-1 1,0мм</t>
  </si>
  <si>
    <t>Провод ПВ (аналог  ПуВ)-1 1,5мм</t>
  </si>
  <si>
    <t>Провод ПВ (аналог ПуВ)-1 2,5мм</t>
  </si>
  <si>
    <t>Провод ПВ (аналог ПуВ)-1 4мм</t>
  </si>
  <si>
    <t>Провод ПВ (аналог ПуВ)-1 6мм</t>
  </si>
  <si>
    <t>Провод ПВ (аналог ПуВ)-1 10мм</t>
  </si>
  <si>
    <t>Провод ПВ (аналог ПуВ)-1 16мм</t>
  </si>
  <si>
    <t>Провод ПВ (аналог ПуВ)-1 25мм</t>
  </si>
  <si>
    <t>Провод ПВ (аналог ПуВ)-1 50мм</t>
  </si>
  <si>
    <t>Провод ПВС 2х0,5</t>
  </si>
  <si>
    <t>Провод ПВС 2х1,5</t>
  </si>
  <si>
    <t>Провод ПВС 2х2,5</t>
  </si>
  <si>
    <t>Провод ПВС 3х1,5</t>
  </si>
  <si>
    <t>Провод ПВС 3х2,5</t>
  </si>
  <si>
    <t xml:space="preserve">Провод ПВС
3х4
</t>
  </si>
  <si>
    <t>Провод ПВС
3х6</t>
  </si>
  <si>
    <t xml:space="preserve">Провод ПВС
3х10
</t>
  </si>
  <si>
    <t xml:space="preserve">Провод ПВС
4х1,5
</t>
  </si>
  <si>
    <t xml:space="preserve">Провод ПВС
4х2,5
</t>
  </si>
  <si>
    <t xml:space="preserve">Провод ПВС
5х1,5
</t>
  </si>
  <si>
    <t xml:space="preserve">Провод ПуГВ
1х25
</t>
  </si>
  <si>
    <t xml:space="preserve">Провод ПуГВ
1х70
</t>
  </si>
  <si>
    <t xml:space="preserve">Провод ПуГВ
1х95
</t>
  </si>
  <si>
    <t xml:space="preserve">Провод ПуГВ
1х240
</t>
  </si>
  <si>
    <t>Провод ШВВП 2х0,75</t>
  </si>
  <si>
    <t>МГТФ 3*0,12</t>
  </si>
  <si>
    <t>МГТФ 2*0,35</t>
  </si>
  <si>
    <t>ПВКВ 70-660</t>
  </si>
  <si>
    <t>ПВКВ 120-660</t>
  </si>
  <si>
    <t>Провод СИП4 2х16</t>
  </si>
  <si>
    <t>Провод СИП4 4х16</t>
  </si>
  <si>
    <t>Провод СИП4 4х25</t>
  </si>
  <si>
    <t>Провод СИП4 4х35</t>
  </si>
  <si>
    <t>Провод СИП4 4х50</t>
  </si>
  <si>
    <t>Провод СИП4 4х70</t>
  </si>
  <si>
    <t>Провод СИП4 4х95</t>
  </si>
  <si>
    <t>Провод АПВ-10</t>
  </si>
  <si>
    <t>Провод АПВ-2.5</t>
  </si>
  <si>
    <t>Провод КММ 2х0,35</t>
  </si>
  <si>
    <t>Кабель КВК-П-2*0,75м
РК 75-2-122</t>
  </si>
  <si>
    <t>Кабель КВК-П-2*0,5м
РК 75-2-122</t>
  </si>
  <si>
    <t>Кабель ТППэп 100*2*0,4</t>
  </si>
  <si>
    <t>ПВ3 4</t>
  </si>
  <si>
    <t>ПВ3 6</t>
  </si>
  <si>
    <t>ПВ3 10</t>
  </si>
  <si>
    <t>ПВ3 25</t>
  </si>
  <si>
    <t>ITK Кабель F/UTP, кат.5Е 4х2х24 AWG solid, PVC</t>
  </si>
  <si>
    <t>ITK Кабель U/UTP, кат.5Е 4х2х24 AWG solid, LSZH</t>
  </si>
  <si>
    <t>ITK Кабель U/UTP, кат.5Е 4х2х24 AWG solid, LDPE</t>
  </si>
  <si>
    <t>ITK Кабель F/UTP, кат.5Е 4х2х24 AWG solid, LDPE</t>
  </si>
  <si>
    <t>ППГнг(А) HF 3*1.5</t>
  </si>
  <si>
    <t>ППГнг(А) HF 3*2.5</t>
  </si>
  <si>
    <t>ППГнг(А) HF 4*1.5</t>
  </si>
  <si>
    <t>ППГнг(А) HF 5*1.5</t>
  </si>
  <si>
    <t>ППГнг(А) HF 5*2.5</t>
  </si>
  <si>
    <t>ППГнг(А) HF 5*4</t>
  </si>
  <si>
    <t>ППГнг(А) HF 5*6</t>
  </si>
  <si>
    <t>ППГнг(А) FRHF 5*1.5</t>
  </si>
  <si>
    <t>ППГнг(А) FRHF 5*4</t>
  </si>
  <si>
    <t>ППГнг(А) FRHF 5*6</t>
  </si>
  <si>
    <t>ППГнг(А) FRHF 5*10</t>
  </si>
  <si>
    <t xml:space="preserve">МКЭКШВнг
(А)-FRHF 2x2x1
</t>
  </si>
  <si>
    <t xml:space="preserve">МКЭШВнг
(А)-LS 14*2*1,5
</t>
  </si>
  <si>
    <t>ТЗБ 7*4*0,9</t>
  </si>
  <si>
    <t>ТЗБ 7*4*1,2</t>
  </si>
  <si>
    <t>ТППэп 100х2х0,4</t>
  </si>
  <si>
    <t>ТППэп 100х2х0,5</t>
  </si>
  <si>
    <t>ТППэп 100х2х0,64</t>
  </si>
  <si>
    <t>ТППэп 10х2х0,4</t>
  </si>
  <si>
    <t>ТППэп 10х2х0,5</t>
  </si>
  <si>
    <t>ТППэп 10х2х0,64</t>
  </si>
  <si>
    <t>ТППэп 30х2х0,5</t>
  </si>
  <si>
    <t>ТППэп 30х2х0,4</t>
  </si>
  <si>
    <t>ТППэп 30х2х0,64</t>
  </si>
  <si>
    <t>ТППэп 50х2х0,4</t>
  </si>
  <si>
    <t>ТППэп 50х2х0,5</t>
  </si>
  <si>
    <t>ТППэп 50х2х0,64</t>
  </si>
  <si>
    <t>ТППэп 20х2х0,4</t>
  </si>
  <si>
    <t>ТППэп 20х2х0,5</t>
  </si>
  <si>
    <t>ТППэп 20х2х0,64</t>
  </si>
  <si>
    <t>Кабель FTP 4PR 24AWG CAT5e 
OUTDOOR+ ТРОС*1</t>
  </si>
  <si>
    <t xml:space="preserve">Кабель FTP 4PR 24AWG CAT5e </t>
  </si>
  <si>
    <t>ПКСВ 2*0,4</t>
  </si>
  <si>
    <t>ПРППМт 2*1,2</t>
  </si>
  <si>
    <t>ПРППМ  2*1,2</t>
  </si>
  <si>
    <t>Кабель телефонный ШТЛП 
4х0,12 кв.мм</t>
  </si>
  <si>
    <t>Кабель МРМПЭ 2*1,2</t>
  </si>
  <si>
    <t>Провод ПВ-3 1х70</t>
  </si>
  <si>
    <t>Провод ПВ-3 1х0,75</t>
  </si>
  <si>
    <t>Кабель витая пара бронированный в защитном шланге экранированный F/UTP Cat5e ZH нг(А)-HF 4х2х0,52, м</t>
  </si>
  <si>
    <t>Провод СИП-3 1х95</t>
  </si>
  <si>
    <t>Провод СИП-3 1х50</t>
  </si>
  <si>
    <t>Провод СИП-3 1х70</t>
  </si>
  <si>
    <t xml:space="preserve">ДПТ-нг(А)-HF-48У (4х12) -7,0 </t>
  </si>
  <si>
    <t xml:space="preserve">Провод ПуГВ
1×4
</t>
  </si>
  <si>
    <t>Провод ПуГВ 1×10</t>
  </si>
  <si>
    <t>КВПЭфнг(A)-LS-5e 1х2х0,52</t>
  </si>
  <si>
    <t>КВПЭфнг(A)-LS-5e 2х2х0,52</t>
  </si>
  <si>
    <t>КВПЭфнг(A)-LS-5e 4х2х0,52</t>
  </si>
  <si>
    <t xml:space="preserve">Провод 
ПРКА 1х1,0
</t>
  </si>
  <si>
    <t>Провод ПРКА 1х2,5</t>
  </si>
  <si>
    <t>м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</si>
  <si>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</si>
  <si>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Поставка кабельно-проводниковой продукции</t>
  </si>
  <si>
    <t>Кабель КВВГ 10х1,0</t>
  </si>
  <si>
    <t>Кабель КВВГ 10х1,5</t>
  </si>
  <si>
    <t>Кабель КВВГ 10х2,5</t>
  </si>
  <si>
    <t>Кабель ОСБ-35 3х120</t>
  </si>
  <si>
    <t>Кабель ОСБ-35 3х150</t>
  </si>
  <si>
    <t>Кабель ЦАОСБ 3х150-35</t>
  </si>
  <si>
    <t>Кабель ЦАОСБ 3х240-35</t>
  </si>
  <si>
    <t>Кабель АСБл-10 3х50</t>
  </si>
  <si>
    <t>Кабель АСБл-10 3х95</t>
  </si>
  <si>
    <t>Кабель АСБл-10 3х150</t>
  </si>
  <si>
    <t>Кабель АСБЛ-10 3х185</t>
  </si>
  <si>
    <t>Кабель АСБЛ-10 3х240</t>
  </si>
  <si>
    <t>Кабель ЦСПлШв 3х120</t>
  </si>
  <si>
    <t>Кабель ЦСПлШв 3х150</t>
  </si>
  <si>
    <t>Кабель ЦСПлШв 3х240</t>
  </si>
  <si>
    <t>Кабель  АВБбшв-1-3*240+1*120</t>
  </si>
  <si>
    <t>Кабель АВБбшв 3х120+1х70</t>
  </si>
  <si>
    <t>Кабель АВБбшв 3х150+1х70</t>
  </si>
  <si>
    <t>Кабель АВБбшв 3х95+1х50</t>
  </si>
  <si>
    <t>Кабель АВБбшв 4х50</t>
  </si>
  <si>
    <t>Кабель АВБбшв 4х95</t>
  </si>
  <si>
    <t>Кабель АВБбшв 4х120</t>
  </si>
  <si>
    <t>Кабель АВВГ 3х120+1х70</t>
  </si>
  <si>
    <t>Кабель АВВГ 3х150+1х70</t>
  </si>
  <si>
    <t>Кабель АВВГ 3х70+1х35</t>
  </si>
  <si>
    <t>Кабель АВВГ 3х95+1х35</t>
  </si>
  <si>
    <t>Кабель АпвПг-10 1*240мк/50</t>
  </si>
  <si>
    <t>Кабель АПвПг-10 1*300мк/70</t>
  </si>
  <si>
    <t>Кабель АПвПг-10 1*400мк/70</t>
  </si>
  <si>
    <t>Кабель АПвПг-10 1*500мк/70</t>
  </si>
  <si>
    <t>Кабель АПвПг 3*240мк/50-10</t>
  </si>
  <si>
    <t>Кабель АПвПг 3*300мк/70-10</t>
  </si>
  <si>
    <t>Кабель АПвПг 3*400мк/70-10</t>
  </si>
  <si>
    <t>Кабель АСБЛ-10 3х70 (одножильный)</t>
  </si>
  <si>
    <t>Кабель АСБЛ-10 3х120 (одножильный)</t>
  </si>
  <si>
    <t>Кабель  АСБЛ-1 4*240</t>
  </si>
  <si>
    <t>Кабель ЦААБ2л 3Х150 (ож)-10</t>
  </si>
  <si>
    <t>Кабель ЦААБл 3Х50 (ож)-10</t>
  </si>
  <si>
    <t>Кабель ЦААБл 3Х70 (ож)-10</t>
  </si>
  <si>
    <t>Кабель ЦААБл 3Х95 (ож)-10</t>
  </si>
  <si>
    <t>Кабель ВВГ 4х6</t>
  </si>
  <si>
    <t>Кабель ВВГ 4х120</t>
  </si>
  <si>
    <t>Кабель ВВГ 4х50</t>
  </si>
  <si>
    <t>Кабель ВВГ 4х35</t>
  </si>
  <si>
    <t>Кабель СБГ-10 3*120</t>
  </si>
  <si>
    <t>Кабель СБГ-10 3*150</t>
  </si>
  <si>
    <t>Кабель СБГ-10 3*185</t>
  </si>
  <si>
    <t>Кабель СБГ-10 3*240</t>
  </si>
  <si>
    <t>Кабель КГ 1х50</t>
  </si>
  <si>
    <t>Кабель КГ 1х70</t>
  </si>
  <si>
    <t>Кабель КГ 1х120</t>
  </si>
  <si>
    <t>Провод АС-35/6,2</t>
  </si>
  <si>
    <t>Провод АС-50/8,0</t>
  </si>
  <si>
    <t>Провод АС-70/11,0</t>
  </si>
  <si>
    <t>Провод АС-95/16</t>
  </si>
  <si>
    <t>Провод АС-120/19</t>
  </si>
  <si>
    <t>Провод АС-300/39</t>
  </si>
  <si>
    <t>Провод АС-240/32</t>
  </si>
  <si>
    <t>АМГ 35</t>
  </si>
  <si>
    <t>АМГ 50</t>
  </si>
  <si>
    <t>Провод телефонный TLF-4</t>
  </si>
  <si>
    <t>Кабель КВВГнг 4х4</t>
  </si>
  <si>
    <t>Кабель КВВГнг 7х2,5</t>
  </si>
  <si>
    <t>Кабель КВВГнг 10х1,5</t>
  </si>
  <si>
    <t>Кабель ВВГ 2х4</t>
  </si>
  <si>
    <t>Кабель АВВГ-1 4х120</t>
  </si>
  <si>
    <t>Кабель АВВГ-1 4х35</t>
  </si>
  <si>
    <t>Кабель АВВГ-1 4х50</t>
  </si>
  <si>
    <t>Кабель АВВГ-1 4х70</t>
  </si>
  <si>
    <t>Кабель АВВГ-1 4х95</t>
  </si>
  <si>
    <t>Провод АС-150/24</t>
  </si>
  <si>
    <t>Кабель ВВГнг 3х1,5</t>
  </si>
  <si>
    <t>Кабель ВВГпнг 3х1,5</t>
  </si>
  <si>
    <t>Кабель АВВГ-1 4х150</t>
  </si>
  <si>
    <t>Кабель АВВГ-1 4х185</t>
  </si>
  <si>
    <t>Кабель ВВГнг(А)-LS 5*1,5</t>
  </si>
  <si>
    <t>Кабель ВВГнг(А)-LS 5*4</t>
  </si>
  <si>
    <t>Кабель ВВГнг(А)-LS 5*6</t>
  </si>
  <si>
    <t>Кабель ВВГнг(А)-LS 4*10</t>
  </si>
  <si>
    <t>Кабель КВВГнг(А)-LS 4*4</t>
  </si>
  <si>
    <t>Кабель АВБбШвнг 4*35</t>
  </si>
  <si>
    <t>Кабель АВБбШвнг 4*70</t>
  </si>
  <si>
    <t>Кабель АВВГ-1 4х240</t>
  </si>
  <si>
    <t>Кабель АСБЛ-1 4х120</t>
  </si>
  <si>
    <t>Кабель ВБШв 4х95</t>
  </si>
  <si>
    <t>Кабель ВБШв 4х70</t>
  </si>
  <si>
    <t>Кабель ЦАСБ-10 3х240</t>
  </si>
  <si>
    <t>Кабель АВБбШВ 4х150</t>
  </si>
  <si>
    <t>Кабель ВВГнг(А)-LS-3х2,5</t>
  </si>
  <si>
    <t>Кабель КГтп-ХЛ 4*95-0,66</t>
  </si>
  <si>
    <t>Кабель АВВГнг 4х25</t>
  </si>
  <si>
    <t>Кабель КГтп 3х1,5</t>
  </si>
  <si>
    <t>Кабель КГтп 3х2,5</t>
  </si>
  <si>
    <t>Кабель ВБШв 4х6</t>
  </si>
  <si>
    <t>Кабель АВВГ 3х185+1х95</t>
  </si>
  <si>
    <t>Кабель АСБ-1 3х95+1х50</t>
  </si>
  <si>
    <t>Кабель АВБбшв 3х185+1х95</t>
  </si>
  <si>
    <t>Кабель АВВГ 3х95+1х50</t>
  </si>
  <si>
    <t>Кабель АПвПу2г-10 1х300/50</t>
  </si>
  <si>
    <t>Кабель АСБ-1 3х150+1х70</t>
  </si>
  <si>
    <t>Кабель АСБЛ-1 3х120+1х70</t>
  </si>
  <si>
    <t>Кабель АСБЛ-1 4х150</t>
  </si>
  <si>
    <t>Кабель АСБЛ-1 4х95</t>
  </si>
  <si>
    <t>Кабель АСБЛ-1 4х70</t>
  </si>
  <si>
    <t>Кабель ТЗАШП 7х4х1,2</t>
  </si>
  <si>
    <t>Кабель АВБбшв 4х16</t>
  </si>
  <si>
    <t>Кабель АВБбшв 4х25</t>
  </si>
  <si>
    <t>Кабель АВБбшв 4х185</t>
  </si>
  <si>
    <t>Кабель АВБбшв 4х240</t>
  </si>
  <si>
    <t>Кабель АПвПгТп 3х95/50-10</t>
  </si>
  <si>
    <t>Кабель АСБЛ-1-3*240+1*120</t>
  </si>
  <si>
    <t>Кабель  КГ 1*16</t>
  </si>
  <si>
    <t>Кабель ВПП 1-16</t>
  </si>
  <si>
    <t>Кабель КВВГ 14х2,5</t>
  </si>
  <si>
    <t>Кабель АВБшв 3*185+1*95</t>
  </si>
  <si>
    <t>Кабель АСБ-1 3х185+1х95</t>
  </si>
  <si>
    <t>Кабель АСБ-1 3х120+1х70</t>
  </si>
  <si>
    <t>Кабель АСБ-1 3х70+1х35</t>
  </si>
  <si>
    <t>Кабель АСБЛ-1 4х185</t>
  </si>
  <si>
    <t>Кабель ВБШв 4х120</t>
  </si>
  <si>
    <t>Кабель КГТП 1*50</t>
  </si>
  <si>
    <t>Кабель КГВВ 4*16</t>
  </si>
  <si>
    <t>Кабель КВВГ 3х1,5</t>
  </si>
  <si>
    <t>Кабель КВВГ 4х2,5</t>
  </si>
  <si>
    <t>Кабель АВВГ-1 2х16</t>
  </si>
  <si>
    <t>27.32.13.199</t>
  </si>
  <si>
    <t>27.32.14.190</t>
  </si>
  <si>
    <t>Провод АС 180</t>
  </si>
  <si>
    <t>Грозотрос С50</t>
  </si>
  <si>
    <t>Провод ПуГВ 1х1,5</t>
  </si>
  <si>
    <t>до 31 декабря 2026 г.</t>
  </si>
  <si>
    <t>Бергс Н.М.</t>
  </si>
  <si>
    <t>Инженер 1 кат. ОМТС</t>
  </si>
  <si>
    <t>Дата подготовки обоснования НМЦ  22.12.2025 г.</t>
  </si>
  <si>
    <t xml:space="preserve">       Итого НМЦ суммы цен за единицу ТРУ устанавливается в размере: 307 671,11 руб.            
      </t>
  </si>
  <si>
    <t xml:space="preserve">      </t>
  </si>
</sst>
</file>

<file path=xl/styles.xml><?xml version="1.0" encoding="utf-8"?>
<styleSheet xmlns="http://schemas.openxmlformats.org/spreadsheetml/2006/main">
  <numFmts count="1">
    <numFmt numFmtId="164" formatCode="0.00000"/>
  </numFmts>
  <fonts count="16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0" fontId="9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/>
    <xf numFmtId="164" fontId="3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/>
    <xf numFmtId="0" fontId="10" fillId="0" borderId="0" xfId="0" applyFont="1"/>
    <xf numFmtId="4" fontId="11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/>
    <xf numFmtId="4" fontId="14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/>
    </xf>
    <xf numFmtId="0" fontId="10" fillId="0" borderId="5" xfId="0" applyFont="1" applyFill="1" applyBorder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2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6"/>
  <sheetViews>
    <sheetView tabSelected="1" view="pageBreakPreview" zoomScaleNormal="112" zoomScaleSheetLayoutView="100" workbookViewId="0">
      <selection activeCell="G239" sqref="G239"/>
    </sheetView>
  </sheetViews>
  <sheetFormatPr defaultColWidth="9.140625" defaultRowHeight="15"/>
  <cols>
    <col min="1" max="1" width="7.5703125" style="1" customWidth="1"/>
    <col min="2" max="2" width="34.85546875" style="32" customWidth="1"/>
    <col min="3" max="3" width="12.42578125" style="13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18.42578125" style="3" customWidth="1"/>
    <col min="17" max="17" width="0.85546875" style="3" customWidth="1"/>
    <col min="18" max="21" width="15.7109375" style="3" customWidth="1"/>
    <col min="22" max="22" width="11.85546875" style="1" customWidth="1"/>
    <col min="23" max="23" width="9.140625" style="1" customWidth="1"/>
    <col min="24" max="24" width="9.140625" style="3" customWidth="1"/>
    <col min="25" max="16384" width="9.140625" style="1"/>
  </cols>
  <sheetData>
    <row r="1" spans="1:23" ht="16.5" customHeight="1">
      <c r="A1" s="13"/>
      <c r="B1" s="31"/>
      <c r="D1" s="13"/>
      <c r="E1" s="13"/>
      <c r="F1" s="14" t="s">
        <v>20</v>
      </c>
      <c r="G1" s="15"/>
      <c r="H1" s="15"/>
      <c r="I1" s="13"/>
      <c r="J1" s="13"/>
      <c r="K1" s="13"/>
      <c r="L1" s="66" t="s">
        <v>7</v>
      </c>
      <c r="M1" s="67"/>
      <c r="N1" s="67"/>
      <c r="O1" s="67"/>
    </row>
    <row r="2" spans="1:23" ht="20.25" customHeight="1">
      <c r="A2" s="4"/>
      <c r="B2" s="71" t="s">
        <v>11</v>
      </c>
      <c r="C2" s="71"/>
      <c r="D2" s="4"/>
      <c r="E2" s="71" t="s">
        <v>133</v>
      </c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23" ht="36.75" customHeight="1">
      <c r="A3" s="4"/>
      <c r="B3" s="71" t="s">
        <v>12</v>
      </c>
      <c r="C3" s="71"/>
      <c r="D3" s="4"/>
      <c r="E3" s="71" t="s">
        <v>13</v>
      </c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23" ht="33" customHeight="1">
      <c r="A4" s="4"/>
      <c r="B4" s="71" t="s">
        <v>14</v>
      </c>
      <c r="C4" s="71"/>
      <c r="D4" s="4"/>
      <c r="E4" s="71" t="s">
        <v>264</v>
      </c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23" ht="22.5" customHeight="1">
      <c r="A5" s="71" t="s">
        <v>15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</row>
    <row r="6" spans="1:23" ht="53.25" customHeight="1">
      <c r="A6" s="4"/>
      <c r="B6" s="71" t="s">
        <v>16</v>
      </c>
      <c r="C6" s="71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3" ht="39" customHeight="1">
      <c r="A7" s="68" t="s">
        <v>0</v>
      </c>
      <c r="B7" s="69" t="s">
        <v>25</v>
      </c>
      <c r="C7" s="70" t="s">
        <v>24</v>
      </c>
      <c r="D7" s="68" t="s">
        <v>1</v>
      </c>
      <c r="E7" s="68" t="s">
        <v>2</v>
      </c>
      <c r="F7" s="68" t="s">
        <v>27</v>
      </c>
      <c r="G7" s="68"/>
      <c r="H7" s="68"/>
      <c r="I7" s="62" t="s">
        <v>21</v>
      </c>
      <c r="J7" s="62"/>
      <c r="K7" s="62"/>
      <c r="L7" s="72" t="s">
        <v>22</v>
      </c>
      <c r="M7" s="72"/>
      <c r="N7" s="72"/>
      <c r="O7" s="72"/>
    </row>
    <row r="8" spans="1:23" ht="159" customHeight="1">
      <c r="A8" s="68"/>
      <c r="B8" s="69"/>
      <c r="C8" s="70"/>
      <c r="D8" s="68"/>
      <c r="E8" s="68"/>
      <c r="F8" s="44" t="s">
        <v>8</v>
      </c>
      <c r="G8" s="44" t="s">
        <v>9</v>
      </c>
      <c r="H8" s="44" t="s">
        <v>10</v>
      </c>
      <c r="I8" s="45" t="s">
        <v>3</v>
      </c>
      <c r="J8" s="45" t="s">
        <v>4</v>
      </c>
      <c r="K8" s="45" t="s">
        <v>132</v>
      </c>
      <c r="L8" s="46" t="s">
        <v>23</v>
      </c>
      <c r="M8" s="47" t="s">
        <v>5</v>
      </c>
      <c r="N8" s="47" t="s">
        <v>6</v>
      </c>
      <c r="O8" s="48" t="s">
        <v>26</v>
      </c>
      <c r="P8" s="10"/>
      <c r="Q8" s="10"/>
      <c r="R8" s="10"/>
      <c r="S8" s="10"/>
      <c r="T8" s="10"/>
      <c r="U8" s="10"/>
    </row>
    <row r="9" spans="1:23" ht="33.75" customHeight="1">
      <c r="A9" s="38">
        <v>1</v>
      </c>
      <c r="B9" s="49" t="s">
        <v>29</v>
      </c>
      <c r="C9" s="57" t="s">
        <v>259</v>
      </c>
      <c r="D9" s="50" t="s">
        <v>131</v>
      </c>
      <c r="E9" s="16">
        <v>1</v>
      </c>
      <c r="F9" s="37">
        <v>23.572674988999999</v>
      </c>
      <c r="G9" s="39">
        <v>20.972674989000001</v>
      </c>
      <c r="H9" s="50">
        <v>24.43</v>
      </c>
      <c r="I9" s="17">
        <f>AVERAGE(F9:H9)</f>
        <v>22.991783326</v>
      </c>
      <c r="J9" s="18">
        <f t="shared" ref="J9:J73" si="0">SQRT(((SUM((POWER(H9-I9,2)),(POWER(G9-I9,2)),(POWER(F9-I9,2)))/(COLUMNS(F9:H9)-1))))</f>
        <v>1.8003750723192968</v>
      </c>
      <c r="K9" s="35">
        <f>J9/I9*100</f>
        <v>7.8305151313920174</v>
      </c>
      <c r="L9" s="19">
        <f>((E9/3)*(SUM(F9:H9)))</f>
        <v>22.991783325999997</v>
      </c>
      <c r="M9" s="20">
        <f t="shared" ref="M9:M40" si="1">L9/E9</f>
        <v>22.991783325999997</v>
      </c>
      <c r="N9" s="20">
        <f t="shared" ref="N9:N10" si="2">ROUNDDOWN(M9,2)</f>
        <v>22.99</v>
      </c>
      <c r="O9" s="20">
        <f t="shared" ref="O9:O40" si="3">N9*E9</f>
        <v>22.99</v>
      </c>
      <c r="P9" s="10"/>
      <c r="Q9" s="10">
        <v>1.2</v>
      </c>
      <c r="R9" s="10"/>
      <c r="S9" s="10"/>
      <c r="T9" s="10"/>
      <c r="U9" s="10"/>
      <c r="W9" s="7"/>
    </row>
    <row r="10" spans="1:23" ht="35.1" customHeight="1">
      <c r="A10" s="38">
        <v>2</v>
      </c>
      <c r="B10" s="51" t="s">
        <v>30</v>
      </c>
      <c r="C10" s="57" t="s">
        <v>259</v>
      </c>
      <c r="D10" s="50" t="s">
        <v>131</v>
      </c>
      <c r="E10" s="16">
        <v>1</v>
      </c>
      <c r="F10" s="37">
        <v>27.736421607363599</v>
      </c>
      <c r="G10" s="39">
        <v>25.136421607363637</v>
      </c>
      <c r="H10" s="50">
        <v>28.75</v>
      </c>
      <c r="I10" s="17">
        <f t="shared" ref="I10:I73" si="4">AVERAGE(F10:H10)</f>
        <v>27.20761440490908</v>
      </c>
      <c r="J10" s="18">
        <f t="shared" si="0"/>
        <v>1.8639246210504148</v>
      </c>
      <c r="K10" s="35">
        <f t="shared" ref="K10:K73" si="5">J10/I10*100</f>
        <v>6.8507462407806923</v>
      </c>
      <c r="L10" s="19">
        <f>((E10/3)*(SUM(F10:H10)))</f>
        <v>27.20761440490908</v>
      </c>
      <c r="M10" s="20">
        <f t="shared" si="1"/>
        <v>27.20761440490908</v>
      </c>
      <c r="N10" s="20">
        <f t="shared" si="2"/>
        <v>27.2</v>
      </c>
      <c r="O10" s="20">
        <f t="shared" si="3"/>
        <v>27.2</v>
      </c>
      <c r="P10" s="10"/>
      <c r="Q10" s="10">
        <v>1.2</v>
      </c>
      <c r="R10" s="10"/>
      <c r="S10" s="10"/>
      <c r="T10" s="10"/>
      <c r="U10" s="10"/>
      <c r="W10" s="7"/>
    </row>
    <row r="11" spans="1:23" ht="35.1" customHeight="1">
      <c r="A11" s="38">
        <v>3</v>
      </c>
      <c r="B11" s="51" t="s">
        <v>31</v>
      </c>
      <c r="C11" s="57" t="s">
        <v>259</v>
      </c>
      <c r="D11" s="50" t="s">
        <v>131</v>
      </c>
      <c r="E11" s="16">
        <v>1</v>
      </c>
      <c r="F11" s="37">
        <v>34.790074554454499</v>
      </c>
      <c r="G11" s="39">
        <v>32.19007455445454</v>
      </c>
      <c r="H11" s="50">
        <v>36.06</v>
      </c>
      <c r="I11" s="17">
        <f t="shared" si="4"/>
        <v>34.346716369636347</v>
      </c>
      <c r="J11" s="18">
        <f t="shared" si="0"/>
        <v>1.9726899397913491</v>
      </c>
      <c r="K11" s="35">
        <f t="shared" si="5"/>
        <v>5.7434600692579547</v>
      </c>
      <c r="L11" s="19">
        <f t="shared" ref="L11:L74" si="6">((E11/3)*(SUM(F11:H11)))</f>
        <v>34.346716369636347</v>
      </c>
      <c r="M11" s="20">
        <f t="shared" si="1"/>
        <v>34.346716369636347</v>
      </c>
      <c r="N11" s="20">
        <f t="shared" ref="N11:N74" si="7">ROUNDDOWN(M11,2)</f>
        <v>34.340000000000003</v>
      </c>
      <c r="O11" s="20">
        <f t="shared" si="3"/>
        <v>34.340000000000003</v>
      </c>
      <c r="P11" s="10"/>
      <c r="Q11" s="10"/>
      <c r="R11" s="10"/>
      <c r="S11" s="10"/>
      <c r="T11" s="10"/>
      <c r="U11" s="10"/>
      <c r="W11" s="7"/>
    </row>
    <row r="12" spans="1:23" ht="35.1" customHeight="1">
      <c r="A12" s="38">
        <v>4</v>
      </c>
      <c r="B12" s="51" t="s">
        <v>32</v>
      </c>
      <c r="C12" s="57" t="s">
        <v>259</v>
      </c>
      <c r="D12" s="50" t="s">
        <v>131</v>
      </c>
      <c r="E12" s="16">
        <v>1</v>
      </c>
      <c r="F12" s="37">
        <v>51.806299318999997</v>
      </c>
      <c r="G12" s="39">
        <v>49.206299318999989</v>
      </c>
      <c r="H12" s="50">
        <v>53.7</v>
      </c>
      <c r="I12" s="17">
        <f t="shared" si="4"/>
        <v>51.570866212666658</v>
      </c>
      <c r="J12" s="18">
        <f t="shared" si="0"/>
        <v>2.2560824482437072</v>
      </c>
      <c r="K12" s="35">
        <f t="shared" si="5"/>
        <v>4.3747228114031094</v>
      </c>
      <c r="L12" s="19">
        <f t="shared" si="6"/>
        <v>51.570866212666658</v>
      </c>
      <c r="M12" s="20">
        <f t="shared" si="1"/>
        <v>51.570866212666658</v>
      </c>
      <c r="N12" s="20">
        <f t="shared" si="7"/>
        <v>51.57</v>
      </c>
      <c r="O12" s="20">
        <f t="shared" si="3"/>
        <v>51.57</v>
      </c>
      <c r="P12" s="10"/>
      <c r="Q12" s="10"/>
      <c r="R12" s="10"/>
      <c r="S12" s="10"/>
      <c r="T12" s="10"/>
      <c r="U12" s="10"/>
      <c r="W12" s="7"/>
    </row>
    <row r="13" spans="1:23" ht="35.1" customHeight="1">
      <c r="A13" s="38">
        <v>5</v>
      </c>
      <c r="B13" s="51" t="s">
        <v>33</v>
      </c>
      <c r="C13" s="57" t="s">
        <v>259</v>
      </c>
      <c r="D13" s="50" t="s">
        <v>131</v>
      </c>
      <c r="E13" s="16">
        <v>1</v>
      </c>
      <c r="F13" s="37">
        <v>80.733881418727293</v>
      </c>
      <c r="G13" s="39">
        <v>78.133881418727256</v>
      </c>
      <c r="H13" s="50">
        <v>83.68</v>
      </c>
      <c r="I13" s="17">
        <f t="shared" si="4"/>
        <v>80.849254279151523</v>
      </c>
      <c r="J13" s="18">
        <f t="shared" si="0"/>
        <v>2.7748587355172818</v>
      </c>
      <c r="K13" s="35">
        <f t="shared" si="5"/>
        <v>3.4321389359219237</v>
      </c>
      <c r="L13" s="19">
        <f t="shared" si="6"/>
        <v>80.849254279151523</v>
      </c>
      <c r="M13" s="20">
        <f t="shared" si="1"/>
        <v>80.849254279151523</v>
      </c>
      <c r="N13" s="20">
        <f t="shared" si="7"/>
        <v>80.84</v>
      </c>
      <c r="O13" s="20">
        <f t="shared" si="3"/>
        <v>80.84</v>
      </c>
      <c r="P13" s="10"/>
      <c r="Q13" s="10"/>
      <c r="R13" s="10"/>
      <c r="S13" s="10"/>
      <c r="T13" s="10"/>
      <c r="U13" s="10"/>
      <c r="W13" s="7"/>
    </row>
    <row r="14" spans="1:23" ht="35.1" customHeight="1">
      <c r="A14" s="38">
        <v>6</v>
      </c>
      <c r="B14" s="51" t="s">
        <v>34</v>
      </c>
      <c r="C14" s="57" t="s">
        <v>259</v>
      </c>
      <c r="D14" s="50" t="s">
        <v>131</v>
      </c>
      <c r="E14" s="16">
        <v>1</v>
      </c>
      <c r="F14" s="37">
        <v>112.418282055727</v>
      </c>
      <c r="G14" s="39">
        <v>109.81828205572725</v>
      </c>
      <c r="H14" s="50">
        <v>116.52</v>
      </c>
      <c r="I14" s="17">
        <f t="shared" si="4"/>
        <v>112.91885470381807</v>
      </c>
      <c r="J14" s="18">
        <f t="shared" si="0"/>
        <v>3.3787846310706913</v>
      </c>
      <c r="K14" s="35">
        <f t="shared" si="5"/>
        <v>2.9922236104263691</v>
      </c>
      <c r="L14" s="19">
        <f t="shared" si="6"/>
        <v>112.91885470381807</v>
      </c>
      <c r="M14" s="20">
        <f t="shared" si="1"/>
        <v>112.91885470381807</v>
      </c>
      <c r="N14" s="20">
        <f t="shared" si="7"/>
        <v>112.91</v>
      </c>
      <c r="O14" s="20">
        <f t="shared" si="3"/>
        <v>112.91</v>
      </c>
      <c r="P14" s="10"/>
      <c r="Q14" s="10"/>
      <c r="R14" s="10"/>
      <c r="S14" s="10"/>
      <c r="T14" s="10"/>
      <c r="U14" s="10"/>
      <c r="W14" s="7"/>
    </row>
    <row r="15" spans="1:23" ht="35.1" customHeight="1">
      <c r="A15" s="38">
        <v>7</v>
      </c>
      <c r="B15" s="51" t="s">
        <v>35</v>
      </c>
      <c r="C15" s="57" t="s">
        <v>259</v>
      </c>
      <c r="D15" s="50" t="s">
        <v>131</v>
      </c>
      <c r="E15" s="16">
        <v>1</v>
      </c>
      <c r="F15" s="37">
        <v>179.38995996981799</v>
      </c>
      <c r="G15" s="39">
        <v>176.78995996981817</v>
      </c>
      <c r="H15" s="50">
        <v>185.94</v>
      </c>
      <c r="I15" s="17">
        <f t="shared" si="4"/>
        <v>180.70663997987876</v>
      </c>
      <c r="J15" s="18">
        <f t="shared" si="0"/>
        <v>4.7149806813127668</v>
      </c>
      <c r="K15" s="35">
        <f t="shared" si="5"/>
        <v>2.6091906096188651</v>
      </c>
      <c r="L15" s="19">
        <f t="shared" si="6"/>
        <v>180.70663997987873</v>
      </c>
      <c r="M15" s="20">
        <f t="shared" si="1"/>
        <v>180.70663997987873</v>
      </c>
      <c r="N15" s="20">
        <f t="shared" si="7"/>
        <v>180.7</v>
      </c>
      <c r="O15" s="20">
        <f t="shared" si="3"/>
        <v>180.7</v>
      </c>
      <c r="P15" s="10"/>
      <c r="Q15" s="10"/>
      <c r="R15" s="10"/>
      <c r="S15" s="10"/>
      <c r="T15" s="10"/>
      <c r="U15" s="10"/>
      <c r="W15" s="7"/>
    </row>
    <row r="16" spans="1:23" ht="35.1" customHeight="1">
      <c r="A16" s="38">
        <v>8</v>
      </c>
      <c r="B16" s="51" t="s">
        <v>36</v>
      </c>
      <c r="C16" s="57" t="s">
        <v>259</v>
      </c>
      <c r="D16" s="50" t="s">
        <v>131</v>
      </c>
      <c r="E16" s="16">
        <v>1</v>
      </c>
      <c r="F16" s="37">
        <v>308.53264903481801</v>
      </c>
      <c r="G16" s="39">
        <v>305.9326490348181</v>
      </c>
      <c r="H16" s="50">
        <v>319.8</v>
      </c>
      <c r="I16" s="17">
        <f t="shared" si="4"/>
        <v>311.42176602321206</v>
      </c>
      <c r="J16" s="18">
        <f t="shared" si="0"/>
        <v>7.3713026954096241</v>
      </c>
      <c r="K16" s="35">
        <f t="shared" si="5"/>
        <v>2.3669837820071313</v>
      </c>
      <c r="L16" s="19">
        <f t="shared" si="6"/>
        <v>311.42176602321206</v>
      </c>
      <c r="M16" s="20">
        <f t="shared" si="1"/>
        <v>311.42176602321206</v>
      </c>
      <c r="N16" s="20">
        <f t="shared" si="7"/>
        <v>311.42</v>
      </c>
      <c r="O16" s="20">
        <f t="shared" si="3"/>
        <v>311.42</v>
      </c>
      <c r="P16" s="10"/>
      <c r="Q16" s="10"/>
      <c r="R16" s="10"/>
      <c r="S16" s="10"/>
      <c r="T16" s="10"/>
      <c r="U16" s="10"/>
      <c r="W16" s="7"/>
    </row>
    <row r="17" spans="1:23" ht="35.1" customHeight="1">
      <c r="A17" s="38">
        <v>9</v>
      </c>
      <c r="B17" s="51" t="s">
        <v>37</v>
      </c>
      <c r="C17" s="57" t="s">
        <v>259</v>
      </c>
      <c r="D17" s="50" t="s">
        <v>131</v>
      </c>
      <c r="E17" s="16">
        <v>1</v>
      </c>
      <c r="F17" s="37">
        <v>582.13262945290899</v>
      </c>
      <c r="G17" s="39">
        <v>579.53262945290908</v>
      </c>
      <c r="H17" s="50">
        <v>603.39</v>
      </c>
      <c r="I17" s="17">
        <f t="shared" si="4"/>
        <v>588.35175296860598</v>
      </c>
      <c r="J17" s="18">
        <f t="shared" si="0"/>
        <v>13.088225828313098</v>
      </c>
      <c r="K17" s="35">
        <f t="shared" si="5"/>
        <v>2.2245579727220557</v>
      </c>
      <c r="L17" s="19">
        <f t="shared" si="6"/>
        <v>588.35175296860598</v>
      </c>
      <c r="M17" s="20">
        <f t="shared" si="1"/>
        <v>588.35175296860598</v>
      </c>
      <c r="N17" s="20">
        <f t="shared" si="7"/>
        <v>588.35</v>
      </c>
      <c r="O17" s="20">
        <f t="shared" si="3"/>
        <v>588.35</v>
      </c>
      <c r="P17" s="10"/>
      <c r="Q17" s="10"/>
      <c r="R17" s="10"/>
      <c r="S17" s="10"/>
      <c r="T17" s="10"/>
      <c r="U17" s="10"/>
      <c r="W17" s="7"/>
    </row>
    <row r="18" spans="1:23" ht="35.1" customHeight="1">
      <c r="A18" s="38">
        <v>10</v>
      </c>
      <c r="B18" s="51" t="s">
        <v>38</v>
      </c>
      <c r="C18" s="57" t="s">
        <v>259</v>
      </c>
      <c r="D18" s="50" t="s">
        <v>131</v>
      </c>
      <c r="E18" s="16">
        <v>1</v>
      </c>
      <c r="F18" s="37">
        <v>1050.4685675814501</v>
      </c>
      <c r="G18" s="39">
        <v>1047.8685675814543</v>
      </c>
      <c r="H18" s="52">
        <v>1088.83</v>
      </c>
      <c r="I18" s="17">
        <f t="shared" si="4"/>
        <v>1062.3890450543015</v>
      </c>
      <c r="J18" s="18">
        <f t="shared" si="0"/>
        <v>22.935410914791518</v>
      </c>
      <c r="K18" s="35">
        <f t="shared" si="5"/>
        <v>2.1588523546587615</v>
      </c>
      <c r="L18" s="19">
        <f t="shared" si="6"/>
        <v>1062.3890450543013</v>
      </c>
      <c r="M18" s="20">
        <f t="shared" si="1"/>
        <v>1062.3890450543013</v>
      </c>
      <c r="N18" s="20">
        <f t="shared" si="7"/>
        <v>1062.3800000000001</v>
      </c>
      <c r="O18" s="20">
        <f t="shared" si="3"/>
        <v>1062.3800000000001</v>
      </c>
      <c r="P18" s="10"/>
      <c r="Q18" s="10"/>
      <c r="R18" s="10"/>
      <c r="S18" s="10"/>
      <c r="T18" s="10"/>
      <c r="U18" s="10"/>
      <c r="W18" s="7"/>
    </row>
    <row r="19" spans="1:23" ht="35.1" customHeight="1">
      <c r="A19" s="38">
        <v>11</v>
      </c>
      <c r="B19" s="49" t="s">
        <v>39</v>
      </c>
      <c r="C19" s="57" t="s">
        <v>259</v>
      </c>
      <c r="D19" s="50" t="s">
        <v>131</v>
      </c>
      <c r="E19" s="16">
        <v>1</v>
      </c>
      <c r="F19" s="37">
        <v>38.583076610909103</v>
      </c>
      <c r="G19" s="39">
        <v>35.98307661090908</v>
      </c>
      <c r="H19" s="50">
        <v>39.99</v>
      </c>
      <c r="I19" s="17">
        <f t="shared" si="4"/>
        <v>38.185384407272728</v>
      </c>
      <c r="J19" s="18">
        <f t="shared" si="0"/>
        <v>2.0328497431280641</v>
      </c>
      <c r="K19" s="35">
        <f t="shared" si="5"/>
        <v>5.3236330462104515</v>
      </c>
      <c r="L19" s="19">
        <f t="shared" si="6"/>
        <v>38.185384407272728</v>
      </c>
      <c r="M19" s="20">
        <f t="shared" si="1"/>
        <v>38.185384407272728</v>
      </c>
      <c r="N19" s="20">
        <f t="shared" si="7"/>
        <v>38.18</v>
      </c>
      <c r="O19" s="20">
        <f t="shared" si="3"/>
        <v>38.18</v>
      </c>
      <c r="P19" s="10"/>
      <c r="Q19" s="10"/>
      <c r="R19" s="10"/>
      <c r="S19" s="10"/>
      <c r="T19" s="10"/>
      <c r="U19" s="10"/>
      <c r="W19" s="7"/>
    </row>
    <row r="20" spans="1:23" ht="35.1" customHeight="1">
      <c r="A20" s="38">
        <v>12</v>
      </c>
      <c r="B20" s="49" t="s">
        <v>40</v>
      </c>
      <c r="C20" s="57" t="s">
        <v>259</v>
      </c>
      <c r="D20" s="50" t="s">
        <v>131</v>
      </c>
      <c r="E20" s="16">
        <v>1</v>
      </c>
      <c r="F20" s="37">
        <v>69.716113540454501</v>
      </c>
      <c r="G20" s="39">
        <v>67.116113540454535</v>
      </c>
      <c r="H20" s="50">
        <v>72.260000000000005</v>
      </c>
      <c r="I20" s="17">
        <f t="shared" si="4"/>
        <v>69.69740902696968</v>
      </c>
      <c r="J20" s="18">
        <f t="shared" si="0"/>
        <v>2.5719942401359175</v>
      </c>
      <c r="K20" s="35">
        <f t="shared" si="5"/>
        <v>3.690229344308444</v>
      </c>
      <c r="L20" s="19">
        <f t="shared" si="6"/>
        <v>69.697409026969666</v>
      </c>
      <c r="M20" s="20">
        <f t="shared" si="1"/>
        <v>69.697409026969666</v>
      </c>
      <c r="N20" s="20">
        <f t="shared" si="7"/>
        <v>69.69</v>
      </c>
      <c r="O20" s="20">
        <f t="shared" si="3"/>
        <v>69.69</v>
      </c>
      <c r="P20" s="10"/>
      <c r="Q20" s="10"/>
      <c r="R20" s="10"/>
      <c r="S20" s="10"/>
      <c r="T20" s="10"/>
      <c r="U20" s="10"/>
      <c r="W20" s="7"/>
    </row>
    <row r="21" spans="1:23" ht="35.1" customHeight="1">
      <c r="A21" s="38">
        <v>13</v>
      </c>
      <c r="B21" s="49" t="s">
        <v>41</v>
      </c>
      <c r="C21" s="57" t="s">
        <v>259</v>
      </c>
      <c r="D21" s="50" t="s">
        <v>131</v>
      </c>
      <c r="E21" s="16">
        <v>1</v>
      </c>
      <c r="F21" s="37">
        <v>121.781958811636</v>
      </c>
      <c r="G21" s="39">
        <v>119.18195881163633</v>
      </c>
      <c r="H21" s="50">
        <v>126.23</v>
      </c>
      <c r="I21" s="17">
        <f t="shared" si="4"/>
        <v>122.39797254109078</v>
      </c>
      <c r="J21" s="18">
        <f t="shared" si="0"/>
        <v>3.5641725315106845</v>
      </c>
      <c r="K21" s="35">
        <f t="shared" si="5"/>
        <v>2.9119538972053971</v>
      </c>
      <c r="L21" s="19">
        <f t="shared" si="6"/>
        <v>122.39797254109078</v>
      </c>
      <c r="M21" s="20">
        <f t="shared" si="1"/>
        <v>122.39797254109078</v>
      </c>
      <c r="N21" s="20">
        <f t="shared" si="7"/>
        <v>122.39</v>
      </c>
      <c r="O21" s="20">
        <f t="shared" si="3"/>
        <v>122.39</v>
      </c>
      <c r="P21" s="10"/>
      <c r="Q21" s="10"/>
      <c r="R21" s="10"/>
      <c r="S21" s="10"/>
      <c r="T21" s="10"/>
      <c r="U21" s="10"/>
      <c r="W21" s="7"/>
    </row>
    <row r="22" spans="1:23" ht="35.1" customHeight="1">
      <c r="A22" s="38">
        <v>14</v>
      </c>
      <c r="B22" s="49" t="s">
        <v>42</v>
      </c>
      <c r="C22" s="57" t="s">
        <v>259</v>
      </c>
      <c r="D22" s="50" t="s">
        <v>131</v>
      </c>
      <c r="E22" s="16">
        <v>1</v>
      </c>
      <c r="F22" s="37">
        <v>96.989604517818194</v>
      </c>
      <c r="G22" s="39">
        <v>94.389604517818171</v>
      </c>
      <c r="H22" s="50">
        <v>100.53</v>
      </c>
      <c r="I22" s="17">
        <f t="shared" si="4"/>
        <v>97.303069678545455</v>
      </c>
      <c r="J22" s="18">
        <f t="shared" si="0"/>
        <v>3.0821760940352005</v>
      </c>
      <c r="K22" s="35">
        <f t="shared" si="5"/>
        <v>3.1676041713972722</v>
      </c>
      <c r="L22" s="19">
        <f t="shared" si="6"/>
        <v>97.303069678545455</v>
      </c>
      <c r="M22" s="20">
        <f t="shared" si="1"/>
        <v>97.303069678545455</v>
      </c>
      <c r="N22" s="20">
        <f t="shared" si="7"/>
        <v>97.3</v>
      </c>
      <c r="O22" s="20">
        <f t="shared" si="3"/>
        <v>97.3</v>
      </c>
      <c r="P22" s="10"/>
      <c r="Q22" s="10"/>
      <c r="R22" s="10"/>
      <c r="S22" s="10"/>
      <c r="T22" s="10"/>
      <c r="U22" s="10"/>
      <c r="W22" s="7"/>
    </row>
    <row r="23" spans="1:23" ht="35.1" customHeight="1">
      <c r="A23" s="38">
        <v>15</v>
      </c>
      <c r="B23" s="49" t="s">
        <v>43</v>
      </c>
      <c r="C23" s="57" t="s">
        <v>259</v>
      </c>
      <c r="D23" s="50" t="s">
        <v>131</v>
      </c>
      <c r="E23" s="16">
        <v>1</v>
      </c>
      <c r="F23" s="37">
        <v>167.792309571636</v>
      </c>
      <c r="G23" s="39">
        <v>165.19230957163634</v>
      </c>
      <c r="H23" s="50">
        <v>173.92</v>
      </c>
      <c r="I23" s="17">
        <f t="shared" si="4"/>
        <v>168.96820638109077</v>
      </c>
      <c r="J23" s="18">
        <f t="shared" si="0"/>
        <v>4.4810930623233034</v>
      </c>
      <c r="K23" s="35">
        <f t="shared" si="5"/>
        <v>2.6520332779154021</v>
      </c>
      <c r="L23" s="19">
        <f t="shared" si="6"/>
        <v>168.96820638109074</v>
      </c>
      <c r="M23" s="20">
        <f t="shared" si="1"/>
        <v>168.96820638109074</v>
      </c>
      <c r="N23" s="20">
        <f t="shared" si="7"/>
        <v>168.96</v>
      </c>
      <c r="O23" s="20">
        <f t="shared" si="3"/>
        <v>168.96</v>
      </c>
      <c r="P23" s="10"/>
      <c r="Q23" s="10"/>
      <c r="R23" s="10"/>
      <c r="S23" s="10"/>
      <c r="T23" s="10"/>
      <c r="U23" s="10"/>
      <c r="W23" s="7"/>
    </row>
    <row r="24" spans="1:23" ht="35.1" customHeight="1">
      <c r="A24" s="38">
        <v>16</v>
      </c>
      <c r="B24" s="53" t="s">
        <v>44</v>
      </c>
      <c r="C24" s="57" t="s">
        <v>259</v>
      </c>
      <c r="D24" s="50" t="s">
        <v>131</v>
      </c>
      <c r="E24" s="16">
        <v>1</v>
      </c>
      <c r="F24" s="37">
        <v>240.24910574781799</v>
      </c>
      <c r="G24" s="39">
        <v>237.64910574781814</v>
      </c>
      <c r="H24" s="50">
        <v>249.02</v>
      </c>
      <c r="I24" s="17">
        <f t="shared" si="4"/>
        <v>242.30607049854538</v>
      </c>
      <c r="J24" s="18">
        <f t="shared" si="0"/>
        <v>5.957989343132204</v>
      </c>
      <c r="K24" s="35">
        <f t="shared" si="5"/>
        <v>2.4588692024403782</v>
      </c>
      <c r="L24" s="19">
        <f t="shared" si="6"/>
        <v>242.30607049854535</v>
      </c>
      <c r="M24" s="20">
        <f t="shared" si="1"/>
        <v>242.30607049854535</v>
      </c>
      <c r="N24" s="20">
        <f t="shared" si="7"/>
        <v>242.3</v>
      </c>
      <c r="O24" s="20">
        <f t="shared" si="3"/>
        <v>242.3</v>
      </c>
      <c r="P24" s="10"/>
      <c r="Q24" s="10"/>
      <c r="R24" s="10"/>
      <c r="S24" s="10"/>
      <c r="T24" s="10"/>
      <c r="U24" s="10"/>
      <c r="W24" s="7"/>
    </row>
    <row r="25" spans="1:23" ht="35.1" customHeight="1">
      <c r="A25" s="38">
        <v>17</v>
      </c>
      <c r="B25" s="53" t="s">
        <v>45</v>
      </c>
      <c r="C25" s="57" t="s">
        <v>259</v>
      </c>
      <c r="D25" s="50" t="s">
        <v>131</v>
      </c>
      <c r="E25" s="16">
        <v>1</v>
      </c>
      <c r="F25" s="37">
        <v>342.73621143863602</v>
      </c>
      <c r="G25" s="39">
        <v>340.13621143863634</v>
      </c>
      <c r="H25" s="50">
        <v>355.25</v>
      </c>
      <c r="I25" s="17">
        <f t="shared" si="4"/>
        <v>346.04080762575745</v>
      </c>
      <c r="J25" s="18">
        <f t="shared" si="0"/>
        <v>8.0806508487469575</v>
      </c>
      <c r="K25" s="35">
        <f t="shared" si="5"/>
        <v>2.3351728092965751</v>
      </c>
      <c r="L25" s="19">
        <f t="shared" si="6"/>
        <v>346.04080762575745</v>
      </c>
      <c r="M25" s="20">
        <f t="shared" si="1"/>
        <v>346.04080762575745</v>
      </c>
      <c r="N25" s="20">
        <f t="shared" si="7"/>
        <v>346.04</v>
      </c>
      <c r="O25" s="20">
        <f t="shared" si="3"/>
        <v>346.04</v>
      </c>
      <c r="P25" s="10"/>
      <c r="Q25" s="10"/>
      <c r="R25" s="10"/>
      <c r="S25" s="10"/>
      <c r="T25" s="10"/>
      <c r="U25" s="10"/>
      <c r="W25" s="7"/>
    </row>
    <row r="26" spans="1:23" ht="35.1" customHeight="1">
      <c r="A26" s="38">
        <v>18</v>
      </c>
      <c r="B26" s="53" t="s">
        <v>46</v>
      </c>
      <c r="C26" s="57" t="s">
        <v>259</v>
      </c>
      <c r="D26" s="50" t="s">
        <v>131</v>
      </c>
      <c r="E26" s="16">
        <v>1</v>
      </c>
      <c r="F26" s="37">
        <v>553.53776683181798</v>
      </c>
      <c r="G26" s="39">
        <v>550.93776683181818</v>
      </c>
      <c r="H26" s="50">
        <v>573.75</v>
      </c>
      <c r="I26" s="17">
        <f t="shared" si="4"/>
        <v>559.40851122121205</v>
      </c>
      <c r="J26" s="18">
        <f t="shared" si="0"/>
        <v>12.487943197103164</v>
      </c>
      <c r="K26" s="35">
        <f t="shared" si="5"/>
        <v>2.2323477291830018</v>
      </c>
      <c r="L26" s="19">
        <f t="shared" si="6"/>
        <v>559.40851122121205</v>
      </c>
      <c r="M26" s="20">
        <f t="shared" si="1"/>
        <v>559.40851122121205</v>
      </c>
      <c r="N26" s="20">
        <f t="shared" si="7"/>
        <v>559.4</v>
      </c>
      <c r="O26" s="20">
        <f t="shared" si="3"/>
        <v>559.4</v>
      </c>
      <c r="P26" s="10"/>
      <c r="Q26" s="10"/>
      <c r="R26" s="10"/>
      <c r="S26" s="10"/>
      <c r="T26" s="10"/>
      <c r="U26" s="10"/>
      <c r="W26" s="7"/>
    </row>
    <row r="27" spans="1:23" ht="35.1" customHeight="1">
      <c r="A27" s="38">
        <v>19</v>
      </c>
      <c r="B27" s="53" t="s">
        <v>47</v>
      </c>
      <c r="C27" s="57" t="s">
        <v>259</v>
      </c>
      <c r="D27" s="50" t="s">
        <v>131</v>
      </c>
      <c r="E27" s="16">
        <v>1</v>
      </c>
      <c r="F27" s="37">
        <v>116.296840549545</v>
      </c>
      <c r="G27" s="39">
        <v>113.69684054954544</v>
      </c>
      <c r="H27" s="50">
        <v>120.54</v>
      </c>
      <c r="I27" s="17">
        <f t="shared" si="4"/>
        <v>116.8445603663635</v>
      </c>
      <c r="J27" s="18">
        <f t="shared" si="0"/>
        <v>3.4543024714677433</v>
      </c>
      <c r="K27" s="35">
        <f t="shared" si="5"/>
        <v>2.9563228794193375</v>
      </c>
      <c r="L27" s="19">
        <f t="shared" si="6"/>
        <v>116.84456036636348</v>
      </c>
      <c r="M27" s="20">
        <f t="shared" si="1"/>
        <v>116.84456036636348</v>
      </c>
      <c r="N27" s="20">
        <f t="shared" si="7"/>
        <v>116.84</v>
      </c>
      <c r="O27" s="20">
        <f t="shared" si="3"/>
        <v>116.84</v>
      </c>
      <c r="P27" s="10"/>
      <c r="Q27" s="10"/>
      <c r="R27" s="10"/>
      <c r="S27" s="10"/>
      <c r="T27" s="10"/>
      <c r="U27" s="10"/>
      <c r="W27" s="7"/>
    </row>
    <row r="28" spans="1:23" ht="35.1" customHeight="1">
      <c r="A28" s="38">
        <v>20</v>
      </c>
      <c r="B28" s="53" t="s">
        <v>48</v>
      </c>
      <c r="C28" s="57" t="s">
        <v>259</v>
      </c>
      <c r="D28" s="50" t="s">
        <v>131</v>
      </c>
      <c r="E28" s="16">
        <v>1</v>
      </c>
      <c r="F28" s="37">
        <v>195.13234444472701</v>
      </c>
      <c r="G28" s="39">
        <v>192.53234444472722</v>
      </c>
      <c r="H28" s="50">
        <v>202.26</v>
      </c>
      <c r="I28" s="17">
        <f t="shared" si="4"/>
        <v>196.64156296315142</v>
      </c>
      <c r="J28" s="18">
        <f t="shared" si="0"/>
        <v>5.0363802529965573</v>
      </c>
      <c r="K28" s="35">
        <f t="shared" si="5"/>
        <v>2.5611982416658896</v>
      </c>
      <c r="L28" s="19">
        <f t="shared" si="6"/>
        <v>196.64156296315142</v>
      </c>
      <c r="M28" s="20">
        <f t="shared" si="1"/>
        <v>196.64156296315142</v>
      </c>
      <c r="N28" s="20">
        <f t="shared" si="7"/>
        <v>196.64</v>
      </c>
      <c r="O28" s="20">
        <f t="shared" si="3"/>
        <v>196.64</v>
      </c>
      <c r="P28" s="10"/>
      <c r="Q28" s="10"/>
      <c r="R28" s="10"/>
      <c r="S28" s="10"/>
      <c r="T28" s="10"/>
      <c r="U28" s="10"/>
      <c r="W28" s="7"/>
    </row>
    <row r="29" spans="1:23" ht="35.1" customHeight="1">
      <c r="A29" s="38">
        <v>21</v>
      </c>
      <c r="B29" s="53" t="s">
        <v>49</v>
      </c>
      <c r="C29" s="57" t="s">
        <v>259</v>
      </c>
      <c r="D29" s="50" t="s">
        <v>131</v>
      </c>
      <c r="E29" s="16">
        <v>1</v>
      </c>
      <c r="F29" s="37">
        <v>141.935252946182</v>
      </c>
      <c r="G29" s="39">
        <v>139.33525294618181</v>
      </c>
      <c r="H29" s="50">
        <v>147.12</v>
      </c>
      <c r="I29" s="17">
        <f t="shared" si="4"/>
        <v>142.79683529745461</v>
      </c>
      <c r="J29" s="18">
        <f t="shared" si="0"/>
        <v>3.963245486214686</v>
      </c>
      <c r="K29" s="35">
        <f t="shared" si="5"/>
        <v>2.7754435019228554</v>
      </c>
      <c r="L29" s="19">
        <f t="shared" si="6"/>
        <v>142.79683529745461</v>
      </c>
      <c r="M29" s="20">
        <f t="shared" si="1"/>
        <v>142.79683529745461</v>
      </c>
      <c r="N29" s="20">
        <f t="shared" si="7"/>
        <v>142.79</v>
      </c>
      <c r="O29" s="20">
        <f t="shared" si="3"/>
        <v>142.79</v>
      </c>
      <c r="P29" s="10"/>
      <c r="Q29" s="10"/>
      <c r="R29" s="10"/>
      <c r="S29" s="10"/>
      <c r="T29" s="10"/>
      <c r="U29" s="10"/>
      <c r="W29" s="7"/>
    </row>
    <row r="30" spans="1:23" ht="35.1" customHeight="1">
      <c r="A30" s="38">
        <v>22</v>
      </c>
      <c r="B30" s="53" t="s">
        <v>50</v>
      </c>
      <c r="C30" s="57" t="s">
        <v>259</v>
      </c>
      <c r="D30" s="50" t="s">
        <v>131</v>
      </c>
      <c r="E30" s="16">
        <v>1</v>
      </c>
      <c r="F30" s="37">
        <v>554.58345662181796</v>
      </c>
      <c r="G30" s="39">
        <v>551.98345662181816</v>
      </c>
      <c r="H30" s="50">
        <v>574.84</v>
      </c>
      <c r="I30" s="17">
        <f t="shared" si="4"/>
        <v>560.46897108121209</v>
      </c>
      <c r="J30" s="18">
        <f t="shared" si="0"/>
        <v>12.513386997071578</v>
      </c>
      <c r="K30" s="35">
        <f t="shared" si="5"/>
        <v>2.2326636518221066</v>
      </c>
      <c r="L30" s="19">
        <f t="shared" si="6"/>
        <v>560.46897108121198</v>
      </c>
      <c r="M30" s="20">
        <f t="shared" si="1"/>
        <v>560.46897108121198</v>
      </c>
      <c r="N30" s="20">
        <f t="shared" si="7"/>
        <v>560.46</v>
      </c>
      <c r="O30" s="20">
        <f t="shared" si="3"/>
        <v>560.46</v>
      </c>
      <c r="P30" s="10"/>
      <c r="Q30" s="10"/>
      <c r="R30" s="10"/>
      <c r="S30" s="10"/>
      <c r="T30" s="10"/>
      <c r="U30" s="10"/>
      <c r="W30" s="7"/>
    </row>
    <row r="31" spans="1:23" ht="35.1" customHeight="1">
      <c r="A31" s="38">
        <v>23</v>
      </c>
      <c r="B31" s="53" t="s">
        <v>51</v>
      </c>
      <c r="C31" s="57" t="s">
        <v>259</v>
      </c>
      <c r="D31" s="50" t="s">
        <v>131</v>
      </c>
      <c r="E31" s="16">
        <v>1</v>
      </c>
      <c r="F31" s="37">
        <v>1205.9341205420001</v>
      </c>
      <c r="G31" s="39">
        <v>1203.3341205419999</v>
      </c>
      <c r="H31" s="52">
        <v>1249.98</v>
      </c>
      <c r="I31" s="17">
        <f t="shared" si="4"/>
        <v>1219.7494136946666</v>
      </c>
      <c r="J31" s="18">
        <f t="shared" si="0"/>
        <v>26.212711826004497</v>
      </c>
      <c r="K31" s="35">
        <f t="shared" si="5"/>
        <v>2.1490243431726856</v>
      </c>
      <c r="L31" s="19">
        <f t="shared" si="6"/>
        <v>1219.7494136946666</v>
      </c>
      <c r="M31" s="20">
        <f t="shared" si="1"/>
        <v>1219.7494136946666</v>
      </c>
      <c r="N31" s="20">
        <f t="shared" si="7"/>
        <v>1219.74</v>
      </c>
      <c r="O31" s="20">
        <f t="shared" si="3"/>
        <v>1219.74</v>
      </c>
      <c r="P31" s="10"/>
      <c r="Q31" s="10"/>
      <c r="R31" s="10"/>
      <c r="S31" s="10"/>
      <c r="T31" s="10"/>
      <c r="U31" s="10"/>
      <c r="W31" s="7"/>
    </row>
    <row r="32" spans="1:23" ht="35.1" customHeight="1">
      <c r="A32" s="38">
        <v>24</v>
      </c>
      <c r="B32" s="53" t="s">
        <v>52</v>
      </c>
      <c r="C32" s="57" t="s">
        <v>259</v>
      </c>
      <c r="D32" s="50" t="s">
        <v>131</v>
      </c>
      <c r="E32" s="16">
        <v>1</v>
      </c>
      <c r="F32" s="37">
        <v>1672.95819329764</v>
      </c>
      <c r="G32" s="39">
        <v>1670.358193297636</v>
      </c>
      <c r="H32" s="37">
        <v>1734.06</v>
      </c>
      <c r="I32" s="17">
        <f t="shared" si="4"/>
        <v>1692.4587955317586</v>
      </c>
      <c r="J32" s="18">
        <f t="shared" si="0"/>
        <v>36.05114644371686</v>
      </c>
      <c r="K32" s="35">
        <f t="shared" si="5"/>
        <v>2.1301048237567191</v>
      </c>
      <c r="L32" s="19">
        <f t="shared" si="6"/>
        <v>1692.4587955317586</v>
      </c>
      <c r="M32" s="20">
        <f t="shared" si="1"/>
        <v>1692.4587955317586</v>
      </c>
      <c r="N32" s="20">
        <f t="shared" si="7"/>
        <v>1692.45</v>
      </c>
      <c r="O32" s="20">
        <f t="shared" si="3"/>
        <v>1692.45</v>
      </c>
      <c r="P32" s="10"/>
      <c r="Q32" s="10"/>
      <c r="R32" s="10"/>
      <c r="S32" s="10"/>
      <c r="T32" s="10"/>
      <c r="U32" s="10"/>
      <c r="W32" s="7"/>
    </row>
    <row r="33" spans="1:23" ht="35.1" customHeight="1">
      <c r="A33" s="38">
        <v>25</v>
      </c>
      <c r="B33" s="53" t="s">
        <v>53</v>
      </c>
      <c r="C33" s="57" t="s">
        <v>259</v>
      </c>
      <c r="D33" s="50" t="s">
        <v>131</v>
      </c>
      <c r="E33" s="16">
        <v>1</v>
      </c>
      <c r="F33" s="37">
        <v>4149.7600173500005</v>
      </c>
      <c r="G33" s="39">
        <v>4147.1600173499992</v>
      </c>
      <c r="H33" s="52">
        <v>4301.32</v>
      </c>
      <c r="I33" s="17">
        <f t="shared" si="4"/>
        <v>4199.4133449000001</v>
      </c>
      <c r="J33" s="18">
        <f t="shared" si="0"/>
        <v>88.263326275711805</v>
      </c>
      <c r="K33" s="35">
        <f t="shared" si="5"/>
        <v>2.1018013476311799</v>
      </c>
      <c r="L33" s="19">
        <f t="shared" si="6"/>
        <v>4199.4133449000001</v>
      </c>
      <c r="M33" s="20">
        <f t="shared" si="1"/>
        <v>4199.4133449000001</v>
      </c>
      <c r="N33" s="20">
        <f t="shared" si="7"/>
        <v>4199.41</v>
      </c>
      <c r="O33" s="20">
        <f t="shared" si="3"/>
        <v>4199.41</v>
      </c>
      <c r="P33" s="10"/>
      <c r="Q33" s="10"/>
      <c r="R33" s="10"/>
      <c r="S33" s="10"/>
      <c r="T33" s="10"/>
      <c r="U33" s="10"/>
      <c r="W33" s="7"/>
    </row>
    <row r="34" spans="1:23" ht="35.1" customHeight="1">
      <c r="A34" s="38">
        <v>26</v>
      </c>
      <c r="B34" s="53" t="s">
        <v>54</v>
      </c>
      <c r="C34" s="57" t="s">
        <v>259</v>
      </c>
      <c r="D34" s="50" t="s">
        <v>131</v>
      </c>
      <c r="E34" s="16">
        <v>1</v>
      </c>
      <c r="F34" s="37">
        <v>36.558240926636401</v>
      </c>
      <c r="G34" s="39">
        <v>33.958240926636357</v>
      </c>
      <c r="H34" s="50">
        <v>37.89</v>
      </c>
      <c r="I34" s="17">
        <f t="shared" si="4"/>
        <v>36.135493951090915</v>
      </c>
      <c r="J34" s="18">
        <f t="shared" si="0"/>
        <v>1.9996796260261225</v>
      </c>
      <c r="K34" s="35">
        <f t="shared" si="5"/>
        <v>5.5338378070400029</v>
      </c>
      <c r="L34" s="19">
        <f t="shared" si="6"/>
        <v>36.135493951090915</v>
      </c>
      <c r="M34" s="20">
        <f t="shared" si="1"/>
        <v>36.135493951090915</v>
      </c>
      <c r="N34" s="20">
        <f t="shared" si="7"/>
        <v>36.130000000000003</v>
      </c>
      <c r="O34" s="20">
        <f t="shared" si="3"/>
        <v>36.130000000000003</v>
      </c>
      <c r="P34" s="10"/>
      <c r="Q34" s="10"/>
      <c r="R34" s="10"/>
      <c r="S34" s="10"/>
      <c r="T34" s="10"/>
      <c r="U34" s="10"/>
      <c r="W34" s="7"/>
    </row>
    <row r="35" spans="1:23" ht="35.1" customHeight="1">
      <c r="A35" s="38">
        <v>27</v>
      </c>
      <c r="B35" s="53" t="s">
        <v>55</v>
      </c>
      <c r="C35" s="57" t="s">
        <v>259</v>
      </c>
      <c r="D35" s="50" t="s">
        <v>131</v>
      </c>
      <c r="E35" s="16">
        <v>1</v>
      </c>
      <c r="F35" s="37">
        <v>71.816999391272702</v>
      </c>
      <c r="G35" s="39">
        <v>69.216999391272722</v>
      </c>
      <c r="H35" s="50">
        <v>74.44</v>
      </c>
      <c r="I35" s="17">
        <f t="shared" si="4"/>
        <v>71.824666260848474</v>
      </c>
      <c r="J35" s="18">
        <f t="shared" si="0"/>
        <v>2.6115087450280905</v>
      </c>
      <c r="K35" s="35">
        <f t="shared" si="5"/>
        <v>3.6359497105684717</v>
      </c>
      <c r="L35" s="19">
        <f t="shared" si="6"/>
        <v>71.824666260848474</v>
      </c>
      <c r="M35" s="20">
        <f t="shared" si="1"/>
        <v>71.824666260848474</v>
      </c>
      <c r="N35" s="20">
        <f t="shared" si="7"/>
        <v>71.819999999999993</v>
      </c>
      <c r="O35" s="20">
        <f t="shared" si="3"/>
        <v>71.819999999999993</v>
      </c>
      <c r="P35" s="10"/>
      <c r="Q35" s="10"/>
      <c r="R35" s="10"/>
      <c r="S35" s="10"/>
      <c r="T35" s="10"/>
      <c r="U35" s="10"/>
      <c r="W35" s="7"/>
    </row>
    <row r="36" spans="1:23" ht="35.1" customHeight="1">
      <c r="A36" s="38">
        <v>28</v>
      </c>
      <c r="B36" s="53" t="s">
        <v>56</v>
      </c>
      <c r="C36" s="57" t="s">
        <v>259</v>
      </c>
      <c r="D36" s="50" t="s">
        <v>131</v>
      </c>
      <c r="E36" s="16">
        <v>1</v>
      </c>
      <c r="F36" s="37">
        <v>88.871249239090901</v>
      </c>
      <c r="G36" s="39">
        <v>86.271249239090906</v>
      </c>
      <c r="H36" s="50">
        <v>92.12</v>
      </c>
      <c r="I36" s="17">
        <f t="shared" si="4"/>
        <v>89.087499492727261</v>
      </c>
      <c r="J36" s="18">
        <f t="shared" si="0"/>
        <v>2.9303659319199427</v>
      </c>
      <c r="K36" s="35">
        <f t="shared" si="5"/>
        <v>3.2893121353789549</v>
      </c>
      <c r="L36" s="19">
        <f t="shared" si="6"/>
        <v>89.087499492727261</v>
      </c>
      <c r="M36" s="20">
        <f t="shared" si="1"/>
        <v>89.087499492727261</v>
      </c>
      <c r="N36" s="20">
        <f t="shared" si="7"/>
        <v>89.08</v>
      </c>
      <c r="O36" s="20">
        <f t="shared" si="3"/>
        <v>89.08</v>
      </c>
      <c r="P36" s="10"/>
      <c r="Q36" s="10"/>
      <c r="R36" s="10"/>
      <c r="S36" s="10"/>
      <c r="T36" s="10"/>
      <c r="U36" s="10"/>
      <c r="W36" s="7"/>
    </row>
    <row r="37" spans="1:23" ht="35.1" customHeight="1">
      <c r="A37" s="38">
        <v>29</v>
      </c>
      <c r="B37" s="53" t="s">
        <v>57</v>
      </c>
      <c r="C37" s="57" t="s">
        <v>259</v>
      </c>
      <c r="D37" s="50" t="s">
        <v>131</v>
      </c>
      <c r="E37" s="16">
        <v>1</v>
      </c>
      <c r="F37" s="37">
        <v>5382.2480289272698</v>
      </c>
      <c r="G37" s="39">
        <v>5379.6480289272722</v>
      </c>
      <c r="H37" s="52">
        <v>5578.82</v>
      </c>
      <c r="I37" s="17">
        <f t="shared" si="4"/>
        <v>5446.9053526181806</v>
      </c>
      <c r="J37" s="18">
        <f t="shared" si="0"/>
        <v>114.24883214021165</v>
      </c>
      <c r="K37" s="35">
        <f t="shared" si="5"/>
        <v>2.097499859902932</v>
      </c>
      <c r="L37" s="19">
        <f t="shared" si="6"/>
        <v>5446.9053526181797</v>
      </c>
      <c r="M37" s="20">
        <f t="shared" si="1"/>
        <v>5446.9053526181797</v>
      </c>
      <c r="N37" s="20">
        <f t="shared" si="7"/>
        <v>5446.9</v>
      </c>
      <c r="O37" s="20">
        <f t="shared" si="3"/>
        <v>5446.9</v>
      </c>
      <c r="P37" s="10"/>
      <c r="Q37" s="10"/>
      <c r="R37" s="10"/>
      <c r="S37" s="10"/>
      <c r="T37" s="10"/>
      <c r="U37" s="10"/>
      <c r="W37" s="7"/>
    </row>
    <row r="38" spans="1:23" ht="35.1" customHeight="1">
      <c r="A38" s="38">
        <v>30</v>
      </c>
      <c r="B38" s="53" t="s">
        <v>58</v>
      </c>
      <c r="C38" s="57" t="s">
        <v>259</v>
      </c>
      <c r="D38" s="50" t="s">
        <v>131</v>
      </c>
      <c r="E38" s="16">
        <v>1</v>
      </c>
      <c r="F38" s="37">
        <v>5552.7905274054501</v>
      </c>
      <c r="G38" s="39">
        <v>5550.1905274054534</v>
      </c>
      <c r="H38" s="52">
        <v>5755.59</v>
      </c>
      <c r="I38" s="17">
        <f t="shared" si="4"/>
        <v>5619.5236849369685</v>
      </c>
      <c r="J38" s="18">
        <f t="shared" si="0"/>
        <v>117.84405615526082</v>
      </c>
      <c r="K38" s="35">
        <f t="shared" si="5"/>
        <v>2.0970470588306207</v>
      </c>
      <c r="L38" s="19">
        <f t="shared" si="6"/>
        <v>5619.5236849369685</v>
      </c>
      <c r="M38" s="20">
        <f t="shared" si="1"/>
        <v>5619.5236849369685</v>
      </c>
      <c r="N38" s="20">
        <f t="shared" si="7"/>
        <v>5619.52</v>
      </c>
      <c r="O38" s="20">
        <f t="shared" si="3"/>
        <v>5619.52</v>
      </c>
      <c r="P38" s="10"/>
      <c r="Q38" s="10"/>
      <c r="R38" s="10"/>
      <c r="S38" s="10"/>
      <c r="T38" s="10"/>
      <c r="U38" s="10"/>
      <c r="W38" s="7"/>
    </row>
    <row r="39" spans="1:23" ht="35.1" customHeight="1">
      <c r="A39" s="38">
        <v>31</v>
      </c>
      <c r="B39" s="53" t="s">
        <v>59</v>
      </c>
      <c r="C39" s="57" t="s">
        <v>259</v>
      </c>
      <c r="D39" s="50" t="s">
        <v>131</v>
      </c>
      <c r="E39" s="16">
        <v>1</v>
      </c>
      <c r="F39" s="37">
        <v>70.343527414454499</v>
      </c>
      <c r="G39" s="39">
        <v>67.743527414454533</v>
      </c>
      <c r="H39" s="50">
        <v>72.91</v>
      </c>
      <c r="I39" s="17">
        <f t="shared" si="4"/>
        <v>70.332351609636348</v>
      </c>
      <c r="J39" s="18">
        <f t="shared" si="0"/>
        <v>2.5832544238340533</v>
      </c>
      <c r="K39" s="35">
        <f t="shared" si="5"/>
        <v>3.6729248556508063</v>
      </c>
      <c r="L39" s="19">
        <f t="shared" si="6"/>
        <v>70.332351609636333</v>
      </c>
      <c r="M39" s="20">
        <f t="shared" si="1"/>
        <v>70.332351609636333</v>
      </c>
      <c r="N39" s="20">
        <f t="shared" si="7"/>
        <v>70.33</v>
      </c>
      <c r="O39" s="20">
        <f t="shared" si="3"/>
        <v>70.33</v>
      </c>
      <c r="P39" s="10"/>
      <c r="Q39" s="10"/>
      <c r="R39" s="10"/>
      <c r="S39" s="10"/>
      <c r="T39" s="10"/>
      <c r="U39" s="10"/>
      <c r="W39" s="7"/>
    </row>
    <row r="40" spans="1:23" ht="35.1" customHeight="1">
      <c r="A40" s="38">
        <v>32</v>
      </c>
      <c r="B40" s="53" t="s">
        <v>60</v>
      </c>
      <c r="C40" s="57" t="s">
        <v>259</v>
      </c>
      <c r="D40" s="50" t="s">
        <v>131</v>
      </c>
      <c r="E40" s="16">
        <v>1</v>
      </c>
      <c r="F40" s="37">
        <v>139.87239217863601</v>
      </c>
      <c r="G40" s="39">
        <v>137.27239217863635</v>
      </c>
      <c r="H40" s="50">
        <v>144.97999999999999</v>
      </c>
      <c r="I40" s="17">
        <f t="shared" si="4"/>
        <v>140.70826145242413</v>
      </c>
      <c r="J40" s="18">
        <f t="shared" si="0"/>
        <v>3.92120041111568</v>
      </c>
      <c r="K40" s="35">
        <f t="shared" si="5"/>
        <v>2.7867591928434887</v>
      </c>
      <c r="L40" s="19">
        <f t="shared" si="6"/>
        <v>140.7082614524241</v>
      </c>
      <c r="M40" s="20">
        <f t="shared" si="1"/>
        <v>140.7082614524241</v>
      </c>
      <c r="N40" s="20">
        <f t="shared" si="7"/>
        <v>140.69999999999999</v>
      </c>
      <c r="O40" s="20">
        <f t="shared" si="3"/>
        <v>140.69999999999999</v>
      </c>
      <c r="P40" s="10"/>
      <c r="Q40" s="10"/>
      <c r="R40" s="10"/>
      <c r="S40" s="10"/>
      <c r="T40" s="10"/>
      <c r="U40" s="10"/>
      <c r="W40" s="7"/>
    </row>
    <row r="41" spans="1:23" ht="35.1" customHeight="1">
      <c r="A41" s="38">
        <v>33</v>
      </c>
      <c r="B41" s="53" t="s">
        <v>61</v>
      </c>
      <c r="C41" s="57" t="s">
        <v>259</v>
      </c>
      <c r="D41" s="50" t="s">
        <v>131</v>
      </c>
      <c r="E41" s="16">
        <v>1</v>
      </c>
      <c r="F41" s="37">
        <v>205.58924234472701</v>
      </c>
      <c r="G41" s="39">
        <v>202.98924234472722</v>
      </c>
      <c r="H41" s="50">
        <v>213.1</v>
      </c>
      <c r="I41" s="17">
        <f t="shared" si="4"/>
        <v>207.22616156315141</v>
      </c>
      <c r="J41" s="18">
        <f t="shared" si="0"/>
        <v>5.2503793659743883</v>
      </c>
      <c r="K41" s="35">
        <f t="shared" si="5"/>
        <v>2.5336469711978693</v>
      </c>
      <c r="L41" s="19">
        <f t="shared" si="6"/>
        <v>207.22616156315138</v>
      </c>
      <c r="M41" s="20">
        <f t="shared" ref="M41:M72" si="8">L41/E41</f>
        <v>207.22616156315138</v>
      </c>
      <c r="N41" s="20">
        <f t="shared" si="7"/>
        <v>207.22</v>
      </c>
      <c r="O41" s="20">
        <f t="shared" ref="O41:O72" si="9">N41*E41</f>
        <v>207.22</v>
      </c>
      <c r="P41" s="10"/>
      <c r="Q41" s="10"/>
      <c r="R41" s="10"/>
      <c r="S41" s="10"/>
      <c r="T41" s="10"/>
      <c r="U41" s="10"/>
      <c r="W41" s="7"/>
    </row>
    <row r="42" spans="1:23" ht="35.1" customHeight="1">
      <c r="A42" s="38">
        <v>34</v>
      </c>
      <c r="B42" s="53" t="s">
        <v>62</v>
      </c>
      <c r="C42" s="57" t="s">
        <v>259</v>
      </c>
      <c r="D42" s="50" t="s">
        <v>131</v>
      </c>
      <c r="E42" s="16">
        <v>1</v>
      </c>
      <c r="F42" s="37">
        <v>249.96451452400001</v>
      </c>
      <c r="G42" s="39">
        <v>247.36451452399999</v>
      </c>
      <c r="H42" s="50">
        <v>259.08999999999997</v>
      </c>
      <c r="I42" s="17">
        <f t="shared" si="4"/>
        <v>252.13967634933331</v>
      </c>
      <c r="J42" s="18">
        <f t="shared" si="0"/>
        <v>6.1579419562677096</v>
      </c>
      <c r="K42" s="35">
        <f t="shared" si="5"/>
        <v>2.4422740781724621</v>
      </c>
      <c r="L42" s="19">
        <f t="shared" si="6"/>
        <v>252.13967634933331</v>
      </c>
      <c r="M42" s="20">
        <f t="shared" si="8"/>
        <v>252.13967634933331</v>
      </c>
      <c r="N42" s="20">
        <f t="shared" si="7"/>
        <v>252.13</v>
      </c>
      <c r="O42" s="20">
        <f t="shared" si="9"/>
        <v>252.13</v>
      </c>
      <c r="P42" s="10"/>
      <c r="Q42" s="10"/>
      <c r="R42" s="10"/>
      <c r="S42" s="10"/>
      <c r="T42" s="10"/>
      <c r="U42" s="10"/>
      <c r="W42" s="7"/>
    </row>
    <row r="43" spans="1:23" ht="35.1" customHeight="1">
      <c r="A43" s="38">
        <v>35</v>
      </c>
      <c r="B43" s="53" t="s">
        <v>63</v>
      </c>
      <c r="C43" s="57" t="s">
        <v>259</v>
      </c>
      <c r="D43" s="50" t="s">
        <v>131</v>
      </c>
      <c r="E43" s="16">
        <v>1</v>
      </c>
      <c r="F43" s="37">
        <v>376.13174082290902</v>
      </c>
      <c r="G43" s="39">
        <v>373.531740822909</v>
      </c>
      <c r="H43" s="50">
        <v>389.87</v>
      </c>
      <c r="I43" s="17">
        <f t="shared" si="4"/>
        <v>379.84449388193934</v>
      </c>
      <c r="J43" s="18">
        <f t="shared" si="0"/>
        <v>8.7791275017768058</v>
      </c>
      <c r="K43" s="35">
        <f t="shared" si="5"/>
        <v>2.3112425329786337</v>
      </c>
      <c r="L43" s="19">
        <f t="shared" si="6"/>
        <v>379.84449388193934</v>
      </c>
      <c r="M43" s="20">
        <f t="shared" si="8"/>
        <v>379.84449388193934</v>
      </c>
      <c r="N43" s="20">
        <f t="shared" si="7"/>
        <v>379.84</v>
      </c>
      <c r="O43" s="20">
        <f t="shared" si="9"/>
        <v>379.84</v>
      </c>
      <c r="P43" s="10"/>
      <c r="Q43" s="10"/>
      <c r="R43" s="10"/>
      <c r="S43" s="10"/>
      <c r="T43" s="10"/>
      <c r="U43" s="10"/>
      <c r="W43" s="7"/>
    </row>
    <row r="44" spans="1:23" ht="35.1" customHeight="1">
      <c r="A44" s="38">
        <v>36</v>
      </c>
      <c r="B44" s="53" t="s">
        <v>64</v>
      </c>
      <c r="C44" s="57" t="s">
        <v>259</v>
      </c>
      <c r="D44" s="50" t="s">
        <v>131</v>
      </c>
      <c r="E44" s="16">
        <v>1</v>
      </c>
      <c r="F44" s="37">
        <v>519.10605392836396</v>
      </c>
      <c r="G44" s="39">
        <v>516.5060539283636</v>
      </c>
      <c r="H44" s="50">
        <v>538.05999999999995</v>
      </c>
      <c r="I44" s="17">
        <f t="shared" si="4"/>
        <v>524.55736928557587</v>
      </c>
      <c r="J44" s="18">
        <f t="shared" si="0"/>
        <v>11.765660931608666</v>
      </c>
      <c r="K44" s="35">
        <f t="shared" si="5"/>
        <v>2.2429693338658039</v>
      </c>
      <c r="L44" s="19">
        <f t="shared" si="6"/>
        <v>524.55736928557576</v>
      </c>
      <c r="M44" s="20">
        <f t="shared" si="8"/>
        <v>524.55736928557576</v>
      </c>
      <c r="N44" s="20">
        <f t="shared" si="7"/>
        <v>524.54999999999995</v>
      </c>
      <c r="O44" s="20">
        <f t="shared" si="9"/>
        <v>524.54999999999995</v>
      </c>
      <c r="P44" s="10"/>
      <c r="Q44" s="10"/>
      <c r="R44" s="10"/>
      <c r="S44" s="10"/>
      <c r="T44" s="10"/>
      <c r="U44" s="10"/>
      <c r="W44" s="7"/>
    </row>
    <row r="45" spans="1:23" ht="35.1" customHeight="1">
      <c r="A45" s="38">
        <v>37</v>
      </c>
      <c r="B45" s="49" t="s">
        <v>65</v>
      </c>
      <c r="C45" s="57" t="s">
        <v>259</v>
      </c>
      <c r="D45" s="50" t="s">
        <v>131</v>
      </c>
      <c r="E45" s="16">
        <v>1</v>
      </c>
      <c r="F45" s="37">
        <v>645.76760630981801</v>
      </c>
      <c r="G45" s="39">
        <v>643.1676063098181</v>
      </c>
      <c r="H45" s="50">
        <v>669.35</v>
      </c>
      <c r="I45" s="17">
        <f t="shared" si="4"/>
        <v>652.76173753987871</v>
      </c>
      <c r="J45" s="18">
        <f t="shared" si="0"/>
        <v>14.424556789877546</v>
      </c>
      <c r="K45" s="35">
        <f t="shared" si="5"/>
        <v>2.2097736371988743</v>
      </c>
      <c r="L45" s="19">
        <f t="shared" si="6"/>
        <v>652.76173753987871</v>
      </c>
      <c r="M45" s="20">
        <f t="shared" si="8"/>
        <v>652.76173753987871</v>
      </c>
      <c r="N45" s="20">
        <f t="shared" si="7"/>
        <v>652.76</v>
      </c>
      <c r="O45" s="20">
        <f t="shared" si="9"/>
        <v>652.76</v>
      </c>
      <c r="P45" s="10"/>
      <c r="Q45" s="10"/>
      <c r="R45" s="10"/>
      <c r="S45" s="10"/>
      <c r="T45" s="10"/>
      <c r="U45" s="10"/>
      <c r="W45" s="7"/>
    </row>
    <row r="46" spans="1:23" ht="35.1" customHeight="1">
      <c r="A46" s="38">
        <v>38</v>
      </c>
      <c r="B46" s="53" t="s">
        <v>66</v>
      </c>
      <c r="C46" s="57" t="s">
        <v>259</v>
      </c>
      <c r="D46" s="50" t="s">
        <v>131</v>
      </c>
      <c r="E46" s="16">
        <v>1</v>
      </c>
      <c r="F46" s="37">
        <v>40.332230441454499</v>
      </c>
      <c r="G46" s="39">
        <v>37.73223044145454</v>
      </c>
      <c r="H46" s="50">
        <v>41.81</v>
      </c>
      <c r="I46" s="17">
        <f t="shared" si="4"/>
        <v>39.958153627636342</v>
      </c>
      <c r="J46" s="18">
        <f t="shared" si="0"/>
        <v>2.0644614891363968</v>
      </c>
      <c r="K46" s="35">
        <f t="shared" si="5"/>
        <v>5.1665587663904198</v>
      </c>
      <c r="L46" s="19">
        <f t="shared" si="6"/>
        <v>39.958153627636342</v>
      </c>
      <c r="M46" s="20">
        <f t="shared" si="8"/>
        <v>39.958153627636342</v>
      </c>
      <c r="N46" s="20">
        <f t="shared" si="7"/>
        <v>39.950000000000003</v>
      </c>
      <c r="O46" s="20">
        <f t="shared" si="9"/>
        <v>39.950000000000003</v>
      </c>
      <c r="P46" s="10"/>
      <c r="Q46" s="10"/>
      <c r="R46" s="10"/>
      <c r="S46" s="10"/>
      <c r="T46" s="10"/>
      <c r="U46" s="10"/>
      <c r="W46" s="7"/>
    </row>
    <row r="47" spans="1:23" ht="35.1" customHeight="1">
      <c r="A47" s="38">
        <v>39</v>
      </c>
      <c r="B47" s="53" t="s">
        <v>67</v>
      </c>
      <c r="C47" s="57" t="s">
        <v>259</v>
      </c>
      <c r="D47" s="50" t="s">
        <v>131</v>
      </c>
      <c r="E47" s="16">
        <v>1</v>
      </c>
      <c r="F47" s="37">
        <v>14.094922983272699</v>
      </c>
      <c r="G47" s="39">
        <v>11.494922983272726</v>
      </c>
      <c r="H47" s="50">
        <v>14.61</v>
      </c>
      <c r="I47" s="17">
        <f t="shared" si="4"/>
        <v>13.399948655515141</v>
      </c>
      <c r="J47" s="18">
        <f t="shared" si="0"/>
        <v>1.6697808814982802</v>
      </c>
      <c r="K47" s="35">
        <f t="shared" si="5"/>
        <v>12.461099101383743</v>
      </c>
      <c r="L47" s="19">
        <f t="shared" si="6"/>
        <v>13.399948655515141</v>
      </c>
      <c r="M47" s="20">
        <f t="shared" si="8"/>
        <v>13.399948655515141</v>
      </c>
      <c r="N47" s="20">
        <f t="shared" si="7"/>
        <v>13.39</v>
      </c>
      <c r="O47" s="20">
        <f t="shared" si="9"/>
        <v>13.39</v>
      </c>
      <c r="P47" s="10"/>
      <c r="Q47" s="10"/>
      <c r="R47" s="10"/>
      <c r="S47" s="10"/>
      <c r="T47" s="10"/>
      <c r="U47" s="10"/>
      <c r="W47" s="7"/>
    </row>
    <row r="48" spans="1:23" ht="35.1" customHeight="1">
      <c r="A48" s="38">
        <v>40</v>
      </c>
      <c r="B48" s="53" t="s">
        <v>68</v>
      </c>
      <c r="C48" s="57" t="s">
        <v>259</v>
      </c>
      <c r="D48" s="50" t="s">
        <v>131</v>
      </c>
      <c r="E48" s="16">
        <v>1</v>
      </c>
      <c r="F48" s="37">
        <v>111.172960578545</v>
      </c>
      <c r="G48" s="39">
        <v>108.57296057854543</v>
      </c>
      <c r="H48" s="50">
        <v>115.23</v>
      </c>
      <c r="I48" s="17">
        <f t="shared" si="4"/>
        <v>111.65864038569681</v>
      </c>
      <c r="J48" s="18">
        <f t="shared" si="0"/>
        <v>3.3549898838903096</v>
      </c>
      <c r="K48" s="35">
        <f t="shared" si="5"/>
        <v>3.0046845208766086</v>
      </c>
      <c r="L48" s="19">
        <f t="shared" si="6"/>
        <v>111.65864038569681</v>
      </c>
      <c r="M48" s="20">
        <f t="shared" si="8"/>
        <v>111.65864038569681</v>
      </c>
      <c r="N48" s="20">
        <f t="shared" si="7"/>
        <v>111.65</v>
      </c>
      <c r="O48" s="20">
        <f t="shared" si="9"/>
        <v>111.65</v>
      </c>
      <c r="P48" s="10"/>
      <c r="Q48" s="10"/>
      <c r="R48" s="10"/>
      <c r="S48" s="10"/>
      <c r="T48" s="10"/>
      <c r="U48" s="10"/>
      <c r="W48" s="7"/>
    </row>
    <row r="49" spans="1:23" ht="35.1" customHeight="1">
      <c r="A49" s="38">
        <v>41</v>
      </c>
      <c r="B49" s="53" t="s">
        <v>69</v>
      </c>
      <c r="C49" s="57" t="s">
        <v>259</v>
      </c>
      <c r="D49" s="50" t="s">
        <v>131</v>
      </c>
      <c r="E49" s="16">
        <v>1</v>
      </c>
      <c r="F49" s="37">
        <v>74.440730137090895</v>
      </c>
      <c r="G49" s="39">
        <v>71.840730137090901</v>
      </c>
      <c r="H49" s="50">
        <v>77.16</v>
      </c>
      <c r="I49" s="17">
        <f t="shared" si="4"/>
        <v>74.480486758060593</v>
      </c>
      <c r="J49" s="18">
        <f t="shared" si="0"/>
        <v>2.6598577800883327</v>
      </c>
      <c r="K49" s="35">
        <f t="shared" si="5"/>
        <v>3.5712142815721748</v>
      </c>
      <c r="L49" s="19">
        <f t="shared" si="6"/>
        <v>74.480486758060593</v>
      </c>
      <c r="M49" s="20">
        <f t="shared" si="8"/>
        <v>74.480486758060593</v>
      </c>
      <c r="N49" s="20">
        <f t="shared" si="7"/>
        <v>74.48</v>
      </c>
      <c r="O49" s="20">
        <f t="shared" si="9"/>
        <v>74.48</v>
      </c>
      <c r="P49" s="10"/>
      <c r="Q49" s="10"/>
      <c r="R49" s="10"/>
      <c r="S49" s="10"/>
      <c r="T49" s="10"/>
      <c r="U49" s="10"/>
      <c r="W49" s="7"/>
    </row>
    <row r="50" spans="1:23" ht="35.1" customHeight="1">
      <c r="A50" s="38">
        <v>42</v>
      </c>
      <c r="B50" s="53" t="s">
        <v>70</v>
      </c>
      <c r="C50" s="57" t="s">
        <v>259</v>
      </c>
      <c r="D50" s="50" t="s">
        <v>131</v>
      </c>
      <c r="E50" s="16">
        <v>1</v>
      </c>
      <c r="F50" s="37">
        <v>75.752595510000006</v>
      </c>
      <c r="G50" s="39">
        <v>73.152595509999998</v>
      </c>
      <c r="H50" s="50">
        <v>78.52</v>
      </c>
      <c r="I50" s="17">
        <f t="shared" si="4"/>
        <v>75.808397006666667</v>
      </c>
      <c r="J50" s="18">
        <f t="shared" si="0"/>
        <v>2.6841373092840679</v>
      </c>
      <c r="K50" s="35">
        <f t="shared" si="5"/>
        <v>3.5406860127223405</v>
      </c>
      <c r="L50" s="19">
        <f t="shared" si="6"/>
        <v>75.808397006666667</v>
      </c>
      <c r="M50" s="20">
        <f t="shared" si="8"/>
        <v>75.808397006666667</v>
      </c>
      <c r="N50" s="20">
        <f t="shared" si="7"/>
        <v>75.8</v>
      </c>
      <c r="O50" s="20">
        <f t="shared" si="9"/>
        <v>75.8</v>
      </c>
      <c r="P50" s="10"/>
      <c r="Q50" s="10"/>
      <c r="R50" s="10"/>
      <c r="S50" s="10"/>
      <c r="T50" s="10"/>
      <c r="U50" s="10"/>
      <c r="W50" s="7"/>
    </row>
    <row r="51" spans="1:23" ht="35.1" customHeight="1">
      <c r="A51" s="38">
        <v>43</v>
      </c>
      <c r="B51" s="53" t="s">
        <v>71</v>
      </c>
      <c r="C51" s="57" t="s">
        <v>259</v>
      </c>
      <c r="D51" s="50" t="s">
        <v>131</v>
      </c>
      <c r="E51" s="16">
        <v>1</v>
      </c>
      <c r="F51" s="37">
        <v>908.787107307273</v>
      </c>
      <c r="G51" s="39">
        <v>906.18710730727264</v>
      </c>
      <c r="H51" s="50">
        <v>941.98</v>
      </c>
      <c r="I51" s="17">
        <f t="shared" si="4"/>
        <v>918.98473820484867</v>
      </c>
      <c r="J51" s="18">
        <f t="shared" si="0"/>
        <v>19.956867208323679</v>
      </c>
      <c r="K51" s="35">
        <f t="shared" si="5"/>
        <v>2.171621179183842</v>
      </c>
      <c r="L51" s="19">
        <f t="shared" si="6"/>
        <v>918.98473820484855</v>
      </c>
      <c r="M51" s="20">
        <f t="shared" si="8"/>
        <v>918.98473820484855</v>
      </c>
      <c r="N51" s="20">
        <f t="shared" si="7"/>
        <v>918.98</v>
      </c>
      <c r="O51" s="20">
        <f t="shared" si="9"/>
        <v>918.98</v>
      </c>
      <c r="P51" s="10"/>
      <c r="Q51" s="10"/>
      <c r="R51" s="10"/>
      <c r="S51" s="10"/>
      <c r="T51" s="10"/>
      <c r="U51" s="10"/>
      <c r="W51" s="7"/>
    </row>
    <row r="52" spans="1:23" ht="35.1" customHeight="1">
      <c r="A52" s="38">
        <v>44</v>
      </c>
      <c r="B52" s="53" t="s">
        <v>72</v>
      </c>
      <c r="C52" s="57" t="s">
        <v>259</v>
      </c>
      <c r="D52" s="50" t="s">
        <v>131</v>
      </c>
      <c r="E52" s="16">
        <v>1</v>
      </c>
      <c r="F52" s="37">
        <v>88.871249239090901</v>
      </c>
      <c r="G52" s="39">
        <v>86.271249239090906</v>
      </c>
      <c r="H52" s="50">
        <v>92.12</v>
      </c>
      <c r="I52" s="17">
        <f t="shared" si="4"/>
        <v>89.087499492727261</v>
      </c>
      <c r="J52" s="18">
        <f t="shared" si="0"/>
        <v>2.9303659319199427</v>
      </c>
      <c r="K52" s="35">
        <f t="shared" si="5"/>
        <v>3.2893121353789549</v>
      </c>
      <c r="L52" s="19">
        <f t="shared" si="6"/>
        <v>89.087499492727261</v>
      </c>
      <c r="M52" s="20">
        <f t="shared" si="8"/>
        <v>89.087499492727261</v>
      </c>
      <c r="N52" s="20">
        <f t="shared" si="7"/>
        <v>89.08</v>
      </c>
      <c r="O52" s="20">
        <f t="shared" si="9"/>
        <v>89.08</v>
      </c>
      <c r="P52" s="10"/>
      <c r="Q52" s="10"/>
      <c r="R52" s="10"/>
      <c r="S52" s="10"/>
      <c r="T52" s="10"/>
      <c r="U52" s="10"/>
      <c r="W52" s="7"/>
    </row>
    <row r="53" spans="1:23" ht="35.1" customHeight="1">
      <c r="A53" s="38">
        <v>45</v>
      </c>
      <c r="B53" s="53" t="s">
        <v>73</v>
      </c>
      <c r="C53" s="57" t="s">
        <v>259</v>
      </c>
      <c r="D53" s="50" t="s">
        <v>131</v>
      </c>
      <c r="E53" s="16">
        <v>1</v>
      </c>
      <c r="F53" s="37">
        <v>99.698891700999994</v>
      </c>
      <c r="G53" s="39">
        <v>97.098891700999985</v>
      </c>
      <c r="H53" s="50">
        <v>103.34</v>
      </c>
      <c r="I53" s="17">
        <f t="shared" si="4"/>
        <v>100.04592780066666</v>
      </c>
      <c r="J53" s="18">
        <f t="shared" si="0"/>
        <v>3.1349934195809115</v>
      </c>
      <c r="K53" s="35">
        <f t="shared" si="5"/>
        <v>3.1335542470325528</v>
      </c>
      <c r="L53" s="19">
        <f t="shared" si="6"/>
        <v>100.04592780066665</v>
      </c>
      <c r="M53" s="20">
        <f t="shared" si="8"/>
        <v>100.04592780066665</v>
      </c>
      <c r="N53" s="20">
        <f t="shared" si="7"/>
        <v>100.04</v>
      </c>
      <c r="O53" s="20">
        <f t="shared" si="9"/>
        <v>100.04</v>
      </c>
      <c r="P53" s="10"/>
      <c r="Q53" s="10"/>
      <c r="R53" s="10"/>
      <c r="S53" s="10"/>
      <c r="T53" s="10"/>
      <c r="U53" s="10"/>
      <c r="W53" s="7"/>
    </row>
    <row r="54" spans="1:23" ht="35.1" customHeight="1">
      <c r="A54" s="38">
        <v>46</v>
      </c>
      <c r="B54" s="53" t="s">
        <v>74</v>
      </c>
      <c r="C54" s="57" t="s">
        <v>259</v>
      </c>
      <c r="D54" s="50" t="s">
        <v>131</v>
      </c>
      <c r="E54" s="16">
        <v>1</v>
      </c>
      <c r="F54" s="37">
        <v>205.62726742800001</v>
      </c>
      <c r="G54" s="39">
        <v>203.02726742799999</v>
      </c>
      <c r="H54" s="50">
        <v>213.14</v>
      </c>
      <c r="I54" s="17">
        <f t="shared" si="4"/>
        <v>207.26484495199998</v>
      </c>
      <c r="J54" s="18">
        <f t="shared" si="0"/>
        <v>5.2514840881916296</v>
      </c>
      <c r="K54" s="35">
        <f t="shared" si="5"/>
        <v>2.5337070979923344</v>
      </c>
      <c r="L54" s="19">
        <f t="shared" si="6"/>
        <v>207.26484495199998</v>
      </c>
      <c r="M54" s="20">
        <f t="shared" si="8"/>
        <v>207.26484495199998</v>
      </c>
      <c r="N54" s="20">
        <f t="shared" si="7"/>
        <v>207.26</v>
      </c>
      <c r="O54" s="20">
        <f t="shared" si="9"/>
        <v>207.26</v>
      </c>
      <c r="P54" s="10"/>
      <c r="Q54" s="10"/>
      <c r="R54" s="10"/>
      <c r="S54" s="10"/>
      <c r="T54" s="10"/>
      <c r="U54" s="10"/>
      <c r="W54" s="7"/>
    </row>
    <row r="55" spans="1:23" ht="35.1" customHeight="1">
      <c r="A55" s="38">
        <v>47</v>
      </c>
      <c r="B55" s="53" t="s">
        <v>75</v>
      </c>
      <c r="C55" s="57" t="s">
        <v>259</v>
      </c>
      <c r="D55" s="50" t="s">
        <v>131</v>
      </c>
      <c r="E55" s="16">
        <v>1</v>
      </c>
      <c r="F55" s="37">
        <v>421.96147243736402</v>
      </c>
      <c r="G55" s="39">
        <v>419.36147243736355</v>
      </c>
      <c r="H55" s="50">
        <v>437.37</v>
      </c>
      <c r="I55" s="17">
        <f t="shared" si="4"/>
        <v>426.23098162490919</v>
      </c>
      <c r="J55" s="18">
        <f t="shared" si="0"/>
        <v>9.7338737289148511</v>
      </c>
      <c r="K55" s="35">
        <f t="shared" si="5"/>
        <v>2.2837086341792094</v>
      </c>
      <c r="L55" s="19">
        <f t="shared" si="6"/>
        <v>426.23098162490919</v>
      </c>
      <c r="M55" s="20">
        <f t="shared" si="8"/>
        <v>426.23098162490919</v>
      </c>
      <c r="N55" s="20">
        <f t="shared" si="7"/>
        <v>426.23</v>
      </c>
      <c r="O55" s="20">
        <f t="shared" si="9"/>
        <v>426.23</v>
      </c>
      <c r="P55" s="10"/>
      <c r="Q55" s="10"/>
      <c r="R55" s="10"/>
      <c r="S55" s="10"/>
      <c r="T55" s="10"/>
      <c r="U55" s="10"/>
      <c r="W55" s="7"/>
    </row>
    <row r="56" spans="1:23" ht="49.5" customHeight="1">
      <c r="A56" s="38">
        <v>48</v>
      </c>
      <c r="B56" s="53" t="s">
        <v>76</v>
      </c>
      <c r="C56" s="57" t="s">
        <v>259</v>
      </c>
      <c r="D56" s="50" t="s">
        <v>131</v>
      </c>
      <c r="E56" s="16">
        <v>1</v>
      </c>
      <c r="F56" s="37">
        <v>91.626166522199995</v>
      </c>
      <c r="G56" s="39">
        <v>89.0261665222</v>
      </c>
      <c r="H56" s="50">
        <v>94.97</v>
      </c>
      <c r="I56" s="17">
        <f t="shared" si="4"/>
        <v>91.874111014799993</v>
      </c>
      <c r="J56" s="18">
        <f t="shared" si="0"/>
        <v>2.9796638160222053</v>
      </c>
      <c r="K56" s="35">
        <f t="shared" si="5"/>
        <v>3.2432028817587271</v>
      </c>
      <c r="L56" s="19">
        <f t="shared" si="6"/>
        <v>91.874111014799979</v>
      </c>
      <c r="M56" s="20">
        <f t="shared" si="8"/>
        <v>91.874111014799979</v>
      </c>
      <c r="N56" s="20">
        <f t="shared" si="7"/>
        <v>91.87</v>
      </c>
      <c r="O56" s="20">
        <f t="shared" si="9"/>
        <v>91.87</v>
      </c>
      <c r="P56" s="10"/>
      <c r="Q56" s="10"/>
      <c r="R56" s="10"/>
      <c r="S56" s="10"/>
      <c r="T56" s="10"/>
      <c r="U56" s="10"/>
      <c r="W56" s="7"/>
    </row>
    <row r="57" spans="1:23" ht="46.5" customHeight="1">
      <c r="A57" s="38">
        <v>49</v>
      </c>
      <c r="B57" s="53" t="s">
        <v>77</v>
      </c>
      <c r="C57" s="57" t="s">
        <v>259</v>
      </c>
      <c r="D57" s="50" t="s">
        <v>131</v>
      </c>
      <c r="E57" s="16">
        <v>1</v>
      </c>
      <c r="F57" s="37">
        <v>74.309543599799994</v>
      </c>
      <c r="G57" s="39">
        <v>71.7095435998</v>
      </c>
      <c r="H57" s="50">
        <v>77.02</v>
      </c>
      <c r="I57" s="17">
        <f t="shared" si="4"/>
        <v>74.346362399866663</v>
      </c>
      <c r="J57" s="18">
        <f t="shared" si="0"/>
        <v>2.6554196490639739</v>
      </c>
      <c r="K57" s="35">
        <f t="shared" si="5"/>
        <v>3.5716873877191015</v>
      </c>
      <c r="L57" s="19">
        <f t="shared" si="6"/>
        <v>74.346362399866649</v>
      </c>
      <c r="M57" s="20">
        <f t="shared" si="8"/>
        <v>74.346362399866649</v>
      </c>
      <c r="N57" s="20">
        <f t="shared" si="7"/>
        <v>74.34</v>
      </c>
      <c r="O57" s="20">
        <f t="shared" si="9"/>
        <v>74.34</v>
      </c>
      <c r="P57" s="10"/>
      <c r="Q57" s="10"/>
      <c r="R57" s="10"/>
      <c r="S57" s="10"/>
      <c r="T57" s="10"/>
      <c r="U57" s="10"/>
      <c r="W57" s="7"/>
    </row>
    <row r="58" spans="1:23" ht="49.5" customHeight="1">
      <c r="A58" s="38">
        <v>50</v>
      </c>
      <c r="B58" s="53" t="s">
        <v>78</v>
      </c>
      <c r="C58" s="57" t="s">
        <v>259</v>
      </c>
      <c r="D58" s="50" t="s">
        <v>131</v>
      </c>
      <c r="E58" s="16">
        <v>1</v>
      </c>
      <c r="F58" s="37">
        <v>77.195647420200004</v>
      </c>
      <c r="G58" s="39">
        <v>74.595647420199995</v>
      </c>
      <c r="H58" s="50">
        <v>80.010000000000005</v>
      </c>
      <c r="I58" s="17">
        <f t="shared" si="4"/>
        <v>77.267098280133325</v>
      </c>
      <c r="J58" s="18">
        <f t="shared" si="0"/>
        <v>2.7078833770374353</v>
      </c>
      <c r="K58" s="35">
        <f t="shared" si="5"/>
        <v>3.5045749579205796</v>
      </c>
      <c r="L58" s="19">
        <f t="shared" si="6"/>
        <v>77.267098280133325</v>
      </c>
      <c r="M58" s="20">
        <f t="shared" si="8"/>
        <v>77.267098280133325</v>
      </c>
      <c r="N58" s="20">
        <f t="shared" si="7"/>
        <v>77.260000000000005</v>
      </c>
      <c r="O58" s="20">
        <f t="shared" si="9"/>
        <v>77.260000000000005</v>
      </c>
      <c r="P58" s="10"/>
      <c r="Q58" s="10"/>
      <c r="R58" s="10"/>
      <c r="S58" s="10"/>
      <c r="T58" s="10"/>
      <c r="U58" s="10"/>
      <c r="W58" s="7"/>
    </row>
    <row r="59" spans="1:23" ht="48.75" customHeight="1">
      <c r="A59" s="38">
        <v>51</v>
      </c>
      <c r="B59" s="53" t="s">
        <v>79</v>
      </c>
      <c r="C59" s="57" t="s">
        <v>259</v>
      </c>
      <c r="D59" s="50" t="s">
        <v>131</v>
      </c>
      <c r="E59" s="16">
        <v>1</v>
      </c>
      <c r="F59" s="37">
        <v>75.752595510000006</v>
      </c>
      <c r="G59" s="39">
        <v>73.152595509999998</v>
      </c>
      <c r="H59" s="50">
        <v>78.52</v>
      </c>
      <c r="I59" s="17">
        <f t="shared" si="4"/>
        <v>75.808397006666667</v>
      </c>
      <c r="J59" s="18">
        <f t="shared" si="0"/>
        <v>2.6841373092840679</v>
      </c>
      <c r="K59" s="35">
        <f t="shared" si="5"/>
        <v>3.5406860127223405</v>
      </c>
      <c r="L59" s="19">
        <f t="shared" si="6"/>
        <v>75.808397006666667</v>
      </c>
      <c r="M59" s="20">
        <f t="shared" si="8"/>
        <v>75.808397006666667</v>
      </c>
      <c r="N59" s="20">
        <f t="shared" si="7"/>
        <v>75.8</v>
      </c>
      <c r="O59" s="20">
        <f t="shared" si="9"/>
        <v>75.8</v>
      </c>
      <c r="P59" s="10"/>
      <c r="Q59" s="10"/>
      <c r="R59" s="10"/>
      <c r="S59" s="10"/>
      <c r="T59" s="10"/>
      <c r="U59" s="10"/>
      <c r="W59" s="7"/>
    </row>
    <row r="60" spans="1:23" ht="35.1" customHeight="1">
      <c r="A60" s="38">
        <v>52</v>
      </c>
      <c r="B60" s="53" t="s">
        <v>80</v>
      </c>
      <c r="C60" s="57" t="s">
        <v>259</v>
      </c>
      <c r="D60" s="50" t="s">
        <v>131</v>
      </c>
      <c r="E60" s="16">
        <v>1</v>
      </c>
      <c r="F60" s="37">
        <v>111.172960578545</v>
      </c>
      <c r="G60" s="39">
        <v>108.57296057854543</v>
      </c>
      <c r="H60" s="50">
        <v>115.23</v>
      </c>
      <c r="I60" s="17">
        <f t="shared" si="4"/>
        <v>111.65864038569681</v>
      </c>
      <c r="J60" s="18">
        <f t="shared" si="0"/>
        <v>3.3549898838903096</v>
      </c>
      <c r="K60" s="35">
        <f t="shared" si="5"/>
        <v>3.0046845208766086</v>
      </c>
      <c r="L60" s="19">
        <f t="shared" si="6"/>
        <v>111.65864038569681</v>
      </c>
      <c r="M60" s="20">
        <f t="shared" si="8"/>
        <v>111.65864038569681</v>
      </c>
      <c r="N60" s="20">
        <f t="shared" si="7"/>
        <v>111.65</v>
      </c>
      <c r="O60" s="20">
        <f t="shared" si="9"/>
        <v>111.65</v>
      </c>
      <c r="P60" s="10"/>
      <c r="Q60" s="10"/>
      <c r="R60" s="10"/>
      <c r="S60" s="10"/>
      <c r="T60" s="10"/>
      <c r="U60" s="10"/>
      <c r="W60" s="7"/>
    </row>
    <row r="61" spans="1:23" ht="35.1" customHeight="1">
      <c r="A61" s="38">
        <v>53</v>
      </c>
      <c r="B61" s="53" t="s">
        <v>81</v>
      </c>
      <c r="C61" s="57" t="s">
        <v>259</v>
      </c>
      <c r="D61" s="50" t="s">
        <v>131</v>
      </c>
      <c r="E61" s="16">
        <v>1</v>
      </c>
      <c r="F61" s="37">
        <v>166.271306240727</v>
      </c>
      <c r="G61" s="39">
        <v>163.67130624072726</v>
      </c>
      <c r="H61" s="50">
        <v>172.34</v>
      </c>
      <c r="I61" s="17">
        <f t="shared" si="4"/>
        <v>167.42753749381811</v>
      </c>
      <c r="J61" s="18">
        <f t="shared" si="0"/>
        <v>4.4485071547634929</v>
      </c>
      <c r="K61" s="35">
        <f t="shared" si="5"/>
        <v>2.6569746060606931</v>
      </c>
      <c r="L61" s="19">
        <f t="shared" si="6"/>
        <v>167.42753749381808</v>
      </c>
      <c r="M61" s="20">
        <f t="shared" si="8"/>
        <v>167.42753749381808</v>
      </c>
      <c r="N61" s="20">
        <f t="shared" si="7"/>
        <v>167.42</v>
      </c>
      <c r="O61" s="20">
        <f t="shared" si="9"/>
        <v>167.42</v>
      </c>
      <c r="P61" s="10"/>
      <c r="Q61" s="10"/>
      <c r="R61" s="10"/>
      <c r="S61" s="10"/>
      <c r="T61" s="10"/>
      <c r="U61" s="10"/>
      <c r="W61" s="7"/>
    </row>
    <row r="62" spans="1:23" ht="35.1" customHeight="1">
      <c r="A62" s="38">
        <v>54</v>
      </c>
      <c r="B62" s="53" t="s">
        <v>82</v>
      </c>
      <c r="C62" s="57" t="s">
        <v>259</v>
      </c>
      <c r="D62" s="50" t="s">
        <v>131</v>
      </c>
      <c r="E62" s="16">
        <v>1</v>
      </c>
      <c r="F62" s="37">
        <v>161.29002033200001</v>
      </c>
      <c r="G62" s="39">
        <v>158.69002033199999</v>
      </c>
      <c r="H62" s="50">
        <v>167.18</v>
      </c>
      <c r="I62" s="17">
        <f t="shared" si="4"/>
        <v>162.38668022133334</v>
      </c>
      <c r="J62" s="18">
        <f t="shared" si="0"/>
        <v>4.3499351576107266</v>
      </c>
      <c r="K62" s="35">
        <f t="shared" si="5"/>
        <v>2.6787512077232916</v>
      </c>
      <c r="L62" s="19">
        <f t="shared" si="6"/>
        <v>162.38668022133334</v>
      </c>
      <c r="M62" s="20">
        <f t="shared" si="8"/>
        <v>162.38668022133334</v>
      </c>
      <c r="N62" s="20">
        <f t="shared" si="7"/>
        <v>162.38</v>
      </c>
      <c r="O62" s="20">
        <f t="shared" si="9"/>
        <v>162.38</v>
      </c>
      <c r="P62" s="10"/>
      <c r="Q62" s="10"/>
      <c r="R62" s="10"/>
      <c r="S62" s="10"/>
      <c r="T62" s="10"/>
      <c r="U62" s="10"/>
      <c r="W62" s="7"/>
    </row>
    <row r="63" spans="1:23" ht="35.1" customHeight="1">
      <c r="A63" s="38">
        <v>55</v>
      </c>
      <c r="B63" s="53" t="s">
        <v>83</v>
      </c>
      <c r="C63" s="57" t="s">
        <v>259</v>
      </c>
      <c r="D63" s="50" t="s">
        <v>131</v>
      </c>
      <c r="E63" s="16">
        <v>1</v>
      </c>
      <c r="F63" s="37">
        <v>193.820479071818</v>
      </c>
      <c r="G63" s="39">
        <v>191.22047907181815</v>
      </c>
      <c r="H63" s="50">
        <v>200.9</v>
      </c>
      <c r="I63" s="17">
        <f t="shared" si="4"/>
        <v>195.31365271454538</v>
      </c>
      <c r="J63" s="18">
        <f t="shared" si="0"/>
        <v>5.0095366048447509</v>
      </c>
      <c r="K63" s="35">
        <f t="shared" si="5"/>
        <v>2.564867604092318</v>
      </c>
      <c r="L63" s="19">
        <f t="shared" si="6"/>
        <v>195.31365271454538</v>
      </c>
      <c r="M63" s="20">
        <f t="shared" si="8"/>
        <v>195.31365271454538</v>
      </c>
      <c r="N63" s="20">
        <f t="shared" si="7"/>
        <v>195.31</v>
      </c>
      <c r="O63" s="20">
        <f t="shared" si="9"/>
        <v>195.31</v>
      </c>
      <c r="P63" s="10"/>
      <c r="Q63" s="10"/>
      <c r="R63" s="10"/>
      <c r="S63" s="10"/>
      <c r="T63" s="10"/>
      <c r="U63" s="10"/>
      <c r="W63" s="7"/>
    </row>
    <row r="64" spans="1:23" ht="35.1" customHeight="1">
      <c r="A64" s="38">
        <v>56</v>
      </c>
      <c r="B64" s="53" t="s">
        <v>84</v>
      </c>
      <c r="C64" s="57" t="s">
        <v>259</v>
      </c>
      <c r="D64" s="50" t="s">
        <v>131</v>
      </c>
      <c r="E64" s="16">
        <v>1</v>
      </c>
      <c r="F64" s="37">
        <v>288.00861033836401</v>
      </c>
      <c r="G64" s="39">
        <v>285.40861033836359</v>
      </c>
      <c r="H64" s="50">
        <v>298.52999999999997</v>
      </c>
      <c r="I64" s="17">
        <f t="shared" si="4"/>
        <v>290.64907355890915</v>
      </c>
      <c r="J64" s="18">
        <f t="shared" si="0"/>
        <v>6.9477875023213995</v>
      </c>
      <c r="K64" s="35">
        <f t="shared" si="5"/>
        <v>2.3904385509466324</v>
      </c>
      <c r="L64" s="19">
        <f t="shared" si="6"/>
        <v>290.64907355890915</v>
      </c>
      <c r="M64" s="20">
        <f t="shared" si="8"/>
        <v>290.64907355890915</v>
      </c>
      <c r="N64" s="20">
        <f t="shared" si="7"/>
        <v>290.64</v>
      </c>
      <c r="O64" s="20">
        <f t="shared" si="9"/>
        <v>290.64</v>
      </c>
      <c r="P64" s="10"/>
      <c r="Q64" s="10"/>
      <c r="R64" s="10"/>
      <c r="S64" s="10"/>
      <c r="T64" s="10"/>
      <c r="U64" s="10"/>
      <c r="W64" s="7"/>
    </row>
    <row r="65" spans="1:23" ht="35.1" customHeight="1">
      <c r="A65" s="38">
        <v>57</v>
      </c>
      <c r="B65" s="53" t="s">
        <v>85</v>
      </c>
      <c r="C65" s="57" t="s">
        <v>259</v>
      </c>
      <c r="D65" s="50" t="s">
        <v>131</v>
      </c>
      <c r="E65" s="16">
        <v>1</v>
      </c>
      <c r="F65" s="37">
        <v>458.55110881654502</v>
      </c>
      <c r="G65" s="39">
        <v>455.95110881654534</v>
      </c>
      <c r="H65" s="50">
        <v>475.3</v>
      </c>
      <c r="I65" s="17">
        <f t="shared" si="4"/>
        <v>463.26740587769677</v>
      </c>
      <c r="J65" s="18">
        <f t="shared" si="0"/>
        <v>10.501309012883301</v>
      </c>
      <c r="K65" s="35">
        <f t="shared" si="5"/>
        <v>2.2667921117799641</v>
      </c>
      <c r="L65" s="19">
        <f t="shared" si="6"/>
        <v>463.26740587769677</v>
      </c>
      <c r="M65" s="20">
        <f t="shared" si="8"/>
        <v>463.26740587769677</v>
      </c>
      <c r="N65" s="20">
        <f t="shared" si="7"/>
        <v>463.26</v>
      </c>
      <c r="O65" s="20">
        <f t="shared" si="9"/>
        <v>463.26</v>
      </c>
      <c r="P65" s="10"/>
      <c r="Q65" s="10"/>
      <c r="R65" s="10"/>
      <c r="S65" s="10"/>
      <c r="T65" s="10"/>
      <c r="U65" s="10"/>
      <c r="W65" s="7"/>
    </row>
    <row r="66" spans="1:23" ht="35.1" customHeight="1">
      <c r="A66" s="38">
        <v>58</v>
      </c>
      <c r="B66" s="53" t="s">
        <v>86</v>
      </c>
      <c r="C66" s="57" t="s">
        <v>259</v>
      </c>
      <c r="D66" s="50" t="s">
        <v>131</v>
      </c>
      <c r="E66" s="16">
        <v>1</v>
      </c>
      <c r="F66" s="37">
        <v>629.09360729472701</v>
      </c>
      <c r="G66" s="39">
        <v>626.49360729472721</v>
      </c>
      <c r="H66" s="50">
        <v>652.07000000000005</v>
      </c>
      <c r="I66" s="17">
        <f t="shared" si="4"/>
        <v>635.88573819648479</v>
      </c>
      <c r="J66" s="18">
        <f t="shared" si="0"/>
        <v>14.076141076074181</v>
      </c>
      <c r="K66" s="35">
        <f t="shared" si="5"/>
        <v>2.2136274224355605</v>
      </c>
      <c r="L66" s="19">
        <f t="shared" si="6"/>
        <v>635.88573819648468</v>
      </c>
      <c r="M66" s="20">
        <f t="shared" si="8"/>
        <v>635.88573819648468</v>
      </c>
      <c r="N66" s="20">
        <f t="shared" si="7"/>
        <v>635.88</v>
      </c>
      <c r="O66" s="20">
        <f t="shared" si="9"/>
        <v>635.88</v>
      </c>
      <c r="P66" s="10"/>
      <c r="Q66" s="10"/>
      <c r="R66" s="10"/>
      <c r="S66" s="10"/>
      <c r="T66" s="10"/>
      <c r="U66" s="10"/>
      <c r="W66" s="7"/>
    </row>
    <row r="67" spans="1:23" ht="35.1" customHeight="1">
      <c r="A67" s="38">
        <v>59</v>
      </c>
      <c r="B67" s="53" t="s">
        <v>87</v>
      </c>
      <c r="C67" s="57" t="s">
        <v>259</v>
      </c>
      <c r="D67" s="50" t="s">
        <v>131</v>
      </c>
      <c r="E67" s="16">
        <v>1</v>
      </c>
      <c r="F67" s="37">
        <v>226.35093781163599</v>
      </c>
      <c r="G67" s="39">
        <v>223.75093781163633</v>
      </c>
      <c r="H67" s="50">
        <v>234.62</v>
      </c>
      <c r="I67" s="17">
        <f t="shared" si="4"/>
        <v>228.24062520775746</v>
      </c>
      <c r="J67" s="18">
        <f t="shared" si="0"/>
        <v>5.675589577737667</v>
      </c>
      <c r="K67" s="35">
        <f t="shared" si="5"/>
        <v>2.486669309011674</v>
      </c>
      <c r="L67" s="19">
        <f t="shared" si="6"/>
        <v>228.24062520775743</v>
      </c>
      <c r="M67" s="20">
        <f t="shared" si="8"/>
        <v>228.24062520775743</v>
      </c>
      <c r="N67" s="20">
        <f t="shared" si="7"/>
        <v>228.24</v>
      </c>
      <c r="O67" s="20">
        <f t="shared" si="9"/>
        <v>228.24</v>
      </c>
      <c r="P67" s="10"/>
      <c r="Q67" s="10"/>
      <c r="R67" s="10"/>
      <c r="S67" s="10"/>
      <c r="T67" s="10"/>
      <c r="U67" s="10"/>
      <c r="W67" s="7"/>
    </row>
    <row r="68" spans="1:23" ht="35.1" customHeight="1">
      <c r="A68" s="38">
        <v>60</v>
      </c>
      <c r="B68" s="53" t="s">
        <v>88</v>
      </c>
      <c r="C68" s="57" t="s">
        <v>259</v>
      </c>
      <c r="D68" s="50" t="s">
        <v>131</v>
      </c>
      <c r="E68" s="16">
        <v>1</v>
      </c>
      <c r="F68" s="37">
        <v>501.19623970690901</v>
      </c>
      <c r="G68" s="39">
        <v>498.5962397069091</v>
      </c>
      <c r="H68" s="50">
        <v>519.5</v>
      </c>
      <c r="I68" s="17">
        <f t="shared" si="4"/>
        <v>506.43082647127267</v>
      </c>
      <c r="J68" s="18">
        <f t="shared" si="0"/>
        <v>11.392649935067327</v>
      </c>
      <c r="K68" s="35">
        <f t="shared" si="5"/>
        <v>2.2495964581084946</v>
      </c>
      <c r="L68" s="19">
        <f t="shared" si="6"/>
        <v>506.43082647127267</v>
      </c>
      <c r="M68" s="20">
        <f t="shared" si="8"/>
        <v>506.43082647127267</v>
      </c>
      <c r="N68" s="20">
        <f t="shared" si="7"/>
        <v>506.43</v>
      </c>
      <c r="O68" s="20">
        <f t="shared" si="9"/>
        <v>506.43</v>
      </c>
      <c r="P68" s="10"/>
      <c r="Q68" s="10"/>
      <c r="R68" s="10"/>
      <c r="S68" s="10"/>
      <c r="T68" s="10"/>
      <c r="U68" s="10"/>
      <c r="W68" s="7"/>
    </row>
    <row r="69" spans="1:23" ht="35.1" customHeight="1">
      <c r="A69" s="38">
        <v>61</v>
      </c>
      <c r="B69" s="53" t="s">
        <v>89</v>
      </c>
      <c r="C69" s="57" t="s">
        <v>259</v>
      </c>
      <c r="D69" s="50" t="s">
        <v>131</v>
      </c>
      <c r="E69" s="16">
        <v>1</v>
      </c>
      <c r="F69" s="37">
        <v>672.65134018363597</v>
      </c>
      <c r="G69" s="39">
        <v>670.05134018363628</v>
      </c>
      <c r="H69" s="50">
        <v>697.22</v>
      </c>
      <c r="I69" s="17">
        <f t="shared" si="4"/>
        <v>679.97422678909072</v>
      </c>
      <c r="J69" s="18">
        <f t="shared" si="0"/>
        <v>14.991748404758747</v>
      </c>
      <c r="K69" s="35">
        <f t="shared" si="5"/>
        <v>2.2047524470966122</v>
      </c>
      <c r="L69" s="19">
        <f t="shared" si="6"/>
        <v>679.97422678909072</v>
      </c>
      <c r="M69" s="20">
        <f t="shared" si="8"/>
        <v>679.97422678909072</v>
      </c>
      <c r="N69" s="20">
        <f t="shared" si="7"/>
        <v>679.97</v>
      </c>
      <c r="O69" s="20">
        <f t="shared" si="9"/>
        <v>679.97</v>
      </c>
      <c r="P69" s="10"/>
      <c r="Q69" s="10"/>
      <c r="R69" s="10"/>
      <c r="S69" s="10"/>
      <c r="T69" s="10"/>
      <c r="U69" s="10"/>
      <c r="W69" s="7"/>
    </row>
    <row r="70" spans="1:23" ht="35.1" customHeight="1">
      <c r="A70" s="38">
        <v>62</v>
      </c>
      <c r="B70" s="53" t="s">
        <v>90</v>
      </c>
      <c r="C70" s="57" t="s">
        <v>259</v>
      </c>
      <c r="D70" s="50" t="s">
        <v>131</v>
      </c>
      <c r="E70" s="16">
        <v>1</v>
      </c>
      <c r="F70" s="37">
        <v>1108.1906439894501</v>
      </c>
      <c r="G70" s="39">
        <v>1105.5906439894545</v>
      </c>
      <c r="H70" s="52">
        <v>1148.6600000000001</v>
      </c>
      <c r="I70" s="17">
        <f t="shared" si="4"/>
        <v>1120.8137626596347</v>
      </c>
      <c r="J70" s="18">
        <f t="shared" si="0"/>
        <v>24.150563151031388</v>
      </c>
      <c r="K70" s="35">
        <f t="shared" si="5"/>
        <v>2.1547347075506389</v>
      </c>
      <c r="L70" s="19">
        <f t="shared" si="6"/>
        <v>1120.8137626596347</v>
      </c>
      <c r="M70" s="20">
        <f t="shared" si="8"/>
        <v>1120.8137626596347</v>
      </c>
      <c r="N70" s="20">
        <f t="shared" si="7"/>
        <v>1120.81</v>
      </c>
      <c r="O70" s="20">
        <f t="shared" si="9"/>
        <v>1120.81</v>
      </c>
      <c r="P70" s="10"/>
      <c r="Q70" s="10"/>
      <c r="R70" s="10"/>
      <c r="S70" s="10"/>
      <c r="T70" s="10"/>
      <c r="U70" s="10"/>
      <c r="W70" s="7"/>
    </row>
    <row r="71" spans="1:23" ht="35.1" customHeight="1">
      <c r="A71" s="38">
        <v>63</v>
      </c>
      <c r="B71" s="53" t="s">
        <v>91</v>
      </c>
      <c r="C71" s="57" t="s">
        <v>259</v>
      </c>
      <c r="D71" s="50" t="s">
        <v>131</v>
      </c>
      <c r="E71" s="16">
        <v>1</v>
      </c>
      <c r="F71" s="37">
        <v>390.60028500818203</v>
      </c>
      <c r="G71" s="39">
        <v>388.00028500818178</v>
      </c>
      <c r="H71" s="50">
        <v>404.87</v>
      </c>
      <c r="I71" s="17">
        <f t="shared" si="4"/>
        <v>394.49019000545462</v>
      </c>
      <c r="J71" s="18">
        <f t="shared" si="0"/>
        <v>9.0826946245125288</v>
      </c>
      <c r="K71" s="35">
        <f t="shared" si="5"/>
        <v>2.302387956564127</v>
      </c>
      <c r="L71" s="19">
        <f t="shared" si="6"/>
        <v>394.49019000545456</v>
      </c>
      <c r="M71" s="20">
        <f t="shared" si="8"/>
        <v>394.49019000545456</v>
      </c>
      <c r="N71" s="20">
        <f t="shared" si="7"/>
        <v>394.49</v>
      </c>
      <c r="O71" s="20">
        <f t="shared" si="9"/>
        <v>394.49</v>
      </c>
      <c r="P71" s="10"/>
      <c r="Q71" s="10"/>
      <c r="R71" s="10"/>
      <c r="S71" s="10"/>
      <c r="T71" s="10"/>
      <c r="U71" s="10"/>
      <c r="W71" s="7"/>
    </row>
    <row r="72" spans="1:23" ht="35.1" customHeight="1">
      <c r="A72" s="38">
        <v>64</v>
      </c>
      <c r="B72" s="53" t="s">
        <v>92</v>
      </c>
      <c r="C72" s="57" t="s">
        <v>259</v>
      </c>
      <c r="D72" s="50" t="s">
        <v>131</v>
      </c>
      <c r="E72" s="16">
        <v>1</v>
      </c>
      <c r="F72" s="37">
        <v>1643.4317161363599</v>
      </c>
      <c r="G72" s="39">
        <v>1640.8317161363634</v>
      </c>
      <c r="H72" s="37">
        <v>1703.45</v>
      </c>
      <c r="I72" s="17">
        <f t="shared" si="4"/>
        <v>1662.5711440909079</v>
      </c>
      <c r="J72" s="18">
        <f t="shared" si="0"/>
        <v>35.425988275942856</v>
      </c>
      <c r="K72" s="35">
        <f t="shared" si="5"/>
        <v>2.1307953287805765</v>
      </c>
      <c r="L72" s="19">
        <f t="shared" si="6"/>
        <v>1662.5711440909076</v>
      </c>
      <c r="M72" s="20">
        <f t="shared" si="8"/>
        <v>1662.5711440909076</v>
      </c>
      <c r="N72" s="20">
        <f t="shared" si="7"/>
        <v>1662.57</v>
      </c>
      <c r="O72" s="20">
        <f t="shared" si="9"/>
        <v>1662.57</v>
      </c>
      <c r="P72" s="10"/>
      <c r="Q72" s="10"/>
      <c r="R72" s="10"/>
      <c r="S72" s="10"/>
      <c r="T72" s="10"/>
      <c r="U72" s="10"/>
      <c r="W72" s="7"/>
    </row>
    <row r="73" spans="1:23" ht="35.1" customHeight="1">
      <c r="A73" s="38">
        <v>65</v>
      </c>
      <c r="B73" s="53" t="s">
        <v>93</v>
      </c>
      <c r="C73" s="57" t="s">
        <v>259</v>
      </c>
      <c r="D73" s="50" t="s">
        <v>131</v>
      </c>
      <c r="E73" s="16">
        <v>1</v>
      </c>
      <c r="F73" s="37">
        <v>3138.9582412527302</v>
      </c>
      <c r="G73" s="39">
        <v>3136.3582412527267</v>
      </c>
      <c r="H73" s="52">
        <v>3253.6</v>
      </c>
      <c r="I73" s="17">
        <f t="shared" si="4"/>
        <v>3176.3054941684859</v>
      </c>
      <c r="J73" s="18">
        <f t="shared" si="0"/>
        <v>66.951627865224495</v>
      </c>
      <c r="K73" s="35">
        <f t="shared" si="5"/>
        <v>2.1078459861037873</v>
      </c>
      <c r="L73" s="19">
        <f t="shared" si="6"/>
        <v>3176.3054941684859</v>
      </c>
      <c r="M73" s="20">
        <f t="shared" ref="M73:M104" si="10">L73/E73</f>
        <v>3176.3054941684859</v>
      </c>
      <c r="N73" s="20">
        <f t="shared" si="7"/>
        <v>3176.3</v>
      </c>
      <c r="O73" s="20">
        <f t="shared" ref="O73:O104" si="11">N73*E73</f>
        <v>3176.3</v>
      </c>
      <c r="P73" s="10"/>
      <c r="Q73" s="10"/>
      <c r="R73" s="10"/>
      <c r="S73" s="10"/>
      <c r="T73" s="10"/>
      <c r="U73" s="10"/>
      <c r="W73" s="7"/>
    </row>
    <row r="74" spans="1:23" ht="35.1" customHeight="1">
      <c r="A74" s="38">
        <v>66</v>
      </c>
      <c r="B74" s="53" t="s">
        <v>94</v>
      </c>
      <c r="C74" s="57" t="s">
        <v>259</v>
      </c>
      <c r="D74" s="50" t="s">
        <v>131</v>
      </c>
      <c r="E74" s="16">
        <v>1</v>
      </c>
      <c r="F74" s="37">
        <v>3480.0432382090898</v>
      </c>
      <c r="G74" s="39">
        <v>3477.4432382090909</v>
      </c>
      <c r="H74" s="52">
        <v>3607.14</v>
      </c>
      <c r="I74" s="17">
        <f t="shared" ref="I74:I110" si="12">AVERAGE(F74:H74)</f>
        <v>3521.5421588060599</v>
      </c>
      <c r="J74" s="18">
        <f t="shared" ref="J74:J110" si="13">SQRT(((SUM((POWER(H74-I74,2)),(POWER(G74-I74,2)),(POWER(F74-I74,2)))/(COLUMNS(F74:H74)-1))))</f>
        <v>74.141303015236971</v>
      </c>
      <c r="K74" s="35">
        <f t="shared" ref="K74:K110" si="14">J74/I74*100</f>
        <v>2.1053646292388493</v>
      </c>
      <c r="L74" s="19">
        <f t="shared" si="6"/>
        <v>3521.5421588060599</v>
      </c>
      <c r="M74" s="20">
        <f t="shared" si="10"/>
        <v>3521.5421588060599</v>
      </c>
      <c r="N74" s="20">
        <f t="shared" si="7"/>
        <v>3521.54</v>
      </c>
      <c r="O74" s="20">
        <f t="shared" si="11"/>
        <v>3521.54</v>
      </c>
      <c r="P74" s="10"/>
      <c r="Q74" s="10"/>
      <c r="R74" s="10"/>
      <c r="S74" s="10"/>
      <c r="T74" s="10"/>
      <c r="U74" s="10"/>
      <c r="W74" s="7"/>
    </row>
    <row r="75" spans="1:23" ht="35.1" customHeight="1">
      <c r="A75" s="38">
        <v>67</v>
      </c>
      <c r="B75" s="53" t="s">
        <v>95</v>
      </c>
      <c r="C75" s="57" t="s">
        <v>259</v>
      </c>
      <c r="D75" s="50" t="s">
        <v>131</v>
      </c>
      <c r="E75" s="16">
        <v>1</v>
      </c>
      <c r="F75" s="37">
        <v>751.36326255818199</v>
      </c>
      <c r="G75" s="39">
        <v>748.76326255818174</v>
      </c>
      <c r="H75" s="50">
        <v>778.8</v>
      </c>
      <c r="I75" s="17">
        <f t="shared" si="12"/>
        <v>759.64217503878774</v>
      </c>
      <c r="J75" s="18">
        <f t="shared" si="13"/>
        <v>16.642015891511772</v>
      </c>
      <c r="K75" s="35">
        <f t="shared" si="14"/>
        <v>2.1907703966886807</v>
      </c>
      <c r="L75" s="19">
        <f t="shared" ref="L75:L110" si="15">((E75/3)*(SUM(F75:H75)))</f>
        <v>759.64217503878774</v>
      </c>
      <c r="M75" s="20">
        <f t="shared" si="10"/>
        <v>759.64217503878774</v>
      </c>
      <c r="N75" s="20">
        <f t="shared" ref="N75:N110" si="16">ROUNDDOWN(M75,2)</f>
        <v>759.64</v>
      </c>
      <c r="O75" s="20">
        <f t="shared" si="11"/>
        <v>759.64</v>
      </c>
      <c r="P75" s="10"/>
      <c r="Q75" s="10"/>
      <c r="R75" s="10"/>
      <c r="S75" s="10"/>
      <c r="T75" s="10"/>
      <c r="U75" s="10"/>
      <c r="W75" s="7"/>
    </row>
    <row r="76" spans="1:23" ht="35.1" customHeight="1">
      <c r="A76" s="38">
        <v>68</v>
      </c>
      <c r="B76" s="53" t="s">
        <v>96</v>
      </c>
      <c r="C76" s="57" t="s">
        <v>259</v>
      </c>
      <c r="D76" s="50" t="s">
        <v>131</v>
      </c>
      <c r="E76" s="16">
        <v>1</v>
      </c>
      <c r="F76" s="37">
        <v>1118.6855669727299</v>
      </c>
      <c r="G76" s="39">
        <v>1116.0855669727271</v>
      </c>
      <c r="H76" s="52">
        <v>1159.54</v>
      </c>
      <c r="I76" s="17">
        <f t="shared" si="12"/>
        <v>1131.4370446484857</v>
      </c>
      <c r="J76" s="18">
        <f t="shared" si="13"/>
        <v>24.372568075951879</v>
      </c>
      <c r="K76" s="35">
        <f t="shared" si="14"/>
        <v>2.1541249856746503</v>
      </c>
      <c r="L76" s="19">
        <f t="shared" si="15"/>
        <v>1131.4370446484857</v>
      </c>
      <c r="M76" s="20">
        <f t="shared" si="10"/>
        <v>1131.4370446484857</v>
      </c>
      <c r="N76" s="20">
        <f t="shared" si="16"/>
        <v>1131.43</v>
      </c>
      <c r="O76" s="20">
        <f t="shared" si="11"/>
        <v>1131.43</v>
      </c>
      <c r="P76" s="10"/>
      <c r="Q76" s="10"/>
      <c r="R76" s="10"/>
      <c r="S76" s="10"/>
      <c r="T76" s="10"/>
      <c r="U76" s="10"/>
      <c r="W76" s="7"/>
    </row>
    <row r="77" spans="1:23" ht="35.1" customHeight="1">
      <c r="A77" s="38">
        <v>69</v>
      </c>
      <c r="B77" s="53" t="s">
        <v>97</v>
      </c>
      <c r="C77" s="57" t="s">
        <v>259</v>
      </c>
      <c r="D77" s="50" t="s">
        <v>131</v>
      </c>
      <c r="E77" s="16">
        <v>1</v>
      </c>
      <c r="F77" s="37">
        <v>2102.5845966545398</v>
      </c>
      <c r="G77" s="39">
        <v>2099.9845966545449</v>
      </c>
      <c r="H77" s="52">
        <v>2179.38</v>
      </c>
      <c r="I77" s="17">
        <f t="shared" si="12"/>
        <v>2127.316397769695</v>
      </c>
      <c r="J77" s="18">
        <f t="shared" si="13"/>
        <v>45.107139212064538</v>
      </c>
      <c r="K77" s="35">
        <f t="shared" si="14"/>
        <v>2.1203775451247129</v>
      </c>
      <c r="L77" s="19">
        <f t="shared" si="15"/>
        <v>2127.316397769695</v>
      </c>
      <c r="M77" s="20">
        <f t="shared" si="10"/>
        <v>2127.316397769695</v>
      </c>
      <c r="N77" s="20">
        <f t="shared" si="16"/>
        <v>2127.31</v>
      </c>
      <c r="O77" s="20">
        <f t="shared" si="11"/>
        <v>2127.31</v>
      </c>
      <c r="P77" s="10"/>
      <c r="Q77" s="10"/>
      <c r="R77" s="10"/>
      <c r="S77" s="10"/>
      <c r="T77" s="10"/>
      <c r="U77" s="10"/>
      <c r="W77" s="7"/>
    </row>
    <row r="78" spans="1:23" ht="35.1" customHeight="1">
      <c r="A78" s="38">
        <v>70</v>
      </c>
      <c r="B78" s="53" t="s">
        <v>98</v>
      </c>
      <c r="C78" s="57" t="s">
        <v>259</v>
      </c>
      <c r="D78" s="50" t="s">
        <v>131</v>
      </c>
      <c r="E78" s="16">
        <v>1</v>
      </c>
      <c r="F78" s="37">
        <v>100.678037595273</v>
      </c>
      <c r="G78" s="39">
        <v>98.078037595272718</v>
      </c>
      <c r="H78" s="50">
        <v>104.36</v>
      </c>
      <c r="I78" s="17">
        <f t="shared" si="12"/>
        <v>101.0386917301819</v>
      </c>
      <c r="J78" s="18">
        <f t="shared" si="13"/>
        <v>3.1564721553297295</v>
      </c>
      <c r="K78" s="35">
        <f t="shared" si="14"/>
        <v>3.1240231848596274</v>
      </c>
      <c r="L78" s="19">
        <f t="shared" si="15"/>
        <v>101.0386917301819</v>
      </c>
      <c r="M78" s="20">
        <f t="shared" si="10"/>
        <v>101.0386917301819</v>
      </c>
      <c r="N78" s="20">
        <f t="shared" si="16"/>
        <v>101.03</v>
      </c>
      <c r="O78" s="20">
        <f t="shared" si="11"/>
        <v>101.03</v>
      </c>
      <c r="P78" s="10"/>
      <c r="Q78" s="10"/>
      <c r="R78" s="10"/>
      <c r="S78" s="10"/>
      <c r="T78" s="10"/>
      <c r="U78" s="10"/>
      <c r="W78" s="7"/>
    </row>
    <row r="79" spans="1:23" ht="35.1" customHeight="1">
      <c r="A79" s="38">
        <v>71</v>
      </c>
      <c r="B79" s="53" t="s">
        <v>99</v>
      </c>
      <c r="C79" s="57" t="s">
        <v>259</v>
      </c>
      <c r="D79" s="50" t="s">
        <v>131</v>
      </c>
      <c r="E79" s="16">
        <v>1</v>
      </c>
      <c r="F79" s="37">
        <v>141.34586415545499</v>
      </c>
      <c r="G79" s="39">
        <v>138.74586415545454</v>
      </c>
      <c r="H79" s="50">
        <v>146.51</v>
      </c>
      <c r="I79" s="17">
        <f t="shared" si="12"/>
        <v>142.20057610363651</v>
      </c>
      <c r="J79" s="18">
        <f t="shared" si="13"/>
        <v>3.9520059133194696</v>
      </c>
      <c r="K79" s="35">
        <f t="shared" si="14"/>
        <v>2.7791771465392854</v>
      </c>
      <c r="L79" s="19">
        <f t="shared" si="15"/>
        <v>142.20057610363648</v>
      </c>
      <c r="M79" s="20">
        <f t="shared" si="10"/>
        <v>142.20057610363648</v>
      </c>
      <c r="N79" s="20">
        <f t="shared" si="16"/>
        <v>142.19999999999999</v>
      </c>
      <c r="O79" s="20">
        <f t="shared" si="11"/>
        <v>142.19999999999999</v>
      </c>
      <c r="P79" s="10"/>
      <c r="Q79" s="10"/>
      <c r="R79" s="10"/>
      <c r="S79" s="10"/>
      <c r="T79" s="10"/>
      <c r="U79" s="10"/>
      <c r="W79" s="7"/>
    </row>
    <row r="80" spans="1:23" ht="35.1" customHeight="1">
      <c r="A80" s="38">
        <v>72</v>
      </c>
      <c r="B80" s="49" t="s">
        <v>100</v>
      </c>
      <c r="C80" s="57" t="s">
        <v>259</v>
      </c>
      <c r="D80" s="50" t="s">
        <v>131</v>
      </c>
      <c r="E80" s="16">
        <v>1</v>
      </c>
      <c r="F80" s="37">
        <v>239.73576712363601</v>
      </c>
      <c r="G80" s="39">
        <v>237.13576712363636</v>
      </c>
      <c r="H80" s="50">
        <v>248.49</v>
      </c>
      <c r="I80" s="17">
        <f t="shared" si="12"/>
        <v>241.78717808242413</v>
      </c>
      <c r="J80" s="18">
        <f t="shared" si="13"/>
        <v>5.9486020411565015</v>
      </c>
      <c r="K80" s="35">
        <f t="shared" si="14"/>
        <v>2.460263645216394</v>
      </c>
      <c r="L80" s="19">
        <f t="shared" si="15"/>
        <v>241.78717808242413</v>
      </c>
      <c r="M80" s="20">
        <f t="shared" si="10"/>
        <v>241.78717808242413</v>
      </c>
      <c r="N80" s="20">
        <f t="shared" si="16"/>
        <v>241.78</v>
      </c>
      <c r="O80" s="20">
        <f t="shared" si="11"/>
        <v>241.78</v>
      </c>
      <c r="P80" s="10"/>
      <c r="Q80" s="10"/>
      <c r="R80" s="10"/>
      <c r="S80" s="10"/>
      <c r="T80" s="10"/>
      <c r="U80" s="10"/>
      <c r="W80" s="7"/>
    </row>
    <row r="81" spans="1:23" ht="35.1" customHeight="1">
      <c r="A81" s="38">
        <v>73</v>
      </c>
      <c r="B81" s="53" t="s">
        <v>101</v>
      </c>
      <c r="C81" s="57" t="s">
        <v>259</v>
      </c>
      <c r="D81" s="50" t="s">
        <v>131</v>
      </c>
      <c r="E81" s="16">
        <v>1</v>
      </c>
      <c r="F81" s="37">
        <v>363.051112177091</v>
      </c>
      <c r="G81" s="39">
        <v>360.45111217709092</v>
      </c>
      <c r="H81" s="50">
        <v>376.31</v>
      </c>
      <c r="I81" s="17">
        <f t="shared" si="12"/>
        <v>366.60407478472729</v>
      </c>
      <c r="J81" s="18">
        <f t="shared" si="13"/>
        <v>8.5055122252189985</v>
      </c>
      <c r="K81" s="35">
        <f t="shared" si="14"/>
        <v>2.3200812021016133</v>
      </c>
      <c r="L81" s="19">
        <f t="shared" si="15"/>
        <v>366.60407478472723</v>
      </c>
      <c r="M81" s="20">
        <f t="shared" si="10"/>
        <v>366.60407478472723</v>
      </c>
      <c r="N81" s="20">
        <f t="shared" si="16"/>
        <v>366.6</v>
      </c>
      <c r="O81" s="20">
        <f t="shared" si="11"/>
        <v>366.6</v>
      </c>
      <c r="P81" s="10"/>
      <c r="Q81" s="10"/>
      <c r="R81" s="10"/>
      <c r="S81" s="10"/>
      <c r="T81" s="10"/>
      <c r="U81" s="10"/>
      <c r="W81" s="7"/>
    </row>
    <row r="82" spans="1:23" ht="35.1" customHeight="1">
      <c r="A82" s="38">
        <v>74</v>
      </c>
      <c r="B82" s="53" t="s">
        <v>102</v>
      </c>
      <c r="C82" s="57" t="s">
        <v>259</v>
      </c>
      <c r="D82" s="50" t="s">
        <v>131</v>
      </c>
      <c r="E82" s="16">
        <v>1</v>
      </c>
      <c r="F82" s="37">
        <v>226.61711339454499</v>
      </c>
      <c r="G82" s="39">
        <v>224.01711339454542</v>
      </c>
      <c r="H82" s="50">
        <v>234.89</v>
      </c>
      <c r="I82" s="17">
        <f t="shared" si="12"/>
        <v>228.50807559636345</v>
      </c>
      <c r="J82" s="18">
        <f t="shared" si="13"/>
        <v>5.677738926746982</v>
      </c>
      <c r="K82" s="35">
        <f t="shared" si="14"/>
        <v>2.4846994627779093</v>
      </c>
      <c r="L82" s="19">
        <f t="shared" si="15"/>
        <v>228.50807559636343</v>
      </c>
      <c r="M82" s="20">
        <f t="shared" si="10"/>
        <v>228.50807559636343</v>
      </c>
      <c r="N82" s="20">
        <f t="shared" si="16"/>
        <v>228.5</v>
      </c>
      <c r="O82" s="20">
        <f t="shared" si="11"/>
        <v>228.5</v>
      </c>
      <c r="P82" s="10"/>
      <c r="Q82" s="10"/>
      <c r="R82" s="10"/>
      <c r="S82" s="10"/>
      <c r="T82" s="10"/>
      <c r="U82" s="10"/>
      <c r="W82" s="7"/>
    </row>
    <row r="83" spans="1:23" ht="35.1" customHeight="1">
      <c r="A83" s="38">
        <v>75</v>
      </c>
      <c r="B83" s="53" t="s">
        <v>103</v>
      </c>
      <c r="C83" s="57" t="s">
        <v>259</v>
      </c>
      <c r="D83" s="50" t="s">
        <v>131</v>
      </c>
      <c r="E83" s="16">
        <v>1</v>
      </c>
      <c r="F83" s="37">
        <v>646.41403272545494</v>
      </c>
      <c r="G83" s="39">
        <v>643.81403272545458</v>
      </c>
      <c r="H83" s="50">
        <v>670.02</v>
      </c>
      <c r="I83" s="17">
        <f t="shared" si="12"/>
        <v>653.41602181696987</v>
      </c>
      <c r="J83" s="18">
        <f t="shared" si="13"/>
        <v>14.43811167109142</v>
      </c>
      <c r="K83" s="35">
        <f t="shared" si="14"/>
        <v>2.2096353913916911</v>
      </c>
      <c r="L83" s="19">
        <f t="shared" si="15"/>
        <v>653.41602181696976</v>
      </c>
      <c r="M83" s="20">
        <f t="shared" si="10"/>
        <v>653.41602181696976</v>
      </c>
      <c r="N83" s="20">
        <f t="shared" si="16"/>
        <v>653.41</v>
      </c>
      <c r="O83" s="20">
        <f t="shared" si="11"/>
        <v>653.41</v>
      </c>
      <c r="P83" s="10"/>
      <c r="Q83" s="10"/>
      <c r="R83" s="10"/>
      <c r="S83" s="10"/>
      <c r="T83" s="10"/>
      <c r="U83" s="10"/>
      <c r="W83" s="7"/>
    </row>
    <row r="84" spans="1:23" ht="35.1" customHeight="1">
      <c r="A84" s="38">
        <v>76</v>
      </c>
      <c r="B84" s="53" t="s">
        <v>104</v>
      </c>
      <c r="C84" s="57" t="s">
        <v>259</v>
      </c>
      <c r="D84" s="50" t="s">
        <v>131</v>
      </c>
      <c r="E84" s="16">
        <v>1</v>
      </c>
      <c r="F84" s="37">
        <v>390.60028500818203</v>
      </c>
      <c r="G84" s="39">
        <v>388.00028500818178</v>
      </c>
      <c r="H84" s="50">
        <v>404.87</v>
      </c>
      <c r="I84" s="17">
        <f t="shared" si="12"/>
        <v>394.49019000545462</v>
      </c>
      <c r="J84" s="18">
        <f t="shared" si="13"/>
        <v>9.0826946245125288</v>
      </c>
      <c r="K84" s="35">
        <f t="shared" si="14"/>
        <v>2.302387956564127</v>
      </c>
      <c r="L84" s="19">
        <f t="shared" si="15"/>
        <v>394.49019000545456</v>
      </c>
      <c r="M84" s="20">
        <f t="shared" si="10"/>
        <v>394.49019000545456</v>
      </c>
      <c r="N84" s="20">
        <f t="shared" si="16"/>
        <v>394.49</v>
      </c>
      <c r="O84" s="20">
        <f t="shared" si="11"/>
        <v>394.49</v>
      </c>
      <c r="P84" s="10"/>
      <c r="Q84" s="10"/>
      <c r="R84" s="10"/>
      <c r="S84" s="10"/>
      <c r="T84" s="10"/>
      <c r="U84" s="10"/>
      <c r="W84" s="7"/>
    </row>
    <row r="85" spans="1:23" ht="35.1" customHeight="1">
      <c r="A85" s="38">
        <v>77</v>
      </c>
      <c r="B85" s="53" t="s">
        <v>105</v>
      </c>
      <c r="C85" s="57" t="s">
        <v>259</v>
      </c>
      <c r="D85" s="50" t="s">
        <v>131</v>
      </c>
      <c r="E85" s="16">
        <v>1</v>
      </c>
      <c r="F85" s="37">
        <v>567.70211035090904</v>
      </c>
      <c r="G85" s="39">
        <v>565.10211035090902</v>
      </c>
      <c r="H85" s="50">
        <v>588.44000000000005</v>
      </c>
      <c r="I85" s="17">
        <f t="shared" si="12"/>
        <v>573.74807356727263</v>
      </c>
      <c r="J85" s="18">
        <f t="shared" si="13"/>
        <v>12.789821215658353</v>
      </c>
      <c r="K85" s="35">
        <f t="shared" si="14"/>
        <v>2.2291702238123037</v>
      </c>
      <c r="L85" s="19">
        <f t="shared" si="15"/>
        <v>573.74807356727263</v>
      </c>
      <c r="M85" s="20">
        <f t="shared" si="10"/>
        <v>573.74807356727263</v>
      </c>
      <c r="N85" s="20">
        <f t="shared" si="16"/>
        <v>573.74</v>
      </c>
      <c r="O85" s="20">
        <f t="shared" si="11"/>
        <v>573.74</v>
      </c>
      <c r="P85" s="10"/>
      <c r="Q85" s="10"/>
      <c r="R85" s="10"/>
      <c r="S85" s="10"/>
      <c r="T85" s="10"/>
      <c r="U85" s="10"/>
      <c r="W85" s="7"/>
    </row>
    <row r="86" spans="1:23" ht="35.1" customHeight="1">
      <c r="A86" s="38">
        <v>78</v>
      </c>
      <c r="B86" s="49" t="s">
        <v>106</v>
      </c>
      <c r="C86" s="57" t="s">
        <v>259</v>
      </c>
      <c r="D86" s="50" t="s">
        <v>131</v>
      </c>
      <c r="E86" s="16">
        <v>1</v>
      </c>
      <c r="F86" s="37">
        <v>1039.97364459818</v>
      </c>
      <c r="G86" s="39">
        <v>1037.3736445981817</v>
      </c>
      <c r="H86" s="52">
        <v>1077.96</v>
      </c>
      <c r="I86" s="17">
        <f t="shared" si="12"/>
        <v>1051.7690963987873</v>
      </c>
      <c r="J86" s="18">
        <f t="shared" si="13"/>
        <v>22.719211552912938</v>
      </c>
      <c r="K86" s="35">
        <f t="shared" si="14"/>
        <v>2.1600949895469026</v>
      </c>
      <c r="L86" s="19">
        <f t="shared" si="15"/>
        <v>1051.7690963987873</v>
      </c>
      <c r="M86" s="20">
        <f t="shared" si="10"/>
        <v>1051.7690963987873</v>
      </c>
      <c r="N86" s="20">
        <f t="shared" si="16"/>
        <v>1051.76</v>
      </c>
      <c r="O86" s="20">
        <f t="shared" si="11"/>
        <v>1051.76</v>
      </c>
      <c r="P86" s="10"/>
      <c r="Q86" s="10"/>
      <c r="R86" s="10"/>
      <c r="S86" s="10"/>
      <c r="T86" s="10"/>
      <c r="U86" s="10"/>
      <c r="W86" s="7"/>
    </row>
    <row r="87" spans="1:23" ht="35.1" customHeight="1">
      <c r="A87" s="38">
        <v>79</v>
      </c>
      <c r="B87" s="53" t="s">
        <v>107</v>
      </c>
      <c r="C87" s="57" t="s">
        <v>259</v>
      </c>
      <c r="D87" s="50" t="s">
        <v>131</v>
      </c>
      <c r="E87" s="16">
        <v>1</v>
      </c>
      <c r="F87" s="37">
        <v>174.14249847818201</v>
      </c>
      <c r="G87" s="39">
        <v>171.54249847818181</v>
      </c>
      <c r="H87" s="50">
        <v>180.5</v>
      </c>
      <c r="I87" s="17">
        <f t="shared" si="12"/>
        <v>175.39499898545463</v>
      </c>
      <c r="J87" s="18">
        <f t="shared" si="13"/>
        <v>4.6082292172679926</v>
      </c>
      <c r="K87" s="35">
        <f t="shared" si="14"/>
        <v>2.6273435639120759</v>
      </c>
      <c r="L87" s="19">
        <f t="shared" si="15"/>
        <v>175.39499898545461</v>
      </c>
      <c r="M87" s="20">
        <f t="shared" si="10"/>
        <v>175.39499898545461</v>
      </c>
      <c r="N87" s="20">
        <f t="shared" si="16"/>
        <v>175.39</v>
      </c>
      <c r="O87" s="20">
        <f t="shared" si="11"/>
        <v>175.39</v>
      </c>
      <c r="P87" s="10"/>
      <c r="Q87" s="10"/>
      <c r="R87" s="10"/>
      <c r="S87" s="10"/>
      <c r="T87" s="10"/>
      <c r="U87" s="10"/>
      <c r="W87" s="7"/>
    </row>
    <row r="88" spans="1:23" ht="35.1" customHeight="1">
      <c r="A88" s="38">
        <v>80</v>
      </c>
      <c r="B88" s="53" t="s">
        <v>108</v>
      </c>
      <c r="C88" s="57" t="s">
        <v>259</v>
      </c>
      <c r="D88" s="50" t="s">
        <v>131</v>
      </c>
      <c r="E88" s="16">
        <v>1</v>
      </c>
      <c r="F88" s="37">
        <v>248.918824734</v>
      </c>
      <c r="G88" s="39">
        <v>246.31882473399997</v>
      </c>
      <c r="H88" s="50">
        <v>258.01</v>
      </c>
      <c r="I88" s="17">
        <f t="shared" si="12"/>
        <v>251.08254982266666</v>
      </c>
      <c r="J88" s="18">
        <f t="shared" si="13"/>
        <v>6.1385808188519269</v>
      </c>
      <c r="K88" s="35">
        <f t="shared" si="14"/>
        <v>2.4448456586040939</v>
      </c>
      <c r="L88" s="19">
        <f t="shared" si="15"/>
        <v>251.08254982266664</v>
      </c>
      <c r="M88" s="20">
        <f t="shared" si="10"/>
        <v>251.08254982266664</v>
      </c>
      <c r="N88" s="20">
        <f t="shared" si="16"/>
        <v>251.08</v>
      </c>
      <c r="O88" s="20">
        <f t="shared" si="11"/>
        <v>251.08</v>
      </c>
      <c r="P88" s="10"/>
      <c r="Q88" s="10"/>
      <c r="R88" s="10"/>
      <c r="S88" s="10"/>
      <c r="T88" s="10"/>
      <c r="U88" s="10"/>
      <c r="W88" s="7"/>
    </row>
    <row r="89" spans="1:23" ht="35.1" customHeight="1">
      <c r="A89" s="38">
        <v>81</v>
      </c>
      <c r="B89" s="53" t="s">
        <v>109</v>
      </c>
      <c r="C89" s="57" t="s">
        <v>259</v>
      </c>
      <c r="D89" s="50" t="s">
        <v>131</v>
      </c>
      <c r="E89" s="16">
        <v>1</v>
      </c>
      <c r="F89" s="37">
        <v>410.27826560181802</v>
      </c>
      <c r="G89" s="39">
        <v>407.67826560181811</v>
      </c>
      <c r="H89" s="50">
        <v>425.26</v>
      </c>
      <c r="I89" s="17">
        <f t="shared" si="12"/>
        <v>414.40551040121204</v>
      </c>
      <c r="J89" s="18">
        <f t="shared" si="13"/>
        <v>9.4897290971685138</v>
      </c>
      <c r="K89" s="35">
        <f t="shared" si="14"/>
        <v>2.2899620924395792</v>
      </c>
      <c r="L89" s="19">
        <f t="shared" si="15"/>
        <v>414.40551040121204</v>
      </c>
      <c r="M89" s="20">
        <f t="shared" si="10"/>
        <v>414.40551040121204</v>
      </c>
      <c r="N89" s="20">
        <f t="shared" si="16"/>
        <v>414.4</v>
      </c>
      <c r="O89" s="20">
        <f t="shared" si="11"/>
        <v>414.4</v>
      </c>
      <c r="P89" s="10"/>
      <c r="Q89" s="10"/>
      <c r="R89" s="10"/>
      <c r="S89" s="10"/>
      <c r="T89" s="10"/>
      <c r="U89" s="10"/>
      <c r="W89" s="7"/>
    </row>
    <row r="90" spans="1:23" ht="40.5" customHeight="1">
      <c r="A90" s="38">
        <v>82</v>
      </c>
      <c r="B90" s="53" t="s">
        <v>110</v>
      </c>
      <c r="C90" s="57" t="s">
        <v>259</v>
      </c>
      <c r="D90" s="50" t="s">
        <v>131</v>
      </c>
      <c r="E90" s="16">
        <v>1</v>
      </c>
      <c r="F90" s="37">
        <v>113.2719451752</v>
      </c>
      <c r="G90" s="39">
        <v>110.67194517519999</v>
      </c>
      <c r="H90" s="50">
        <v>117.41</v>
      </c>
      <c r="I90" s="17">
        <f t="shared" si="12"/>
        <v>113.78463011679999</v>
      </c>
      <c r="J90" s="18">
        <f t="shared" si="13"/>
        <v>3.3981583383518474</v>
      </c>
      <c r="K90" s="35">
        <f t="shared" si="14"/>
        <v>2.9864827392448663</v>
      </c>
      <c r="L90" s="19">
        <f t="shared" si="15"/>
        <v>113.78463011679999</v>
      </c>
      <c r="M90" s="20">
        <f t="shared" si="10"/>
        <v>113.78463011679999</v>
      </c>
      <c r="N90" s="20">
        <f t="shared" si="16"/>
        <v>113.78</v>
      </c>
      <c r="O90" s="20">
        <f t="shared" si="11"/>
        <v>113.78</v>
      </c>
      <c r="P90" s="10"/>
      <c r="Q90" s="10"/>
      <c r="R90" s="10"/>
      <c r="S90" s="10"/>
      <c r="T90" s="10"/>
      <c r="U90" s="10"/>
      <c r="W90" s="7"/>
    </row>
    <row r="91" spans="1:23" ht="33" customHeight="1">
      <c r="A91" s="38">
        <v>83</v>
      </c>
      <c r="B91" s="53" t="s">
        <v>111</v>
      </c>
      <c r="C91" s="57" t="s">
        <v>259</v>
      </c>
      <c r="D91" s="50" t="s">
        <v>131</v>
      </c>
      <c r="E91" s="16">
        <v>1</v>
      </c>
      <c r="F91" s="37">
        <v>58.435972587599998</v>
      </c>
      <c r="G91" s="39">
        <v>55.835972587599997</v>
      </c>
      <c r="H91" s="50">
        <v>60.57</v>
      </c>
      <c r="I91" s="17">
        <f t="shared" si="12"/>
        <v>58.28064839173333</v>
      </c>
      <c r="J91" s="18">
        <f t="shared" si="13"/>
        <v>2.3708327840033103</v>
      </c>
      <c r="K91" s="35">
        <f t="shared" si="14"/>
        <v>4.0679588326947904</v>
      </c>
      <c r="L91" s="19">
        <f t="shared" si="15"/>
        <v>58.280648391733322</v>
      </c>
      <c r="M91" s="20">
        <f t="shared" si="10"/>
        <v>58.280648391733322</v>
      </c>
      <c r="N91" s="20">
        <f t="shared" si="16"/>
        <v>58.28</v>
      </c>
      <c r="O91" s="20">
        <f t="shared" si="11"/>
        <v>58.28</v>
      </c>
      <c r="P91" s="10"/>
      <c r="Q91" s="10"/>
      <c r="R91" s="10"/>
      <c r="S91" s="10"/>
      <c r="T91" s="10"/>
      <c r="U91" s="10"/>
      <c r="W91" s="7"/>
    </row>
    <row r="92" spans="1:23" ht="35.1" customHeight="1">
      <c r="A92" s="38">
        <v>84</v>
      </c>
      <c r="B92" s="53" t="s">
        <v>112</v>
      </c>
      <c r="C92" s="57" t="s">
        <v>259</v>
      </c>
      <c r="D92" s="50" t="s">
        <v>131</v>
      </c>
      <c r="E92" s="16">
        <v>1</v>
      </c>
      <c r="F92" s="37">
        <v>13.0492331932727</v>
      </c>
      <c r="G92" s="39">
        <v>10.449233193272725</v>
      </c>
      <c r="H92" s="50">
        <v>13.53</v>
      </c>
      <c r="I92" s="17">
        <f t="shared" si="12"/>
        <v>12.342822128848475</v>
      </c>
      <c r="J92" s="18">
        <f t="shared" si="13"/>
        <v>1.6574207291191534</v>
      </c>
      <c r="K92" s="35">
        <f t="shared" si="14"/>
        <v>13.428215296446005</v>
      </c>
      <c r="L92" s="19">
        <f t="shared" si="15"/>
        <v>12.342822128848475</v>
      </c>
      <c r="M92" s="20">
        <f t="shared" si="10"/>
        <v>12.342822128848475</v>
      </c>
      <c r="N92" s="20">
        <f t="shared" si="16"/>
        <v>12.34</v>
      </c>
      <c r="O92" s="20">
        <f t="shared" si="11"/>
        <v>12.34</v>
      </c>
      <c r="P92" s="10"/>
      <c r="Q92" s="10"/>
      <c r="R92" s="10"/>
      <c r="S92" s="10"/>
      <c r="T92" s="10"/>
      <c r="U92" s="10"/>
      <c r="W92" s="7"/>
    </row>
    <row r="93" spans="1:23" ht="35.1" customHeight="1">
      <c r="A93" s="38">
        <v>85</v>
      </c>
      <c r="B93" s="53" t="s">
        <v>113</v>
      </c>
      <c r="C93" s="57" t="s">
        <v>259</v>
      </c>
      <c r="D93" s="50" t="s">
        <v>131</v>
      </c>
      <c r="E93" s="16">
        <v>1</v>
      </c>
      <c r="F93" s="37">
        <v>84.935653120363597</v>
      </c>
      <c r="G93" s="39">
        <v>82.335653120363631</v>
      </c>
      <c r="H93" s="50">
        <v>88.04</v>
      </c>
      <c r="I93" s="17">
        <f t="shared" si="12"/>
        <v>85.103768746909068</v>
      </c>
      <c r="J93" s="18">
        <f t="shared" si="13"/>
        <v>2.8558869863355758</v>
      </c>
      <c r="K93" s="35">
        <f t="shared" si="14"/>
        <v>3.3557702888913488</v>
      </c>
      <c r="L93" s="19">
        <f t="shared" si="15"/>
        <v>85.103768746909068</v>
      </c>
      <c r="M93" s="20">
        <f t="shared" si="10"/>
        <v>85.103768746909068</v>
      </c>
      <c r="N93" s="20">
        <f t="shared" si="16"/>
        <v>85.1</v>
      </c>
      <c r="O93" s="20">
        <f t="shared" si="11"/>
        <v>85.1</v>
      </c>
      <c r="P93" s="10"/>
      <c r="Q93" s="10"/>
      <c r="R93" s="10"/>
      <c r="S93" s="10"/>
      <c r="T93" s="10"/>
      <c r="U93" s="10"/>
      <c r="W93" s="7"/>
    </row>
    <row r="94" spans="1:23" ht="35.1" customHeight="1">
      <c r="A94" s="38">
        <v>86</v>
      </c>
      <c r="B94" s="53" t="s">
        <v>114</v>
      </c>
      <c r="C94" s="57" t="s">
        <v>259</v>
      </c>
      <c r="D94" s="50" t="s">
        <v>131</v>
      </c>
      <c r="E94" s="16">
        <v>1</v>
      </c>
      <c r="F94" s="37">
        <v>125.60347968054499</v>
      </c>
      <c r="G94" s="39">
        <v>123.00347968054545</v>
      </c>
      <c r="H94" s="50">
        <v>130.19</v>
      </c>
      <c r="I94" s="17">
        <f t="shared" si="12"/>
        <v>126.26565312036348</v>
      </c>
      <c r="J94" s="18">
        <f t="shared" si="13"/>
        <v>3.6387324474030858</v>
      </c>
      <c r="K94" s="35">
        <f t="shared" si="14"/>
        <v>2.8818070136099818</v>
      </c>
      <c r="L94" s="19">
        <f t="shared" si="15"/>
        <v>126.26565312036348</v>
      </c>
      <c r="M94" s="20">
        <f t="shared" si="10"/>
        <v>126.26565312036348</v>
      </c>
      <c r="N94" s="20">
        <f t="shared" si="16"/>
        <v>126.26</v>
      </c>
      <c r="O94" s="20">
        <f t="shared" si="11"/>
        <v>126.26</v>
      </c>
      <c r="P94" s="10"/>
      <c r="Q94" s="10"/>
      <c r="R94" s="10"/>
      <c r="S94" s="10"/>
      <c r="T94" s="10"/>
      <c r="U94" s="10"/>
      <c r="W94" s="7"/>
    </row>
    <row r="95" spans="1:23" ht="47.25" customHeight="1">
      <c r="A95" s="38">
        <v>87</v>
      </c>
      <c r="B95" s="53" t="s">
        <v>115</v>
      </c>
      <c r="C95" s="57" t="s">
        <v>259</v>
      </c>
      <c r="D95" s="50" t="s">
        <v>131</v>
      </c>
      <c r="E95" s="16">
        <v>1</v>
      </c>
      <c r="F95" s="37">
        <v>32.461038203999998</v>
      </c>
      <c r="G95" s="39">
        <v>29.861038203999996</v>
      </c>
      <c r="H95" s="50">
        <v>33.65</v>
      </c>
      <c r="I95" s="17">
        <f t="shared" si="12"/>
        <v>31.990692135999996</v>
      </c>
      <c r="J95" s="18">
        <f t="shared" si="13"/>
        <v>1.9377762875649982</v>
      </c>
      <c r="K95" s="35">
        <f t="shared" si="14"/>
        <v>6.0573127937559246</v>
      </c>
      <c r="L95" s="19">
        <f t="shared" si="15"/>
        <v>31.990692135999996</v>
      </c>
      <c r="M95" s="20">
        <f t="shared" si="10"/>
        <v>31.990692135999996</v>
      </c>
      <c r="N95" s="20">
        <f t="shared" si="16"/>
        <v>31.99</v>
      </c>
      <c r="O95" s="20">
        <f t="shared" si="11"/>
        <v>31.99</v>
      </c>
      <c r="P95" s="10"/>
      <c r="Q95" s="10"/>
      <c r="R95" s="10"/>
      <c r="S95" s="10"/>
      <c r="T95" s="10"/>
      <c r="U95" s="10"/>
      <c r="W95" s="7"/>
    </row>
    <row r="96" spans="1:23" ht="35.1" customHeight="1">
      <c r="A96" s="38">
        <v>88</v>
      </c>
      <c r="B96" s="53" t="s">
        <v>116</v>
      </c>
      <c r="C96" s="57" t="s">
        <v>259</v>
      </c>
      <c r="D96" s="50" t="s">
        <v>131</v>
      </c>
      <c r="E96" s="16">
        <v>1</v>
      </c>
      <c r="F96" s="37">
        <v>180.70182534272701</v>
      </c>
      <c r="G96" s="39">
        <v>178.10182534272727</v>
      </c>
      <c r="H96" s="50">
        <v>187.3</v>
      </c>
      <c r="I96" s="17">
        <f t="shared" si="12"/>
        <v>182.03455022848479</v>
      </c>
      <c r="J96" s="18">
        <f t="shared" si="13"/>
        <v>4.7417002195691538</v>
      </c>
      <c r="K96" s="35">
        <f t="shared" si="14"/>
        <v>2.6048352983636907</v>
      </c>
      <c r="L96" s="19">
        <f t="shared" si="15"/>
        <v>182.03455022848476</v>
      </c>
      <c r="M96" s="20">
        <f t="shared" si="10"/>
        <v>182.03455022848476</v>
      </c>
      <c r="N96" s="20">
        <f t="shared" si="16"/>
        <v>182.03</v>
      </c>
      <c r="O96" s="20">
        <f t="shared" si="11"/>
        <v>182.03</v>
      </c>
      <c r="P96" s="10"/>
      <c r="Q96" s="10"/>
      <c r="R96" s="10"/>
      <c r="S96" s="10"/>
      <c r="T96" s="10"/>
      <c r="U96" s="10"/>
      <c r="W96" s="7"/>
    </row>
    <row r="97" spans="1:23" ht="35.1" customHeight="1">
      <c r="A97" s="38">
        <v>89</v>
      </c>
      <c r="B97" s="53" t="s">
        <v>117</v>
      </c>
      <c r="C97" s="57" t="s">
        <v>259</v>
      </c>
      <c r="D97" s="50" t="s">
        <v>131</v>
      </c>
      <c r="E97" s="16">
        <v>1</v>
      </c>
      <c r="F97" s="37">
        <v>1212.6075226563601</v>
      </c>
      <c r="G97" s="39">
        <v>1210.0075226563633</v>
      </c>
      <c r="H97" s="52">
        <v>1256.8900000000001</v>
      </c>
      <c r="I97" s="17">
        <f t="shared" si="12"/>
        <v>1226.5016817709077</v>
      </c>
      <c r="J97" s="18">
        <f t="shared" si="13"/>
        <v>26.3491444565935</v>
      </c>
      <c r="K97" s="35">
        <f t="shared" si="14"/>
        <v>2.1483170262391154</v>
      </c>
      <c r="L97" s="19">
        <f t="shared" si="15"/>
        <v>1226.5016817709077</v>
      </c>
      <c r="M97" s="20">
        <f t="shared" si="10"/>
        <v>1226.5016817709077</v>
      </c>
      <c r="N97" s="20">
        <f t="shared" si="16"/>
        <v>1226.5</v>
      </c>
      <c r="O97" s="20">
        <f t="shared" si="11"/>
        <v>1226.5</v>
      </c>
      <c r="P97" s="10"/>
      <c r="Q97" s="10"/>
      <c r="R97" s="10"/>
      <c r="S97" s="10"/>
      <c r="T97" s="10"/>
      <c r="U97" s="10"/>
      <c r="W97" s="7"/>
    </row>
    <row r="98" spans="1:23" ht="35.1" customHeight="1">
      <c r="A98" s="38">
        <v>90</v>
      </c>
      <c r="B98" s="53" t="s">
        <v>118</v>
      </c>
      <c r="C98" s="57" t="s">
        <v>259</v>
      </c>
      <c r="D98" s="50" t="s">
        <v>131</v>
      </c>
      <c r="E98" s="16">
        <v>1</v>
      </c>
      <c r="F98" s="37">
        <v>21.9661152207273</v>
      </c>
      <c r="G98" s="39">
        <v>19.36611522072727</v>
      </c>
      <c r="H98" s="50">
        <v>22.77</v>
      </c>
      <c r="I98" s="17">
        <f t="shared" si="12"/>
        <v>21.367410147151521</v>
      </c>
      <c r="J98" s="18">
        <f t="shared" si="13"/>
        <v>1.7791693908914834</v>
      </c>
      <c r="K98" s="35">
        <f t="shared" si="14"/>
        <v>8.3265560900400626</v>
      </c>
      <c r="L98" s="19">
        <f t="shared" si="15"/>
        <v>21.367410147151521</v>
      </c>
      <c r="M98" s="20">
        <f t="shared" si="10"/>
        <v>21.367410147151521</v>
      </c>
      <c r="N98" s="20">
        <f t="shared" si="16"/>
        <v>21.36</v>
      </c>
      <c r="O98" s="20">
        <f t="shared" si="11"/>
        <v>21.36</v>
      </c>
      <c r="P98" s="10"/>
      <c r="Q98" s="10"/>
      <c r="R98" s="10"/>
      <c r="S98" s="10"/>
      <c r="T98" s="10"/>
      <c r="U98" s="10"/>
      <c r="W98" s="7"/>
    </row>
    <row r="99" spans="1:23" ht="59.25" customHeight="1">
      <c r="A99" s="38">
        <v>91</v>
      </c>
      <c r="B99" s="53" t="s">
        <v>119</v>
      </c>
      <c r="C99" s="57" t="s">
        <v>259</v>
      </c>
      <c r="D99" s="50" t="s">
        <v>131</v>
      </c>
      <c r="E99" s="16">
        <v>1</v>
      </c>
      <c r="F99" s="37">
        <v>103.30176834109101</v>
      </c>
      <c r="G99" s="39">
        <v>100.70176834109088</v>
      </c>
      <c r="H99" s="50">
        <v>107.07</v>
      </c>
      <c r="I99" s="17">
        <f t="shared" si="12"/>
        <v>103.69117889406063</v>
      </c>
      <c r="J99" s="18">
        <f t="shared" si="13"/>
        <v>3.2019250536913177</v>
      </c>
      <c r="K99" s="35">
        <f t="shared" si="14"/>
        <v>3.0879435337143439</v>
      </c>
      <c r="L99" s="19">
        <f t="shared" si="15"/>
        <v>103.69117889406063</v>
      </c>
      <c r="M99" s="20">
        <f t="shared" si="10"/>
        <v>103.69117889406063</v>
      </c>
      <c r="N99" s="20">
        <f t="shared" si="16"/>
        <v>103.69</v>
      </c>
      <c r="O99" s="20">
        <f t="shared" si="11"/>
        <v>103.69</v>
      </c>
      <c r="P99" s="10"/>
      <c r="Q99" s="10"/>
      <c r="R99" s="10"/>
      <c r="S99" s="10"/>
      <c r="T99" s="10"/>
      <c r="U99" s="10"/>
      <c r="W99" s="7"/>
    </row>
    <row r="100" spans="1:23" ht="35.1" customHeight="1">
      <c r="A100" s="38">
        <v>92</v>
      </c>
      <c r="B100" s="53" t="s">
        <v>120</v>
      </c>
      <c r="C100" s="57" t="s">
        <v>260</v>
      </c>
      <c r="D100" s="50" t="s">
        <v>131</v>
      </c>
      <c r="E100" s="16">
        <v>1</v>
      </c>
      <c r="F100" s="37">
        <v>196.17803423472699</v>
      </c>
      <c r="G100" s="39">
        <v>193.57803423472726</v>
      </c>
      <c r="H100" s="50">
        <v>203.34</v>
      </c>
      <c r="I100" s="17">
        <f t="shared" si="12"/>
        <v>197.69868948981809</v>
      </c>
      <c r="J100" s="18">
        <f t="shared" si="13"/>
        <v>5.0555205670846997</v>
      </c>
      <c r="K100" s="35">
        <f t="shared" si="14"/>
        <v>2.557184663252444</v>
      </c>
      <c r="L100" s="19">
        <f t="shared" si="15"/>
        <v>197.69868948981809</v>
      </c>
      <c r="M100" s="20">
        <f t="shared" si="10"/>
        <v>197.69868948981809</v>
      </c>
      <c r="N100" s="20">
        <f t="shared" si="16"/>
        <v>197.69</v>
      </c>
      <c r="O100" s="20">
        <f t="shared" si="11"/>
        <v>197.69</v>
      </c>
      <c r="P100" s="10"/>
      <c r="Q100" s="10"/>
      <c r="R100" s="10"/>
      <c r="S100" s="10"/>
      <c r="T100" s="10"/>
      <c r="U100" s="10"/>
      <c r="W100" s="7"/>
    </row>
    <row r="101" spans="1:23" ht="35.1" customHeight="1">
      <c r="A101" s="38">
        <v>93</v>
      </c>
      <c r="B101" s="53" t="s">
        <v>121</v>
      </c>
      <c r="C101" s="57" t="s">
        <v>260</v>
      </c>
      <c r="D101" s="50" t="s">
        <v>131</v>
      </c>
      <c r="E101" s="16">
        <v>1</v>
      </c>
      <c r="F101" s="37">
        <v>111.172960578545</v>
      </c>
      <c r="G101" s="39">
        <v>108.57296057854543</v>
      </c>
      <c r="H101" s="50">
        <v>115.23</v>
      </c>
      <c r="I101" s="17">
        <f t="shared" si="12"/>
        <v>111.65864038569681</v>
      </c>
      <c r="J101" s="18">
        <f t="shared" si="13"/>
        <v>3.3549898838903096</v>
      </c>
      <c r="K101" s="35">
        <f t="shared" si="14"/>
        <v>3.0046845208766086</v>
      </c>
      <c r="L101" s="19">
        <f t="shared" si="15"/>
        <v>111.65864038569681</v>
      </c>
      <c r="M101" s="20">
        <f t="shared" si="10"/>
        <v>111.65864038569681</v>
      </c>
      <c r="N101" s="20">
        <f t="shared" si="16"/>
        <v>111.65</v>
      </c>
      <c r="O101" s="20">
        <f t="shared" si="11"/>
        <v>111.65</v>
      </c>
      <c r="P101" s="10"/>
      <c r="Q101" s="10"/>
      <c r="R101" s="10"/>
      <c r="S101" s="10"/>
      <c r="T101" s="10"/>
      <c r="U101" s="10"/>
      <c r="W101" s="7"/>
    </row>
    <row r="102" spans="1:23" ht="35.1" customHeight="1">
      <c r="A102" s="38">
        <v>94</v>
      </c>
      <c r="B102" s="53" t="s">
        <v>122</v>
      </c>
      <c r="C102" s="57" t="s">
        <v>260</v>
      </c>
      <c r="D102" s="50" t="s">
        <v>131</v>
      </c>
      <c r="E102" s="16">
        <v>1</v>
      </c>
      <c r="F102" s="37">
        <v>139.76782319963601</v>
      </c>
      <c r="G102" s="39">
        <v>137.16782319963636</v>
      </c>
      <c r="H102" s="50">
        <v>144.87</v>
      </c>
      <c r="I102" s="17">
        <f t="shared" si="12"/>
        <v>140.60188213309081</v>
      </c>
      <c r="J102" s="18">
        <f t="shared" si="13"/>
        <v>3.9182422837762068</v>
      </c>
      <c r="K102" s="35">
        <f t="shared" si="14"/>
        <v>2.7867637504790159</v>
      </c>
      <c r="L102" s="19">
        <f t="shared" si="15"/>
        <v>140.60188213309078</v>
      </c>
      <c r="M102" s="20">
        <f t="shared" si="10"/>
        <v>140.60188213309078</v>
      </c>
      <c r="N102" s="20">
        <f t="shared" si="16"/>
        <v>140.6</v>
      </c>
      <c r="O102" s="20">
        <f t="shared" si="11"/>
        <v>140.6</v>
      </c>
      <c r="P102" s="10"/>
      <c r="Q102" s="10"/>
      <c r="R102" s="10"/>
      <c r="S102" s="10"/>
      <c r="T102" s="10"/>
      <c r="U102" s="10"/>
      <c r="W102" s="7"/>
    </row>
    <row r="103" spans="1:23" ht="35.1" customHeight="1">
      <c r="A103" s="38">
        <v>95</v>
      </c>
      <c r="B103" s="53" t="s">
        <v>123</v>
      </c>
      <c r="C103" s="57" t="s">
        <v>259</v>
      </c>
      <c r="D103" s="50" t="s">
        <v>131</v>
      </c>
      <c r="E103" s="16">
        <v>1</v>
      </c>
      <c r="F103" s="37">
        <v>567.70211035090904</v>
      </c>
      <c r="G103" s="39">
        <v>565.10211035090902</v>
      </c>
      <c r="H103" s="50">
        <v>588.44000000000005</v>
      </c>
      <c r="I103" s="17">
        <f t="shared" si="12"/>
        <v>573.74807356727263</v>
      </c>
      <c r="J103" s="18">
        <f t="shared" si="13"/>
        <v>12.789821215658353</v>
      </c>
      <c r="K103" s="35">
        <f t="shared" si="14"/>
        <v>2.2291702238123037</v>
      </c>
      <c r="L103" s="19">
        <f t="shared" si="15"/>
        <v>573.74807356727263</v>
      </c>
      <c r="M103" s="20">
        <f t="shared" si="10"/>
        <v>573.74807356727263</v>
      </c>
      <c r="N103" s="20">
        <f t="shared" si="16"/>
        <v>573.74</v>
      </c>
      <c r="O103" s="20">
        <f t="shared" si="11"/>
        <v>573.74</v>
      </c>
      <c r="P103" s="10"/>
      <c r="Q103" s="10"/>
      <c r="R103" s="10"/>
      <c r="S103" s="10"/>
      <c r="T103" s="10"/>
      <c r="U103" s="10"/>
      <c r="W103" s="7"/>
    </row>
    <row r="104" spans="1:23" ht="35.1" customHeight="1">
      <c r="A104" s="38">
        <v>96</v>
      </c>
      <c r="B104" s="53" t="s">
        <v>124</v>
      </c>
      <c r="C104" s="57" t="s">
        <v>259</v>
      </c>
      <c r="D104" s="50" t="s">
        <v>131</v>
      </c>
      <c r="E104" s="16">
        <v>1</v>
      </c>
      <c r="F104" s="37">
        <v>69.9822891233636</v>
      </c>
      <c r="G104" s="39">
        <v>67.382289123363634</v>
      </c>
      <c r="H104" s="50">
        <v>72.540000000000006</v>
      </c>
      <c r="I104" s="17">
        <f t="shared" si="12"/>
        <v>69.968192748909075</v>
      </c>
      <c r="J104" s="18">
        <f t="shared" si="13"/>
        <v>2.5788843329185696</v>
      </c>
      <c r="K104" s="35">
        <f t="shared" si="14"/>
        <v>3.6857952615315748</v>
      </c>
      <c r="L104" s="19">
        <f t="shared" si="15"/>
        <v>69.968192748909075</v>
      </c>
      <c r="M104" s="20">
        <f t="shared" si="10"/>
        <v>69.968192748909075</v>
      </c>
      <c r="N104" s="20">
        <f t="shared" si="16"/>
        <v>69.959999999999994</v>
      </c>
      <c r="O104" s="20">
        <f t="shared" si="11"/>
        <v>69.959999999999994</v>
      </c>
      <c r="P104" s="10"/>
      <c r="Q104" s="10"/>
      <c r="R104" s="10"/>
      <c r="S104" s="10"/>
      <c r="T104" s="10"/>
      <c r="U104" s="10"/>
      <c r="W104" s="7"/>
    </row>
    <row r="105" spans="1:23" ht="35.1" customHeight="1">
      <c r="A105" s="38">
        <v>97</v>
      </c>
      <c r="B105" s="53" t="s">
        <v>125</v>
      </c>
      <c r="C105" s="57" t="s">
        <v>259</v>
      </c>
      <c r="D105" s="50" t="s">
        <v>131</v>
      </c>
      <c r="E105" s="16">
        <v>1</v>
      </c>
      <c r="F105" s="37">
        <v>164.69326528490899</v>
      </c>
      <c r="G105" s="39">
        <v>162.09326528490908</v>
      </c>
      <c r="H105" s="50">
        <v>170.71</v>
      </c>
      <c r="I105" s="17">
        <f t="shared" si="12"/>
        <v>165.83217685660603</v>
      </c>
      <c r="J105" s="18">
        <f t="shared" si="13"/>
        <v>4.4198268024519178</v>
      </c>
      <c r="K105" s="35">
        <f t="shared" si="14"/>
        <v>2.6652407791002539</v>
      </c>
      <c r="L105" s="19">
        <f t="shared" si="15"/>
        <v>165.83217685660603</v>
      </c>
      <c r="M105" s="20">
        <f t="shared" ref="M105:M110" si="17">L105/E105</f>
        <v>165.83217685660603</v>
      </c>
      <c r="N105" s="20">
        <f t="shared" si="16"/>
        <v>165.83</v>
      </c>
      <c r="O105" s="20">
        <f t="shared" ref="O105:O110" si="18">N105*E105</f>
        <v>165.83</v>
      </c>
      <c r="P105" s="10"/>
      <c r="Q105" s="10"/>
      <c r="R105" s="10"/>
      <c r="S105" s="10"/>
      <c r="T105" s="10"/>
      <c r="U105" s="10"/>
      <c r="W105" s="7"/>
    </row>
    <row r="106" spans="1:23" ht="35.1" customHeight="1">
      <c r="A106" s="38">
        <v>98</v>
      </c>
      <c r="B106" s="53" t="s">
        <v>126</v>
      </c>
      <c r="C106" s="57" t="s">
        <v>259</v>
      </c>
      <c r="D106" s="50" t="s">
        <v>131</v>
      </c>
      <c r="E106" s="16">
        <v>1</v>
      </c>
      <c r="F106" s="37">
        <v>69.193268645454495</v>
      </c>
      <c r="G106" s="39">
        <v>66.593268645454529</v>
      </c>
      <c r="H106" s="50">
        <v>71.72</v>
      </c>
      <c r="I106" s="17">
        <f t="shared" si="12"/>
        <v>69.168845763636341</v>
      </c>
      <c r="J106" s="18">
        <f t="shared" si="13"/>
        <v>2.5634529356489333</v>
      </c>
      <c r="K106" s="35">
        <f t="shared" si="14"/>
        <v>3.7060802552767185</v>
      </c>
      <c r="L106" s="19">
        <f t="shared" si="15"/>
        <v>69.168845763636341</v>
      </c>
      <c r="M106" s="20">
        <f t="shared" si="17"/>
        <v>69.168845763636341</v>
      </c>
      <c r="N106" s="20">
        <f t="shared" si="16"/>
        <v>69.16</v>
      </c>
      <c r="O106" s="20">
        <f t="shared" si="18"/>
        <v>69.16</v>
      </c>
      <c r="P106" s="10"/>
      <c r="Q106" s="10"/>
      <c r="R106" s="10"/>
      <c r="S106" s="10"/>
      <c r="T106" s="10"/>
      <c r="U106" s="10"/>
      <c r="W106" s="7"/>
    </row>
    <row r="107" spans="1:23" ht="35.1" customHeight="1">
      <c r="A107" s="38">
        <v>99</v>
      </c>
      <c r="B107" s="53" t="s">
        <v>127</v>
      </c>
      <c r="C107" s="57" t="s">
        <v>259</v>
      </c>
      <c r="D107" s="50" t="s">
        <v>131</v>
      </c>
      <c r="E107" s="16">
        <v>1</v>
      </c>
      <c r="F107" s="37">
        <v>121.667883561818</v>
      </c>
      <c r="G107" s="39">
        <v>119.06788356181818</v>
      </c>
      <c r="H107" s="50">
        <v>126.11</v>
      </c>
      <c r="I107" s="17">
        <f t="shared" si="12"/>
        <v>122.28192237454539</v>
      </c>
      <c r="J107" s="18">
        <f t="shared" si="13"/>
        <v>3.5609877463815294</v>
      </c>
      <c r="K107" s="35">
        <f t="shared" si="14"/>
        <v>2.9121129904012664</v>
      </c>
      <c r="L107" s="19">
        <f t="shared" si="15"/>
        <v>122.28192237454539</v>
      </c>
      <c r="M107" s="20">
        <f t="shared" si="17"/>
        <v>122.28192237454539</v>
      </c>
      <c r="N107" s="20">
        <f t="shared" si="16"/>
        <v>122.28</v>
      </c>
      <c r="O107" s="20">
        <f t="shared" si="18"/>
        <v>122.28</v>
      </c>
      <c r="P107" s="10"/>
      <c r="Q107" s="10"/>
      <c r="R107" s="10"/>
      <c r="S107" s="10"/>
      <c r="T107" s="10"/>
      <c r="U107" s="10"/>
      <c r="W107" s="7"/>
    </row>
    <row r="108" spans="1:23" ht="35.1" customHeight="1">
      <c r="A108" s="38">
        <v>100</v>
      </c>
      <c r="B108" s="53" t="s">
        <v>128</v>
      </c>
      <c r="C108" s="57" t="s">
        <v>259</v>
      </c>
      <c r="D108" s="50" t="s">
        <v>131</v>
      </c>
      <c r="E108" s="16">
        <v>1</v>
      </c>
      <c r="F108" s="37">
        <v>161.02384474909101</v>
      </c>
      <c r="G108" s="39">
        <v>158.42384474909088</v>
      </c>
      <c r="H108" s="50">
        <v>166.9</v>
      </c>
      <c r="I108" s="17">
        <f t="shared" si="12"/>
        <v>162.11589649939398</v>
      </c>
      <c r="J108" s="18">
        <f t="shared" si="13"/>
        <v>4.3423190495843818</v>
      </c>
      <c r="K108" s="35">
        <f t="shared" si="14"/>
        <v>2.6785276110172291</v>
      </c>
      <c r="L108" s="19">
        <f t="shared" si="15"/>
        <v>162.11589649939395</v>
      </c>
      <c r="M108" s="20">
        <f t="shared" si="17"/>
        <v>162.11589649939395</v>
      </c>
      <c r="N108" s="20">
        <f t="shared" si="16"/>
        <v>162.11000000000001</v>
      </c>
      <c r="O108" s="20">
        <f t="shared" si="18"/>
        <v>162.11000000000001</v>
      </c>
      <c r="P108" s="10"/>
      <c r="Q108" s="10"/>
      <c r="R108" s="10"/>
      <c r="S108" s="10"/>
      <c r="T108" s="10"/>
      <c r="U108" s="10"/>
      <c r="W108" s="7"/>
    </row>
    <row r="109" spans="1:23" ht="35.1" customHeight="1">
      <c r="A109" s="38">
        <v>101</v>
      </c>
      <c r="B109" s="53" t="s">
        <v>129</v>
      </c>
      <c r="C109" s="57" t="s">
        <v>259</v>
      </c>
      <c r="D109" s="50" t="s">
        <v>131</v>
      </c>
      <c r="E109" s="16">
        <v>1</v>
      </c>
      <c r="F109" s="37">
        <v>113.79669132436401</v>
      </c>
      <c r="G109" s="39">
        <v>111.19669132436363</v>
      </c>
      <c r="H109" s="50">
        <v>117.95</v>
      </c>
      <c r="I109" s="17">
        <f t="shared" si="12"/>
        <v>114.3144608829092</v>
      </c>
      <c r="J109" s="18">
        <f t="shared" si="13"/>
        <v>3.4062968901614346</v>
      </c>
      <c r="K109" s="35">
        <f t="shared" si="14"/>
        <v>2.9797602716689182</v>
      </c>
      <c r="L109" s="19">
        <f t="shared" si="15"/>
        <v>114.3144608829092</v>
      </c>
      <c r="M109" s="20">
        <f t="shared" si="17"/>
        <v>114.3144608829092</v>
      </c>
      <c r="N109" s="20">
        <f t="shared" si="16"/>
        <v>114.31</v>
      </c>
      <c r="O109" s="20">
        <f t="shared" si="18"/>
        <v>114.31</v>
      </c>
      <c r="P109" s="10"/>
      <c r="Q109" s="10"/>
      <c r="R109" s="10"/>
      <c r="S109" s="10"/>
      <c r="T109" s="10"/>
      <c r="U109" s="10"/>
      <c r="W109" s="7"/>
    </row>
    <row r="110" spans="1:23" ht="35.1" customHeight="1">
      <c r="A110" s="38">
        <v>102</v>
      </c>
      <c r="B110" s="53" t="s">
        <v>130</v>
      </c>
      <c r="C110" s="57" t="s">
        <v>259</v>
      </c>
      <c r="D110" s="50" t="s">
        <v>131</v>
      </c>
      <c r="E110" s="16">
        <v>1</v>
      </c>
      <c r="F110" s="37">
        <v>164.95944086781799</v>
      </c>
      <c r="G110" s="39">
        <v>162.35944086781817</v>
      </c>
      <c r="H110" s="50">
        <v>170.98</v>
      </c>
      <c r="I110" s="17">
        <f t="shared" si="12"/>
        <v>166.09962724521208</v>
      </c>
      <c r="J110" s="18">
        <f t="shared" si="13"/>
        <v>4.4219372077469732</v>
      </c>
      <c r="K110" s="35">
        <f t="shared" si="14"/>
        <v>2.6622198261883447</v>
      </c>
      <c r="L110" s="19">
        <f t="shared" si="15"/>
        <v>166.09962724521205</v>
      </c>
      <c r="M110" s="20">
        <f t="shared" si="17"/>
        <v>166.09962724521205</v>
      </c>
      <c r="N110" s="20">
        <f t="shared" si="16"/>
        <v>166.09</v>
      </c>
      <c r="O110" s="20">
        <f t="shared" si="18"/>
        <v>166.09</v>
      </c>
      <c r="P110" s="10"/>
      <c r="Q110" s="10"/>
      <c r="R110" s="10"/>
      <c r="S110" s="10"/>
      <c r="T110" s="10"/>
      <c r="U110" s="10"/>
      <c r="W110" s="7"/>
    </row>
    <row r="111" spans="1:23" ht="35.1" customHeight="1">
      <c r="A111" s="38">
        <v>103</v>
      </c>
      <c r="B111" s="53" t="s">
        <v>134</v>
      </c>
      <c r="C111" s="57" t="s">
        <v>259</v>
      </c>
      <c r="D111" s="50" t="s">
        <v>131</v>
      </c>
      <c r="E111" s="16">
        <v>1</v>
      </c>
      <c r="F111" s="37">
        <v>208.250998173818</v>
      </c>
      <c r="G111" s="39">
        <v>205.65099817381815</v>
      </c>
      <c r="H111" s="50">
        <v>215.86</v>
      </c>
      <c r="I111" s="17">
        <f t="shared" ref="I111:I174" si="19">AVERAGE(F111:H111)</f>
        <v>209.92066544921204</v>
      </c>
      <c r="J111" s="18">
        <f t="shared" ref="J111:J174" si="20">SQRT(((SUM((POWER(H111-I111,2)),(POWER(G111-I111,2)),(POWER(F111-I111,2)))/(COLUMNS(F111:H111)-1))))</f>
        <v>5.3053530683299011</v>
      </c>
      <c r="K111" s="35">
        <f t="shared" ref="K111:K174" si="21">J111/I111*100</f>
        <v>2.5273133814514663</v>
      </c>
      <c r="L111" s="19">
        <f t="shared" ref="L111:L174" si="22">((E111/3)*(SUM(F111:H111)))</f>
        <v>209.92066544921204</v>
      </c>
      <c r="M111" s="20">
        <f t="shared" ref="M111:M174" si="23">L111/E111</f>
        <v>209.92066544921204</v>
      </c>
      <c r="N111" s="20">
        <f t="shared" ref="N111:N174" si="24">ROUNDDOWN(M111,2)</f>
        <v>209.92</v>
      </c>
      <c r="O111" s="20">
        <f t="shared" ref="O111:O174" si="25">N111*E111</f>
        <v>209.92</v>
      </c>
      <c r="P111" s="10"/>
      <c r="Q111" s="10"/>
      <c r="R111" s="10"/>
      <c r="S111" s="10"/>
      <c r="T111" s="10"/>
      <c r="U111" s="10"/>
      <c r="W111" s="7"/>
    </row>
    <row r="112" spans="1:23" ht="35.1" customHeight="1">
      <c r="A112" s="38">
        <v>104</v>
      </c>
      <c r="B112" s="53" t="s">
        <v>135</v>
      </c>
      <c r="C112" s="57" t="s">
        <v>259</v>
      </c>
      <c r="D112" s="50" t="s">
        <v>131</v>
      </c>
      <c r="E112" s="16">
        <v>1</v>
      </c>
      <c r="F112" s="37">
        <v>285.65105517545499</v>
      </c>
      <c r="G112" s="39">
        <v>283.05105517545451</v>
      </c>
      <c r="H112" s="54">
        <v>296.08</v>
      </c>
      <c r="I112" s="17">
        <f t="shared" si="19"/>
        <v>288.2607034503032</v>
      </c>
      <c r="J112" s="18">
        <f t="shared" si="20"/>
        <v>6.8953643050295845</v>
      </c>
      <c r="K112" s="35">
        <f t="shared" si="21"/>
        <v>2.3920583771899246</v>
      </c>
      <c r="L112" s="19">
        <f t="shared" si="22"/>
        <v>288.26070345030314</v>
      </c>
      <c r="M112" s="20">
        <f t="shared" si="23"/>
        <v>288.26070345030314</v>
      </c>
      <c r="N112" s="20">
        <f t="shared" si="24"/>
        <v>288.26</v>
      </c>
      <c r="O112" s="20">
        <f t="shared" si="25"/>
        <v>288.26</v>
      </c>
      <c r="P112" s="10"/>
      <c r="Q112" s="10"/>
      <c r="R112" s="10"/>
      <c r="S112" s="10"/>
      <c r="T112" s="10"/>
      <c r="U112" s="10"/>
      <c r="W112" s="7"/>
    </row>
    <row r="113" spans="1:23" ht="35.1" customHeight="1">
      <c r="A113" s="38">
        <v>105</v>
      </c>
      <c r="B113" s="53" t="s">
        <v>136</v>
      </c>
      <c r="C113" s="57" t="s">
        <v>259</v>
      </c>
      <c r="D113" s="50" t="s">
        <v>131</v>
      </c>
      <c r="E113" s="16">
        <v>1</v>
      </c>
      <c r="F113" s="37">
        <v>475.87153424727302</v>
      </c>
      <c r="G113" s="39">
        <v>473.27153424727271</v>
      </c>
      <c r="H113" s="50">
        <v>493.25</v>
      </c>
      <c r="I113" s="17">
        <f t="shared" si="19"/>
        <v>480.79768949818191</v>
      </c>
      <c r="J113" s="18">
        <f t="shared" si="20"/>
        <v>10.862091309930477</v>
      </c>
      <c r="K113" s="35">
        <f t="shared" si="21"/>
        <v>2.2591812621369827</v>
      </c>
      <c r="L113" s="19">
        <f t="shared" si="22"/>
        <v>480.79768949818191</v>
      </c>
      <c r="M113" s="20">
        <f t="shared" si="23"/>
        <v>480.79768949818191</v>
      </c>
      <c r="N113" s="20">
        <f t="shared" si="24"/>
        <v>480.79</v>
      </c>
      <c r="O113" s="20">
        <f t="shared" si="25"/>
        <v>480.79</v>
      </c>
      <c r="P113" s="10"/>
      <c r="Q113" s="10"/>
      <c r="R113" s="10"/>
      <c r="S113" s="10"/>
      <c r="T113" s="10"/>
      <c r="U113" s="10"/>
      <c r="W113" s="7"/>
    </row>
    <row r="114" spans="1:23" ht="35.1" customHeight="1">
      <c r="A114" s="38">
        <v>106</v>
      </c>
      <c r="B114" s="53" t="s">
        <v>137</v>
      </c>
      <c r="C114" s="57" t="s">
        <v>260</v>
      </c>
      <c r="D114" s="50" t="s">
        <v>131</v>
      </c>
      <c r="E114" s="16">
        <v>1</v>
      </c>
      <c r="F114" s="37">
        <v>1512.24517884545</v>
      </c>
      <c r="G114" s="39">
        <v>1509.6451788454542</v>
      </c>
      <c r="H114" s="52">
        <v>1567.48</v>
      </c>
      <c r="I114" s="17">
        <f t="shared" si="19"/>
        <v>1529.7901192303016</v>
      </c>
      <c r="J114" s="18">
        <f t="shared" si="20"/>
        <v>32.666272121648142</v>
      </c>
      <c r="K114" s="35">
        <f t="shared" si="21"/>
        <v>2.1353433854105321</v>
      </c>
      <c r="L114" s="19">
        <f t="shared" si="22"/>
        <v>1529.7901192303016</v>
      </c>
      <c r="M114" s="20">
        <f t="shared" si="23"/>
        <v>1529.7901192303016</v>
      </c>
      <c r="N114" s="20">
        <f t="shared" si="24"/>
        <v>1529.79</v>
      </c>
      <c r="O114" s="20">
        <f t="shared" si="25"/>
        <v>1529.79</v>
      </c>
      <c r="P114" s="10"/>
      <c r="Q114" s="10"/>
      <c r="R114" s="10"/>
      <c r="S114" s="10"/>
      <c r="T114" s="10"/>
      <c r="U114" s="10"/>
      <c r="W114" s="7"/>
    </row>
    <row r="115" spans="1:23" ht="35.1" customHeight="1">
      <c r="A115" s="38">
        <v>107</v>
      </c>
      <c r="B115" s="53" t="s">
        <v>138</v>
      </c>
      <c r="C115" s="57" t="s">
        <v>260</v>
      </c>
      <c r="D115" s="50" t="s">
        <v>131</v>
      </c>
      <c r="E115" s="16">
        <v>1</v>
      </c>
      <c r="F115" s="37">
        <v>1916.2997137014499</v>
      </c>
      <c r="G115" s="39">
        <v>1913.6997137014544</v>
      </c>
      <c r="H115" s="52">
        <v>1986.29</v>
      </c>
      <c r="I115" s="17">
        <f t="shared" si="19"/>
        <v>1938.7631424676347</v>
      </c>
      <c r="J115" s="18">
        <f t="shared" si="20"/>
        <v>41.179990774359077</v>
      </c>
      <c r="K115" s="35">
        <f t="shared" si="21"/>
        <v>2.1240341263113591</v>
      </c>
      <c r="L115" s="19">
        <f t="shared" si="22"/>
        <v>1938.7631424676347</v>
      </c>
      <c r="M115" s="20">
        <f t="shared" si="23"/>
        <v>1938.7631424676347</v>
      </c>
      <c r="N115" s="20">
        <f t="shared" si="24"/>
        <v>1938.76</v>
      </c>
      <c r="O115" s="20">
        <f t="shared" si="25"/>
        <v>1938.76</v>
      </c>
      <c r="P115" s="10"/>
      <c r="Q115" s="10"/>
      <c r="R115" s="10"/>
      <c r="S115" s="10"/>
      <c r="T115" s="10"/>
      <c r="U115" s="10"/>
      <c r="W115" s="7"/>
    </row>
    <row r="116" spans="1:23" ht="35.1" customHeight="1">
      <c r="A116" s="38">
        <v>108</v>
      </c>
      <c r="B116" s="53" t="s">
        <v>139</v>
      </c>
      <c r="C116" s="57" t="s">
        <v>260</v>
      </c>
      <c r="D116" s="50" t="s">
        <v>131</v>
      </c>
      <c r="E116" s="16">
        <v>1</v>
      </c>
      <c r="F116" s="37">
        <v>2384.6356518299999</v>
      </c>
      <c r="G116" s="39">
        <v>2382.03565183</v>
      </c>
      <c r="H116" s="52">
        <v>2471.73</v>
      </c>
      <c r="I116" s="17">
        <f t="shared" si="19"/>
        <v>2412.8004345533332</v>
      </c>
      <c r="J116" s="18">
        <f t="shared" si="20"/>
        <v>51.051055452357993</v>
      </c>
      <c r="K116" s="35">
        <f t="shared" si="21"/>
        <v>2.1158424344286377</v>
      </c>
      <c r="L116" s="19">
        <f t="shared" si="22"/>
        <v>2412.8004345533327</v>
      </c>
      <c r="M116" s="20">
        <f t="shared" si="23"/>
        <v>2412.8004345533327</v>
      </c>
      <c r="N116" s="20">
        <f t="shared" si="24"/>
        <v>2412.8000000000002</v>
      </c>
      <c r="O116" s="20">
        <f t="shared" si="25"/>
        <v>2412.8000000000002</v>
      </c>
      <c r="P116" s="10"/>
      <c r="Q116" s="10"/>
      <c r="R116" s="10"/>
      <c r="S116" s="10"/>
      <c r="T116" s="10"/>
      <c r="U116" s="10"/>
      <c r="W116" s="7"/>
    </row>
    <row r="117" spans="1:23" ht="35.1" customHeight="1">
      <c r="A117" s="38">
        <v>109</v>
      </c>
      <c r="B117" s="53" t="s">
        <v>140</v>
      </c>
      <c r="C117" s="57" t="s">
        <v>260</v>
      </c>
      <c r="D117" s="50" t="s">
        <v>131</v>
      </c>
      <c r="E117" s="16">
        <v>1</v>
      </c>
      <c r="F117" s="37">
        <v>3328.8935322000002</v>
      </c>
      <c r="G117" s="39">
        <v>3326.2935321999998</v>
      </c>
      <c r="H117" s="52">
        <v>3450.47</v>
      </c>
      <c r="I117" s="17">
        <f t="shared" si="19"/>
        <v>3368.5523548000001</v>
      </c>
      <c r="J117" s="18">
        <f t="shared" si="20"/>
        <v>70.954671772440705</v>
      </c>
      <c r="K117" s="35">
        <f t="shared" si="21"/>
        <v>2.1063847106705715</v>
      </c>
      <c r="L117" s="19">
        <f t="shared" si="22"/>
        <v>3368.5523548000001</v>
      </c>
      <c r="M117" s="20">
        <f t="shared" si="23"/>
        <v>3368.5523548000001</v>
      </c>
      <c r="N117" s="20">
        <f t="shared" si="24"/>
        <v>3368.55</v>
      </c>
      <c r="O117" s="20">
        <f t="shared" si="25"/>
        <v>3368.55</v>
      </c>
      <c r="P117" s="10"/>
      <c r="Q117" s="10"/>
      <c r="R117" s="10"/>
      <c r="S117" s="10"/>
      <c r="T117" s="10"/>
      <c r="U117" s="10"/>
      <c r="W117" s="7"/>
    </row>
    <row r="118" spans="1:23" ht="35.1" customHeight="1">
      <c r="A118" s="38">
        <v>110</v>
      </c>
      <c r="B118" s="53" t="s">
        <v>141</v>
      </c>
      <c r="C118" s="57" t="s">
        <v>260</v>
      </c>
      <c r="D118" s="50" t="s">
        <v>131</v>
      </c>
      <c r="E118" s="16">
        <v>1</v>
      </c>
      <c r="F118" s="37">
        <v>1360.0687955880001</v>
      </c>
      <c r="G118" s="39">
        <v>1357.4687955879999</v>
      </c>
      <c r="H118" s="52">
        <v>1409.74</v>
      </c>
      <c r="I118" s="17">
        <f t="shared" si="19"/>
        <v>1375.7591970586666</v>
      </c>
      <c r="J118" s="18">
        <f t="shared" si="20"/>
        <v>29.456938510362836</v>
      </c>
      <c r="K118" s="35">
        <f t="shared" si="21"/>
        <v>2.1411405842927249</v>
      </c>
      <c r="L118" s="19">
        <f t="shared" si="22"/>
        <v>1375.7591970586666</v>
      </c>
      <c r="M118" s="20">
        <f t="shared" si="23"/>
        <v>1375.7591970586666</v>
      </c>
      <c r="N118" s="20">
        <f t="shared" si="24"/>
        <v>1375.75</v>
      </c>
      <c r="O118" s="20">
        <f t="shared" si="25"/>
        <v>1375.75</v>
      </c>
      <c r="P118" s="10"/>
      <c r="Q118" s="10"/>
      <c r="R118" s="10"/>
      <c r="S118" s="10"/>
      <c r="T118" s="10"/>
      <c r="U118" s="10"/>
      <c r="W118" s="7"/>
    </row>
    <row r="119" spans="1:23" ht="35.1" customHeight="1">
      <c r="A119" s="38">
        <v>111</v>
      </c>
      <c r="B119" s="53" t="s">
        <v>142</v>
      </c>
      <c r="C119" s="57" t="s">
        <v>260</v>
      </c>
      <c r="D119" s="50" t="s">
        <v>131</v>
      </c>
      <c r="E119" s="16">
        <v>1</v>
      </c>
      <c r="F119" s="37">
        <v>1634.2486585260001</v>
      </c>
      <c r="G119" s="39">
        <v>1631.648658526</v>
      </c>
      <c r="H119" s="52">
        <v>1693.93</v>
      </c>
      <c r="I119" s="17">
        <f t="shared" si="19"/>
        <v>1653.2757723506668</v>
      </c>
      <c r="J119" s="18">
        <f t="shared" si="20"/>
        <v>35.231586244772828</v>
      </c>
      <c r="K119" s="35">
        <f t="shared" si="21"/>
        <v>2.1310169080068064</v>
      </c>
      <c r="L119" s="19">
        <f t="shared" si="22"/>
        <v>1653.2757723506668</v>
      </c>
      <c r="M119" s="20">
        <f t="shared" si="23"/>
        <v>1653.2757723506668</v>
      </c>
      <c r="N119" s="20">
        <f t="shared" si="24"/>
        <v>1653.27</v>
      </c>
      <c r="O119" s="20">
        <f t="shared" si="25"/>
        <v>1653.27</v>
      </c>
      <c r="P119" s="10"/>
      <c r="Q119" s="10"/>
      <c r="R119" s="10"/>
      <c r="S119" s="10"/>
      <c r="T119" s="10"/>
      <c r="U119" s="10"/>
      <c r="W119" s="7"/>
    </row>
    <row r="120" spans="1:23" ht="35.1" customHeight="1">
      <c r="A120" s="38">
        <v>112</v>
      </c>
      <c r="B120" s="53" t="s">
        <v>143</v>
      </c>
      <c r="C120" s="57" t="s">
        <v>260</v>
      </c>
      <c r="D120" s="50" t="s">
        <v>131</v>
      </c>
      <c r="E120" s="16">
        <v>1</v>
      </c>
      <c r="F120" s="37">
        <v>2182.608384402</v>
      </c>
      <c r="G120" s="39">
        <v>2180.008384402</v>
      </c>
      <c r="H120" s="52">
        <v>2262.3200000000002</v>
      </c>
      <c r="I120" s="17">
        <f t="shared" si="19"/>
        <v>2208.3122562680001</v>
      </c>
      <c r="J120" s="18">
        <f t="shared" si="20"/>
        <v>46.790140919493368</v>
      </c>
      <c r="K120" s="35">
        <f t="shared" si="21"/>
        <v>2.1188190568016725</v>
      </c>
      <c r="L120" s="19">
        <f t="shared" si="22"/>
        <v>2208.3122562680001</v>
      </c>
      <c r="M120" s="20">
        <f t="shared" si="23"/>
        <v>2208.3122562680001</v>
      </c>
      <c r="N120" s="20">
        <f t="shared" si="24"/>
        <v>2208.31</v>
      </c>
      <c r="O120" s="20">
        <f t="shared" si="25"/>
        <v>2208.31</v>
      </c>
      <c r="P120" s="10"/>
      <c r="Q120" s="10"/>
      <c r="R120" s="10"/>
      <c r="S120" s="10"/>
      <c r="T120" s="10"/>
      <c r="U120" s="10"/>
      <c r="W120" s="7"/>
    </row>
    <row r="121" spans="1:23" ht="35.1" customHeight="1">
      <c r="A121" s="38">
        <v>113</v>
      </c>
      <c r="B121" s="53" t="s">
        <v>144</v>
      </c>
      <c r="C121" s="57" t="s">
        <v>260</v>
      </c>
      <c r="D121" s="50" t="s">
        <v>131</v>
      </c>
      <c r="E121" s="16">
        <v>1</v>
      </c>
      <c r="F121" s="37">
        <v>2225.8999417079999</v>
      </c>
      <c r="G121" s="39">
        <v>2223.2999417079996</v>
      </c>
      <c r="H121" s="52">
        <v>2307.19</v>
      </c>
      <c r="I121" s="17">
        <f t="shared" si="19"/>
        <v>2252.1299611386662</v>
      </c>
      <c r="J121" s="18">
        <f t="shared" si="20"/>
        <v>47.701110150170202</v>
      </c>
      <c r="K121" s="35">
        <f t="shared" si="21"/>
        <v>2.1180442946575226</v>
      </c>
      <c r="L121" s="19">
        <f t="shared" si="22"/>
        <v>2252.1299611386662</v>
      </c>
      <c r="M121" s="20">
        <f t="shared" si="23"/>
        <v>2252.1299611386662</v>
      </c>
      <c r="N121" s="20">
        <f t="shared" si="24"/>
        <v>2252.12</v>
      </c>
      <c r="O121" s="20">
        <f t="shared" si="25"/>
        <v>2252.12</v>
      </c>
      <c r="P121" s="10"/>
      <c r="Q121" s="10"/>
      <c r="R121" s="10"/>
      <c r="S121" s="10"/>
      <c r="T121" s="10"/>
      <c r="U121" s="10"/>
      <c r="W121" s="7"/>
    </row>
    <row r="122" spans="1:23" ht="35.1" customHeight="1">
      <c r="A122" s="38">
        <v>114</v>
      </c>
      <c r="B122" s="53" t="s">
        <v>145</v>
      </c>
      <c r="C122" s="57" t="s">
        <v>260</v>
      </c>
      <c r="D122" s="50" t="s">
        <v>131</v>
      </c>
      <c r="E122" s="16">
        <v>1</v>
      </c>
      <c r="F122" s="37">
        <v>2668.9168781394001</v>
      </c>
      <c r="G122" s="39">
        <v>2666.3168781394002</v>
      </c>
      <c r="H122" s="52">
        <v>2766.39</v>
      </c>
      <c r="I122" s="17">
        <f t="shared" si="19"/>
        <v>2700.5412520929331</v>
      </c>
      <c r="J122" s="18">
        <f t="shared" si="20"/>
        <v>57.041504193843771</v>
      </c>
      <c r="K122" s="35">
        <f t="shared" si="21"/>
        <v>2.1122248789806974</v>
      </c>
      <c r="L122" s="19">
        <f t="shared" si="22"/>
        <v>2700.5412520929331</v>
      </c>
      <c r="M122" s="20">
        <f t="shared" si="23"/>
        <v>2700.5412520929331</v>
      </c>
      <c r="N122" s="20">
        <f t="shared" si="24"/>
        <v>2700.54</v>
      </c>
      <c r="O122" s="20">
        <f t="shared" si="25"/>
        <v>2700.54</v>
      </c>
      <c r="P122" s="10"/>
      <c r="Q122" s="10"/>
      <c r="R122" s="10"/>
      <c r="S122" s="10"/>
      <c r="T122" s="10"/>
      <c r="U122" s="10"/>
      <c r="W122" s="7"/>
    </row>
    <row r="123" spans="1:23" ht="35.1" customHeight="1">
      <c r="A123" s="38">
        <v>115</v>
      </c>
      <c r="B123" s="53" t="s">
        <v>146</v>
      </c>
      <c r="C123" s="57" t="s">
        <v>260</v>
      </c>
      <c r="D123" s="50" t="s">
        <v>131</v>
      </c>
      <c r="E123" s="16">
        <v>1</v>
      </c>
      <c r="F123" s="37">
        <v>10321.421157930001</v>
      </c>
      <c r="G123" s="39">
        <v>10318.821157929999</v>
      </c>
      <c r="H123" s="52">
        <v>10698.38</v>
      </c>
      <c r="I123" s="17">
        <f t="shared" si="19"/>
        <v>10446.207438619998</v>
      </c>
      <c r="J123" s="18">
        <f t="shared" si="20"/>
        <v>218.39171352116878</v>
      </c>
      <c r="K123" s="35">
        <f t="shared" si="21"/>
        <v>2.0906315981603707</v>
      </c>
      <c r="L123" s="19">
        <f t="shared" si="22"/>
        <v>10446.207438619998</v>
      </c>
      <c r="M123" s="20">
        <f t="shared" si="23"/>
        <v>10446.207438619998</v>
      </c>
      <c r="N123" s="20">
        <f t="shared" si="24"/>
        <v>10446.200000000001</v>
      </c>
      <c r="O123" s="20">
        <f t="shared" si="25"/>
        <v>10446.200000000001</v>
      </c>
      <c r="P123" s="10"/>
      <c r="Q123" s="10"/>
      <c r="R123" s="10"/>
      <c r="S123" s="10"/>
      <c r="T123" s="10"/>
      <c r="U123" s="10"/>
      <c r="W123" s="7"/>
    </row>
    <row r="124" spans="1:23" ht="35.1" customHeight="1">
      <c r="A124" s="38">
        <v>116</v>
      </c>
      <c r="B124" s="53" t="s">
        <v>147</v>
      </c>
      <c r="C124" s="57" t="s">
        <v>260</v>
      </c>
      <c r="D124" s="50" t="s">
        <v>131</v>
      </c>
      <c r="E124" s="16">
        <v>1</v>
      </c>
      <c r="F124" s="37">
        <v>11432.571128784</v>
      </c>
      <c r="G124" s="39">
        <v>11429.971128784</v>
      </c>
      <c r="H124" s="52">
        <v>11850.11</v>
      </c>
      <c r="I124" s="17">
        <f t="shared" si="19"/>
        <v>11570.884085856</v>
      </c>
      <c r="J124" s="18">
        <f t="shared" si="20"/>
        <v>241.82022940019814</v>
      </c>
      <c r="K124" s="35">
        <f t="shared" si="21"/>
        <v>2.0899027905377947</v>
      </c>
      <c r="L124" s="19">
        <f t="shared" si="22"/>
        <v>11570.884085856</v>
      </c>
      <c r="M124" s="20">
        <f t="shared" si="23"/>
        <v>11570.884085856</v>
      </c>
      <c r="N124" s="20">
        <f t="shared" si="24"/>
        <v>11570.88</v>
      </c>
      <c r="O124" s="20">
        <f t="shared" si="25"/>
        <v>11570.88</v>
      </c>
      <c r="P124" s="10"/>
      <c r="Q124" s="10"/>
      <c r="R124" s="10"/>
      <c r="S124" s="10"/>
      <c r="T124" s="10"/>
      <c r="U124" s="10"/>
      <c r="W124" s="7"/>
    </row>
    <row r="125" spans="1:23" ht="35.1" customHeight="1">
      <c r="A125" s="38">
        <v>117</v>
      </c>
      <c r="B125" s="53" t="s">
        <v>148</v>
      </c>
      <c r="C125" s="57" t="s">
        <v>260</v>
      </c>
      <c r="D125" s="50" t="s">
        <v>131</v>
      </c>
      <c r="E125" s="16">
        <v>1</v>
      </c>
      <c r="F125" s="37">
        <v>12702.45680976</v>
      </c>
      <c r="G125" s="39">
        <v>12699.85680976</v>
      </c>
      <c r="H125" s="52">
        <v>13166.38</v>
      </c>
      <c r="I125" s="17">
        <f t="shared" si="19"/>
        <v>12856.231206506665</v>
      </c>
      <c r="J125" s="18">
        <f t="shared" si="20"/>
        <v>268.599880080069</v>
      </c>
      <c r="K125" s="35">
        <f t="shared" si="21"/>
        <v>2.089258319686472</v>
      </c>
      <c r="L125" s="19">
        <f t="shared" si="22"/>
        <v>12856.231206506665</v>
      </c>
      <c r="M125" s="20">
        <f t="shared" si="23"/>
        <v>12856.231206506665</v>
      </c>
      <c r="N125" s="20">
        <f t="shared" si="24"/>
        <v>12856.23</v>
      </c>
      <c r="O125" s="20">
        <f t="shared" si="25"/>
        <v>12856.23</v>
      </c>
      <c r="P125" s="10"/>
      <c r="Q125" s="10"/>
      <c r="R125" s="10"/>
      <c r="S125" s="10"/>
      <c r="T125" s="10"/>
      <c r="U125" s="10"/>
      <c r="W125" s="7"/>
    </row>
    <row r="126" spans="1:23" ht="35.1" customHeight="1">
      <c r="A126" s="38">
        <v>118</v>
      </c>
      <c r="B126" s="53" t="s">
        <v>149</v>
      </c>
      <c r="C126" s="57" t="s">
        <v>260</v>
      </c>
      <c r="D126" s="50" t="s">
        <v>131</v>
      </c>
      <c r="E126" s="16">
        <v>1</v>
      </c>
      <c r="F126" s="37">
        <v>2058.9451098365998</v>
      </c>
      <c r="G126" s="39">
        <v>2056.3451098365999</v>
      </c>
      <c r="H126" s="52">
        <v>2134.14</v>
      </c>
      <c r="I126" s="17">
        <f t="shared" si="19"/>
        <v>2083.1434065577328</v>
      </c>
      <c r="J126" s="18">
        <f t="shared" si="20"/>
        <v>44.183474365840404</v>
      </c>
      <c r="K126" s="35">
        <f t="shared" si="21"/>
        <v>2.1210001302239148</v>
      </c>
      <c r="L126" s="19">
        <f t="shared" si="22"/>
        <v>2083.1434065577328</v>
      </c>
      <c r="M126" s="20">
        <f t="shared" si="23"/>
        <v>2083.1434065577328</v>
      </c>
      <c r="N126" s="20">
        <f t="shared" si="24"/>
        <v>2083.14</v>
      </c>
      <c r="O126" s="20">
        <f t="shared" si="25"/>
        <v>2083.14</v>
      </c>
      <c r="P126" s="10"/>
      <c r="Q126" s="10"/>
      <c r="R126" s="10"/>
      <c r="S126" s="10"/>
      <c r="T126" s="10"/>
      <c r="U126" s="10"/>
      <c r="W126" s="7"/>
    </row>
    <row r="127" spans="1:23" ht="35.1" customHeight="1">
      <c r="A127" s="38">
        <v>119</v>
      </c>
      <c r="B127" s="53" t="s">
        <v>150</v>
      </c>
      <c r="C127" s="57" t="s">
        <v>259</v>
      </c>
      <c r="D127" s="50" t="s">
        <v>131</v>
      </c>
      <c r="E127" s="16">
        <v>1</v>
      </c>
      <c r="F127" s="37">
        <v>1148.6721476416001</v>
      </c>
      <c r="G127" s="39">
        <v>1146.0721476415999</v>
      </c>
      <c r="H127" s="52">
        <v>1190.6199999999999</v>
      </c>
      <c r="I127" s="17">
        <f t="shared" si="19"/>
        <v>1161.7880984277333</v>
      </c>
      <c r="J127" s="18">
        <f t="shared" si="20"/>
        <v>25.002978046717786</v>
      </c>
      <c r="K127" s="35">
        <f t="shared" si="21"/>
        <v>2.1521117388407336</v>
      </c>
      <c r="L127" s="19">
        <f t="shared" si="22"/>
        <v>1161.7880984277331</v>
      </c>
      <c r="M127" s="20">
        <f t="shared" si="23"/>
        <v>1161.7880984277331</v>
      </c>
      <c r="N127" s="20">
        <f t="shared" si="24"/>
        <v>1161.78</v>
      </c>
      <c r="O127" s="20">
        <f t="shared" si="25"/>
        <v>1161.78</v>
      </c>
      <c r="P127" s="10"/>
      <c r="Q127" s="10"/>
      <c r="R127" s="10"/>
      <c r="S127" s="10"/>
      <c r="T127" s="10"/>
      <c r="U127" s="10"/>
      <c r="W127" s="7"/>
    </row>
    <row r="128" spans="1:23" ht="35.1" customHeight="1">
      <c r="A128" s="38">
        <v>120</v>
      </c>
      <c r="B128" s="53" t="s">
        <v>151</v>
      </c>
      <c r="C128" s="57" t="s">
        <v>259</v>
      </c>
      <c r="D128" s="50" t="s">
        <v>131</v>
      </c>
      <c r="E128" s="16">
        <v>1</v>
      </c>
      <c r="F128" s="37">
        <v>1359.3577265307999</v>
      </c>
      <c r="G128" s="39">
        <v>1356.7577265308</v>
      </c>
      <c r="H128" s="52">
        <v>1409</v>
      </c>
      <c r="I128" s="17">
        <f t="shared" si="19"/>
        <v>1375.0384843538668</v>
      </c>
      <c r="J128" s="18">
        <f t="shared" si="20"/>
        <v>29.440251506006533</v>
      </c>
      <c r="K128" s="35">
        <f t="shared" si="21"/>
        <v>2.1410492754201393</v>
      </c>
      <c r="L128" s="19">
        <f t="shared" si="22"/>
        <v>1375.0384843538668</v>
      </c>
      <c r="M128" s="20">
        <f t="shared" si="23"/>
        <v>1375.0384843538668</v>
      </c>
      <c r="N128" s="20">
        <f t="shared" si="24"/>
        <v>1375.03</v>
      </c>
      <c r="O128" s="20">
        <f t="shared" si="25"/>
        <v>1375.03</v>
      </c>
      <c r="P128" s="10"/>
      <c r="Q128" s="10"/>
      <c r="R128" s="10"/>
      <c r="S128" s="10"/>
      <c r="T128" s="10"/>
      <c r="U128" s="10"/>
      <c r="W128" s="7"/>
    </row>
    <row r="129" spans="1:23" ht="35.1" customHeight="1">
      <c r="A129" s="38">
        <v>121</v>
      </c>
      <c r="B129" s="53" t="s">
        <v>152</v>
      </c>
      <c r="C129" s="57" t="s">
        <v>259</v>
      </c>
      <c r="D129" s="50" t="s">
        <v>131</v>
      </c>
      <c r="E129" s="16">
        <v>1</v>
      </c>
      <c r="F129" s="37">
        <v>943.02679354019995</v>
      </c>
      <c r="G129" s="39">
        <v>940.42679354019992</v>
      </c>
      <c r="H129" s="50">
        <v>977.47</v>
      </c>
      <c r="I129" s="17">
        <f t="shared" si="19"/>
        <v>953.64119569346656</v>
      </c>
      <c r="J129" s="18">
        <f t="shared" si="20"/>
        <v>20.677256491355383</v>
      </c>
      <c r="K129" s="35">
        <f t="shared" si="21"/>
        <v>2.1682427924392829</v>
      </c>
      <c r="L129" s="19">
        <f t="shared" si="22"/>
        <v>953.64119569346644</v>
      </c>
      <c r="M129" s="20">
        <f t="shared" si="23"/>
        <v>953.64119569346644</v>
      </c>
      <c r="N129" s="20">
        <f t="shared" si="24"/>
        <v>953.64</v>
      </c>
      <c r="O129" s="20">
        <f t="shared" si="25"/>
        <v>953.64</v>
      </c>
      <c r="P129" s="10"/>
      <c r="Q129" s="10"/>
      <c r="R129" s="10"/>
      <c r="S129" s="10"/>
      <c r="T129" s="10"/>
      <c r="U129" s="10"/>
      <c r="W129" s="7"/>
    </row>
    <row r="130" spans="1:23" ht="35.1" customHeight="1">
      <c r="A130" s="38">
        <v>122</v>
      </c>
      <c r="B130" s="53" t="s">
        <v>153</v>
      </c>
      <c r="C130" s="57" t="s">
        <v>259</v>
      </c>
      <c r="D130" s="50" t="s">
        <v>131</v>
      </c>
      <c r="E130" s="16">
        <v>1</v>
      </c>
      <c r="F130" s="37">
        <v>646.69922084999996</v>
      </c>
      <c r="G130" s="39">
        <v>644.09922084999994</v>
      </c>
      <c r="H130" s="50">
        <v>670.32</v>
      </c>
      <c r="I130" s="17">
        <f t="shared" si="19"/>
        <v>653.70614723333335</v>
      </c>
      <c r="J130" s="18">
        <f t="shared" si="20"/>
        <v>14.446628596816627</v>
      </c>
      <c r="K130" s="35">
        <f t="shared" si="21"/>
        <v>2.2099575869002894</v>
      </c>
      <c r="L130" s="19">
        <f t="shared" si="22"/>
        <v>653.70614723333324</v>
      </c>
      <c r="M130" s="20">
        <f t="shared" si="23"/>
        <v>653.70614723333324</v>
      </c>
      <c r="N130" s="20">
        <f t="shared" si="24"/>
        <v>653.70000000000005</v>
      </c>
      <c r="O130" s="20">
        <f t="shared" si="25"/>
        <v>653.70000000000005</v>
      </c>
      <c r="P130" s="10"/>
      <c r="Q130" s="10"/>
      <c r="R130" s="10"/>
      <c r="S130" s="10"/>
      <c r="T130" s="10"/>
      <c r="U130" s="10"/>
      <c r="W130" s="7"/>
    </row>
    <row r="131" spans="1:23" ht="35.1" customHeight="1">
      <c r="A131" s="38">
        <v>123</v>
      </c>
      <c r="B131" s="53" t="s">
        <v>154</v>
      </c>
      <c r="C131" s="57" t="s">
        <v>259</v>
      </c>
      <c r="D131" s="50" t="s">
        <v>131</v>
      </c>
      <c r="E131" s="16">
        <v>1</v>
      </c>
      <c r="F131" s="37">
        <v>923.80701520000002</v>
      </c>
      <c r="G131" s="39">
        <v>921.2070152</v>
      </c>
      <c r="H131" s="50">
        <v>957.55</v>
      </c>
      <c r="I131" s="17">
        <f t="shared" si="19"/>
        <v>934.18801013333325</v>
      </c>
      <c r="J131" s="18">
        <f t="shared" si="20"/>
        <v>20.273799049454833</v>
      </c>
      <c r="K131" s="35">
        <f t="shared" si="21"/>
        <v>2.1702054436088543</v>
      </c>
      <c r="L131" s="19">
        <f t="shared" si="22"/>
        <v>934.18801013333325</v>
      </c>
      <c r="M131" s="20">
        <f t="shared" si="23"/>
        <v>934.18801013333325</v>
      </c>
      <c r="N131" s="20">
        <f t="shared" si="24"/>
        <v>934.18</v>
      </c>
      <c r="O131" s="20">
        <f t="shared" si="25"/>
        <v>934.18</v>
      </c>
      <c r="P131" s="10"/>
      <c r="Q131" s="10"/>
      <c r="R131" s="10"/>
      <c r="S131" s="10"/>
      <c r="T131" s="10"/>
      <c r="U131" s="10"/>
      <c r="W131" s="7"/>
    </row>
    <row r="132" spans="1:23" ht="35.1" customHeight="1">
      <c r="A132" s="38">
        <v>124</v>
      </c>
      <c r="B132" s="53" t="s">
        <v>155</v>
      </c>
      <c r="C132" s="57" t="s">
        <v>259</v>
      </c>
      <c r="D132" s="50" t="s">
        <v>131</v>
      </c>
      <c r="E132" s="16">
        <v>1</v>
      </c>
      <c r="F132" s="37">
        <v>1211.37170745</v>
      </c>
      <c r="G132" s="39">
        <v>1208.7717074499999</v>
      </c>
      <c r="H132" s="52">
        <v>1255.6099999999999</v>
      </c>
      <c r="I132" s="17">
        <f t="shared" si="19"/>
        <v>1225.2511382999999</v>
      </c>
      <c r="J132" s="18">
        <f t="shared" si="20"/>
        <v>26.323665451258748</v>
      </c>
      <c r="K132" s="35">
        <f t="shared" si="21"/>
        <v>2.1484301975660323</v>
      </c>
      <c r="L132" s="19">
        <f t="shared" si="22"/>
        <v>1225.2511382999996</v>
      </c>
      <c r="M132" s="20">
        <f t="shared" si="23"/>
        <v>1225.2511382999996</v>
      </c>
      <c r="N132" s="20">
        <f t="shared" si="24"/>
        <v>1225.25</v>
      </c>
      <c r="O132" s="20">
        <f t="shared" si="25"/>
        <v>1225.25</v>
      </c>
      <c r="P132" s="10"/>
      <c r="Q132" s="10"/>
      <c r="R132" s="10"/>
      <c r="S132" s="10"/>
      <c r="T132" s="10"/>
      <c r="U132" s="10"/>
      <c r="W132" s="7"/>
    </row>
    <row r="133" spans="1:23" ht="35.1" customHeight="1">
      <c r="A133" s="38">
        <v>125</v>
      </c>
      <c r="B133" s="53" t="s">
        <v>156</v>
      </c>
      <c r="C133" s="57" t="s">
        <v>259</v>
      </c>
      <c r="D133" s="50" t="s">
        <v>131</v>
      </c>
      <c r="E133" s="16">
        <v>1</v>
      </c>
      <c r="F133" s="37">
        <v>914.700007756182</v>
      </c>
      <c r="G133" s="39">
        <v>912.10000775618164</v>
      </c>
      <c r="H133" s="50">
        <v>948.11</v>
      </c>
      <c r="I133" s="17">
        <f t="shared" si="19"/>
        <v>924.97000517078789</v>
      </c>
      <c r="J133" s="18">
        <f t="shared" si="20"/>
        <v>20.081945137908665</v>
      </c>
      <c r="K133" s="35">
        <f t="shared" si="21"/>
        <v>2.1710914976319371</v>
      </c>
      <c r="L133" s="19">
        <f t="shared" si="22"/>
        <v>924.97000517078789</v>
      </c>
      <c r="M133" s="20">
        <f t="shared" si="23"/>
        <v>924.97000517078789</v>
      </c>
      <c r="N133" s="20">
        <f t="shared" si="24"/>
        <v>924.97</v>
      </c>
      <c r="O133" s="20">
        <f t="shared" si="25"/>
        <v>924.97</v>
      </c>
      <c r="P133" s="10"/>
      <c r="Q133" s="10"/>
      <c r="R133" s="10"/>
      <c r="S133" s="10"/>
      <c r="T133" s="10"/>
      <c r="U133" s="10"/>
      <c r="W133" s="7"/>
    </row>
    <row r="134" spans="1:23" ht="35.1" customHeight="1">
      <c r="A134" s="38">
        <v>126</v>
      </c>
      <c r="B134" s="53" t="s">
        <v>157</v>
      </c>
      <c r="C134" s="57" t="s">
        <v>259</v>
      </c>
      <c r="D134" s="50" t="s">
        <v>131</v>
      </c>
      <c r="E134" s="16">
        <v>1</v>
      </c>
      <c r="F134" s="37">
        <v>1186.902566364</v>
      </c>
      <c r="G134" s="39">
        <v>1184.3025663639999</v>
      </c>
      <c r="H134" s="52">
        <v>1230.25</v>
      </c>
      <c r="I134" s="17">
        <f t="shared" si="19"/>
        <v>1200.4850442426666</v>
      </c>
      <c r="J134" s="18">
        <f t="shared" si="20"/>
        <v>25.809967908290982</v>
      </c>
      <c r="K134" s="35">
        <f t="shared" si="21"/>
        <v>2.1499616369292927</v>
      </c>
      <c r="L134" s="19">
        <f t="shared" si="22"/>
        <v>1200.4850442426664</v>
      </c>
      <c r="M134" s="20">
        <f t="shared" si="23"/>
        <v>1200.4850442426664</v>
      </c>
      <c r="N134" s="20">
        <f t="shared" si="24"/>
        <v>1200.48</v>
      </c>
      <c r="O134" s="20">
        <f t="shared" si="25"/>
        <v>1200.48</v>
      </c>
      <c r="P134" s="10"/>
      <c r="Q134" s="10"/>
      <c r="R134" s="10"/>
      <c r="S134" s="10"/>
      <c r="T134" s="10"/>
      <c r="U134" s="10"/>
      <c r="W134" s="7"/>
    </row>
    <row r="135" spans="1:23" ht="35.1" customHeight="1">
      <c r="A135" s="38">
        <v>127</v>
      </c>
      <c r="B135" s="53" t="s">
        <v>158</v>
      </c>
      <c r="C135" s="57" t="s">
        <v>259</v>
      </c>
      <c r="D135" s="50" t="s">
        <v>131</v>
      </c>
      <c r="E135" s="16">
        <v>1</v>
      </c>
      <c r="F135" s="37">
        <v>588.69195631745504</v>
      </c>
      <c r="G135" s="39">
        <v>586.09195631745445</v>
      </c>
      <c r="H135" s="50">
        <v>610.19000000000005</v>
      </c>
      <c r="I135" s="17">
        <f t="shared" si="19"/>
        <v>594.99130421163647</v>
      </c>
      <c r="J135" s="18">
        <f t="shared" si="20"/>
        <v>13.226498601308492</v>
      </c>
      <c r="K135" s="35">
        <f t="shared" si="21"/>
        <v>2.2229734296425732</v>
      </c>
      <c r="L135" s="19">
        <f t="shared" si="22"/>
        <v>594.99130421163647</v>
      </c>
      <c r="M135" s="20">
        <f t="shared" si="23"/>
        <v>594.99130421163647</v>
      </c>
      <c r="N135" s="20">
        <f t="shared" si="24"/>
        <v>594.99</v>
      </c>
      <c r="O135" s="20">
        <f t="shared" si="25"/>
        <v>594.99</v>
      </c>
      <c r="P135" s="10"/>
      <c r="Q135" s="10"/>
      <c r="R135" s="10"/>
      <c r="S135" s="10"/>
      <c r="T135" s="10"/>
      <c r="U135" s="10"/>
      <c r="W135" s="7"/>
    </row>
    <row r="136" spans="1:23" ht="35.1" customHeight="1">
      <c r="A136" s="38">
        <v>128</v>
      </c>
      <c r="B136" s="53" t="s">
        <v>159</v>
      </c>
      <c r="C136" s="57" t="s">
        <v>259</v>
      </c>
      <c r="D136" s="50" t="s">
        <v>131</v>
      </c>
      <c r="E136" s="16">
        <v>1</v>
      </c>
      <c r="F136" s="37">
        <v>725.12595510000006</v>
      </c>
      <c r="G136" s="39">
        <v>722.52595509999992</v>
      </c>
      <c r="H136" s="50">
        <v>751.61</v>
      </c>
      <c r="I136" s="17">
        <f t="shared" si="19"/>
        <v>733.0873034</v>
      </c>
      <c r="J136" s="18">
        <f t="shared" si="20"/>
        <v>16.093716693223456</v>
      </c>
      <c r="K136" s="35">
        <f t="shared" si="21"/>
        <v>2.1953342553584125</v>
      </c>
      <c r="L136" s="19">
        <f t="shared" si="22"/>
        <v>733.08730339999988</v>
      </c>
      <c r="M136" s="20">
        <f t="shared" si="23"/>
        <v>733.08730339999988</v>
      </c>
      <c r="N136" s="20">
        <f t="shared" si="24"/>
        <v>733.08</v>
      </c>
      <c r="O136" s="20">
        <f t="shared" si="25"/>
        <v>733.08</v>
      </c>
      <c r="P136" s="10"/>
      <c r="Q136" s="10"/>
      <c r="R136" s="10"/>
      <c r="S136" s="10"/>
      <c r="T136" s="10"/>
      <c r="U136" s="10"/>
      <c r="W136" s="7"/>
    </row>
    <row r="137" spans="1:23" ht="35.1" customHeight="1">
      <c r="A137" s="38">
        <v>129</v>
      </c>
      <c r="B137" s="53" t="s">
        <v>160</v>
      </c>
      <c r="C137" s="57" t="s">
        <v>260</v>
      </c>
      <c r="D137" s="50" t="s">
        <v>131</v>
      </c>
      <c r="E137" s="16">
        <v>1</v>
      </c>
      <c r="F137" s="37">
        <v>2168.1778653000001</v>
      </c>
      <c r="G137" s="39">
        <v>2165.5778652999998</v>
      </c>
      <c r="H137" s="52">
        <v>2247.36</v>
      </c>
      <c r="I137" s="17">
        <f t="shared" si="19"/>
        <v>2193.7052435333335</v>
      </c>
      <c r="J137" s="18">
        <f t="shared" si="20"/>
        <v>46.48456376715815</v>
      </c>
      <c r="K137" s="35">
        <f t="shared" si="21"/>
        <v>2.1189977051012967</v>
      </c>
      <c r="L137" s="19">
        <f t="shared" si="22"/>
        <v>2193.7052435333335</v>
      </c>
      <c r="M137" s="20">
        <f t="shared" si="23"/>
        <v>2193.7052435333335</v>
      </c>
      <c r="N137" s="20">
        <f t="shared" si="24"/>
        <v>2193.6999999999998</v>
      </c>
      <c r="O137" s="20">
        <f t="shared" si="25"/>
        <v>2193.6999999999998</v>
      </c>
      <c r="P137" s="10"/>
      <c r="Q137" s="10"/>
      <c r="R137" s="10"/>
      <c r="S137" s="10"/>
      <c r="T137" s="10"/>
      <c r="U137" s="10"/>
      <c r="W137" s="7"/>
    </row>
    <row r="138" spans="1:23" ht="35.1" customHeight="1">
      <c r="A138" s="38">
        <v>130</v>
      </c>
      <c r="B138" s="53" t="s">
        <v>161</v>
      </c>
      <c r="C138" s="57" t="s">
        <v>260</v>
      </c>
      <c r="D138" s="50" t="s">
        <v>131</v>
      </c>
      <c r="E138" s="16">
        <v>1</v>
      </c>
      <c r="F138" s="37">
        <v>2774.259667584</v>
      </c>
      <c r="G138" s="39">
        <v>2771.6596675839996</v>
      </c>
      <c r="H138" s="52">
        <v>2875.58</v>
      </c>
      <c r="I138" s="17">
        <f t="shared" si="19"/>
        <v>2807.1664450559997</v>
      </c>
      <c r="J138" s="18">
        <f t="shared" si="20"/>
        <v>59.262136943049804</v>
      </c>
      <c r="K138" s="35">
        <f t="shared" si="21"/>
        <v>2.1111016429903073</v>
      </c>
      <c r="L138" s="19">
        <f t="shared" si="22"/>
        <v>2807.1664450559992</v>
      </c>
      <c r="M138" s="20">
        <f t="shared" si="23"/>
        <v>2807.1664450559992</v>
      </c>
      <c r="N138" s="20">
        <f t="shared" si="24"/>
        <v>2807.16</v>
      </c>
      <c r="O138" s="20">
        <f t="shared" si="25"/>
        <v>2807.16</v>
      </c>
      <c r="P138" s="10"/>
      <c r="Q138" s="10"/>
      <c r="R138" s="10"/>
      <c r="S138" s="10"/>
      <c r="T138" s="10"/>
      <c r="U138" s="10"/>
      <c r="W138" s="7"/>
    </row>
    <row r="139" spans="1:23" ht="35.1" customHeight="1">
      <c r="A139" s="38">
        <v>131</v>
      </c>
      <c r="B139" s="53" t="s">
        <v>162</v>
      </c>
      <c r="C139" s="57" t="s">
        <v>260</v>
      </c>
      <c r="D139" s="50" t="s">
        <v>131</v>
      </c>
      <c r="E139" s="16">
        <v>1</v>
      </c>
      <c r="F139" s="37">
        <v>3611.2297755</v>
      </c>
      <c r="G139" s="39">
        <v>3608.6297754999991</v>
      </c>
      <c r="H139" s="52">
        <v>3743.12</v>
      </c>
      <c r="I139" s="17">
        <f t="shared" si="19"/>
        <v>3654.326517</v>
      </c>
      <c r="J139" s="18">
        <f t="shared" si="20"/>
        <v>76.908399849779073</v>
      </c>
      <c r="K139" s="35">
        <f t="shared" si="21"/>
        <v>2.1045847844192265</v>
      </c>
      <c r="L139" s="19">
        <f t="shared" si="22"/>
        <v>3654.326517</v>
      </c>
      <c r="M139" s="20">
        <f t="shared" si="23"/>
        <v>3654.326517</v>
      </c>
      <c r="N139" s="20">
        <f t="shared" si="24"/>
        <v>3654.32</v>
      </c>
      <c r="O139" s="20">
        <f t="shared" si="25"/>
        <v>3654.32</v>
      </c>
      <c r="P139" s="10"/>
      <c r="Q139" s="10"/>
      <c r="R139" s="10"/>
      <c r="S139" s="10"/>
      <c r="T139" s="10"/>
      <c r="U139" s="10"/>
      <c r="W139" s="7"/>
    </row>
    <row r="140" spans="1:23" ht="35.1" customHeight="1">
      <c r="A140" s="38">
        <v>132</v>
      </c>
      <c r="B140" s="53" t="s">
        <v>163</v>
      </c>
      <c r="C140" s="57" t="s">
        <v>260</v>
      </c>
      <c r="D140" s="50" t="s">
        <v>131</v>
      </c>
      <c r="E140" s="16">
        <v>1</v>
      </c>
      <c r="F140" s="37">
        <v>4044.14534856</v>
      </c>
      <c r="G140" s="39">
        <v>4041.5453485599992</v>
      </c>
      <c r="H140" s="52">
        <v>4191.8500000000004</v>
      </c>
      <c r="I140" s="17">
        <f t="shared" si="19"/>
        <v>4092.5135657066662</v>
      </c>
      <c r="J140" s="18">
        <f t="shared" si="20"/>
        <v>86.037697456320714</v>
      </c>
      <c r="K140" s="35">
        <f t="shared" si="21"/>
        <v>2.1023191756107065</v>
      </c>
      <c r="L140" s="19">
        <f t="shared" si="22"/>
        <v>4092.5135657066662</v>
      </c>
      <c r="M140" s="20">
        <f t="shared" si="23"/>
        <v>4092.5135657066662</v>
      </c>
      <c r="N140" s="20">
        <f t="shared" si="24"/>
        <v>4092.51</v>
      </c>
      <c r="O140" s="20">
        <f t="shared" si="25"/>
        <v>4092.51</v>
      </c>
      <c r="P140" s="10"/>
      <c r="Q140" s="10"/>
      <c r="R140" s="10"/>
      <c r="S140" s="10"/>
      <c r="T140" s="10"/>
      <c r="U140" s="10"/>
      <c r="W140" s="7"/>
    </row>
    <row r="141" spans="1:23" ht="35.1" customHeight="1">
      <c r="A141" s="38">
        <v>133</v>
      </c>
      <c r="B141" s="53" t="s">
        <v>164</v>
      </c>
      <c r="C141" s="57" t="s">
        <v>260</v>
      </c>
      <c r="D141" s="50" t="s">
        <v>131</v>
      </c>
      <c r="E141" s="16">
        <v>1</v>
      </c>
      <c r="F141" s="37">
        <v>4423.6737047050901</v>
      </c>
      <c r="G141" s="39">
        <v>4421.0737047050907</v>
      </c>
      <c r="H141" s="52">
        <v>4585.24</v>
      </c>
      <c r="I141" s="17">
        <f t="shared" si="19"/>
        <v>4476.6624698033938</v>
      </c>
      <c r="J141" s="18">
        <f t="shared" si="20"/>
        <v>94.039885408778574</v>
      </c>
      <c r="K141" s="35">
        <f t="shared" si="21"/>
        <v>2.1006695511021767</v>
      </c>
      <c r="L141" s="19">
        <f t="shared" si="22"/>
        <v>4476.6624698033938</v>
      </c>
      <c r="M141" s="20">
        <f t="shared" si="23"/>
        <v>4476.6624698033938</v>
      </c>
      <c r="N141" s="20">
        <f t="shared" si="24"/>
        <v>4476.66</v>
      </c>
      <c r="O141" s="20">
        <f t="shared" si="25"/>
        <v>4476.66</v>
      </c>
      <c r="P141" s="10"/>
      <c r="Q141" s="10"/>
      <c r="R141" s="10"/>
      <c r="S141" s="10"/>
      <c r="T141" s="10"/>
      <c r="U141" s="10"/>
      <c r="W141" s="7"/>
    </row>
    <row r="142" spans="1:23" ht="35.1" customHeight="1">
      <c r="A142" s="38">
        <v>134</v>
      </c>
      <c r="B142" s="53" t="s">
        <v>165</v>
      </c>
      <c r="C142" s="57" t="s">
        <v>260</v>
      </c>
      <c r="D142" s="50" t="s">
        <v>131</v>
      </c>
      <c r="E142" s="16">
        <v>1</v>
      </c>
      <c r="F142" s="37">
        <v>6064.41802284</v>
      </c>
      <c r="G142" s="39">
        <v>6061.8180228399997</v>
      </c>
      <c r="H142" s="52">
        <v>6285.9</v>
      </c>
      <c r="I142" s="17">
        <f t="shared" si="19"/>
        <v>6137.3786818933331</v>
      </c>
      <c r="J142" s="18">
        <f t="shared" si="20"/>
        <v>128.62980389126861</v>
      </c>
      <c r="K142" s="35">
        <f t="shared" si="21"/>
        <v>2.0958427132866326</v>
      </c>
      <c r="L142" s="19">
        <f t="shared" si="22"/>
        <v>6137.3786818933331</v>
      </c>
      <c r="M142" s="20">
        <f t="shared" si="23"/>
        <v>6137.3786818933331</v>
      </c>
      <c r="N142" s="20">
        <f t="shared" si="24"/>
        <v>6137.37</v>
      </c>
      <c r="O142" s="20">
        <f t="shared" si="25"/>
        <v>6137.37</v>
      </c>
      <c r="P142" s="10"/>
      <c r="Q142" s="10"/>
      <c r="R142" s="10"/>
      <c r="S142" s="10"/>
      <c r="T142" s="10"/>
      <c r="U142" s="10"/>
      <c r="W142" s="7"/>
    </row>
    <row r="143" spans="1:23" ht="35.1" customHeight="1">
      <c r="A143" s="38">
        <v>135</v>
      </c>
      <c r="B143" s="53" t="s">
        <v>166</v>
      </c>
      <c r="C143" s="57" t="s">
        <v>260</v>
      </c>
      <c r="D143" s="50" t="s">
        <v>131</v>
      </c>
      <c r="E143" s="16">
        <v>1</v>
      </c>
      <c r="F143" s="37">
        <v>7651.7751240600001</v>
      </c>
      <c r="G143" s="39">
        <v>7649.1751240599988</v>
      </c>
      <c r="H143" s="52">
        <v>7931.23</v>
      </c>
      <c r="I143" s="17">
        <f t="shared" si="19"/>
        <v>7744.0600827066664</v>
      </c>
      <c r="J143" s="18">
        <f t="shared" si="20"/>
        <v>162.09911614408932</v>
      </c>
      <c r="K143" s="35">
        <f t="shared" si="21"/>
        <v>2.0932058172698631</v>
      </c>
      <c r="L143" s="19">
        <f t="shared" si="22"/>
        <v>7744.0600827066664</v>
      </c>
      <c r="M143" s="20">
        <f t="shared" si="23"/>
        <v>7744.0600827066664</v>
      </c>
      <c r="N143" s="20">
        <f t="shared" si="24"/>
        <v>7744.06</v>
      </c>
      <c r="O143" s="20">
        <f t="shared" si="25"/>
        <v>7744.06</v>
      </c>
      <c r="P143" s="10"/>
      <c r="Q143" s="10"/>
      <c r="R143" s="10"/>
      <c r="S143" s="10"/>
      <c r="T143" s="10"/>
      <c r="U143" s="10"/>
      <c r="W143" s="7"/>
    </row>
    <row r="144" spans="1:23" ht="35.1" customHeight="1">
      <c r="A144" s="38">
        <v>136</v>
      </c>
      <c r="B144" s="53" t="s">
        <v>167</v>
      </c>
      <c r="C144" s="57" t="s">
        <v>260</v>
      </c>
      <c r="D144" s="50" t="s">
        <v>131</v>
      </c>
      <c r="E144" s="16">
        <v>1</v>
      </c>
      <c r="F144" s="37">
        <v>1627.033398975</v>
      </c>
      <c r="G144" s="39">
        <v>1624.4333989749998</v>
      </c>
      <c r="H144" s="52">
        <v>1686.46</v>
      </c>
      <c r="I144" s="17">
        <f t="shared" si="19"/>
        <v>1645.9755993166666</v>
      </c>
      <c r="J144" s="18">
        <f t="shared" si="20"/>
        <v>35.08461235380144</v>
      </c>
      <c r="K144" s="35">
        <f t="shared" si="21"/>
        <v>2.1315390318281122</v>
      </c>
      <c r="L144" s="19">
        <f t="shared" si="22"/>
        <v>1645.9755993166666</v>
      </c>
      <c r="M144" s="20">
        <f t="shared" si="23"/>
        <v>1645.9755993166666</v>
      </c>
      <c r="N144" s="20">
        <f t="shared" si="24"/>
        <v>1645.97</v>
      </c>
      <c r="O144" s="20">
        <f t="shared" si="25"/>
        <v>1645.97</v>
      </c>
      <c r="P144" s="10"/>
      <c r="Q144" s="10"/>
      <c r="R144" s="10"/>
      <c r="S144" s="10"/>
      <c r="T144" s="10"/>
      <c r="U144" s="10"/>
      <c r="W144" s="7"/>
    </row>
    <row r="145" spans="1:23" ht="35.1" customHeight="1">
      <c r="A145" s="38">
        <v>137</v>
      </c>
      <c r="B145" s="53" t="s">
        <v>168</v>
      </c>
      <c r="C145" s="57" t="s">
        <v>260</v>
      </c>
      <c r="D145" s="50" t="s">
        <v>131</v>
      </c>
      <c r="E145" s="16">
        <v>1</v>
      </c>
      <c r="F145" s="37">
        <v>2002.226895627</v>
      </c>
      <c r="G145" s="39">
        <v>1999.6268956269998</v>
      </c>
      <c r="H145" s="52">
        <v>2075.35</v>
      </c>
      <c r="I145" s="17">
        <f t="shared" si="19"/>
        <v>2025.7345970846666</v>
      </c>
      <c r="J145" s="18">
        <f t="shared" si="20"/>
        <v>42.987860551999454</v>
      </c>
      <c r="K145" s="35">
        <f t="shared" si="21"/>
        <v>2.1220874942781438</v>
      </c>
      <c r="L145" s="19">
        <f t="shared" si="22"/>
        <v>2025.7345970846666</v>
      </c>
      <c r="M145" s="20">
        <f t="shared" si="23"/>
        <v>2025.7345970846666</v>
      </c>
      <c r="N145" s="20">
        <f t="shared" si="24"/>
        <v>2025.73</v>
      </c>
      <c r="O145" s="20">
        <f t="shared" si="25"/>
        <v>2025.73</v>
      </c>
      <c r="P145" s="10"/>
      <c r="Q145" s="10"/>
      <c r="R145" s="10"/>
      <c r="S145" s="10"/>
      <c r="T145" s="10"/>
      <c r="U145" s="10"/>
      <c r="W145" s="7"/>
    </row>
    <row r="146" spans="1:23" ht="35.1" customHeight="1">
      <c r="A146" s="38">
        <v>138</v>
      </c>
      <c r="B146" s="53" t="s">
        <v>169</v>
      </c>
      <c r="C146" s="57" t="s">
        <v>259</v>
      </c>
      <c r="D146" s="50" t="s">
        <v>131</v>
      </c>
      <c r="E146" s="16">
        <v>1</v>
      </c>
      <c r="F146" s="37">
        <v>3414.8387760401001</v>
      </c>
      <c r="G146" s="39">
        <v>3412.2387760400998</v>
      </c>
      <c r="H146" s="52">
        <v>3539.56</v>
      </c>
      <c r="I146" s="17">
        <f t="shared" si="19"/>
        <v>3455.5458506933996</v>
      </c>
      <c r="J146" s="18">
        <f t="shared" si="20"/>
        <v>72.770000431384901</v>
      </c>
      <c r="K146" s="35">
        <f t="shared" si="21"/>
        <v>2.1058901712093521</v>
      </c>
      <c r="L146" s="19">
        <f t="shared" si="22"/>
        <v>3455.5458506933996</v>
      </c>
      <c r="M146" s="20">
        <f t="shared" si="23"/>
        <v>3455.5458506933996</v>
      </c>
      <c r="N146" s="20">
        <f t="shared" si="24"/>
        <v>3455.54</v>
      </c>
      <c r="O146" s="20">
        <f t="shared" si="25"/>
        <v>3455.54</v>
      </c>
      <c r="P146" s="10"/>
      <c r="Q146" s="10"/>
      <c r="R146" s="10"/>
      <c r="S146" s="10"/>
      <c r="T146" s="10"/>
      <c r="U146" s="10"/>
      <c r="W146" s="7"/>
    </row>
    <row r="147" spans="1:23" ht="35.1" customHeight="1">
      <c r="A147" s="38">
        <v>139</v>
      </c>
      <c r="B147" s="53" t="s">
        <v>170</v>
      </c>
      <c r="C147" s="57" t="s">
        <v>260</v>
      </c>
      <c r="D147" s="50" t="s">
        <v>131</v>
      </c>
      <c r="E147" s="16">
        <v>1</v>
      </c>
      <c r="F147" s="37">
        <v>2337.0149387933998</v>
      </c>
      <c r="G147" s="39">
        <v>2334.4149387933999</v>
      </c>
      <c r="H147" s="52">
        <v>2422.37</v>
      </c>
      <c r="I147" s="17">
        <f t="shared" si="19"/>
        <v>2364.5999591955997</v>
      </c>
      <c r="J147" s="18">
        <f t="shared" si="20"/>
        <v>50.04720982139299</v>
      </c>
      <c r="K147" s="35">
        <f t="shared" si="21"/>
        <v>2.1165191019633727</v>
      </c>
      <c r="L147" s="19">
        <f t="shared" si="22"/>
        <v>2364.5999591955997</v>
      </c>
      <c r="M147" s="20">
        <f t="shared" si="23"/>
        <v>2364.5999591955997</v>
      </c>
      <c r="N147" s="20">
        <f t="shared" si="24"/>
        <v>2364.59</v>
      </c>
      <c r="O147" s="20">
        <f t="shared" si="25"/>
        <v>2364.59</v>
      </c>
      <c r="P147" s="10"/>
      <c r="Q147" s="10"/>
      <c r="R147" s="10"/>
      <c r="S147" s="10"/>
      <c r="T147" s="10"/>
      <c r="U147" s="10"/>
      <c r="W147" s="7"/>
    </row>
    <row r="148" spans="1:23" ht="35.1" customHeight="1">
      <c r="A148" s="38">
        <v>140</v>
      </c>
      <c r="B148" s="53" t="s">
        <v>171</v>
      </c>
      <c r="C148" s="57" t="s">
        <v>260</v>
      </c>
      <c r="D148" s="50" t="s">
        <v>131</v>
      </c>
      <c r="E148" s="16">
        <v>1</v>
      </c>
      <c r="F148" s="37">
        <v>511.5542723904</v>
      </c>
      <c r="G148" s="39">
        <v>508.95427239039998</v>
      </c>
      <c r="H148" s="50">
        <v>530.24</v>
      </c>
      <c r="I148" s="17">
        <f t="shared" si="19"/>
        <v>516.91618159359996</v>
      </c>
      <c r="J148" s="18">
        <f t="shared" si="20"/>
        <v>11.611765701005289</v>
      </c>
      <c r="K148" s="35">
        <f t="shared" si="21"/>
        <v>2.246353686434694</v>
      </c>
      <c r="L148" s="19">
        <f t="shared" si="22"/>
        <v>516.91618159359996</v>
      </c>
      <c r="M148" s="20">
        <f t="shared" si="23"/>
        <v>516.91618159359996</v>
      </c>
      <c r="N148" s="20">
        <f t="shared" si="24"/>
        <v>516.91</v>
      </c>
      <c r="O148" s="20">
        <f t="shared" si="25"/>
        <v>516.91</v>
      </c>
      <c r="P148" s="10"/>
      <c r="Q148" s="10"/>
      <c r="R148" s="10"/>
      <c r="S148" s="10"/>
      <c r="T148" s="10"/>
      <c r="U148" s="10"/>
      <c r="W148" s="7"/>
    </row>
    <row r="149" spans="1:23" ht="35.1" customHeight="1">
      <c r="A149" s="38">
        <v>141</v>
      </c>
      <c r="B149" s="53" t="s">
        <v>172</v>
      </c>
      <c r="C149" s="57" t="s">
        <v>260</v>
      </c>
      <c r="D149" s="50" t="s">
        <v>131</v>
      </c>
      <c r="E149" s="16">
        <v>1</v>
      </c>
      <c r="F149" s="37">
        <v>643.31118593040003</v>
      </c>
      <c r="G149" s="39">
        <v>640.71118593040001</v>
      </c>
      <c r="H149" s="50">
        <v>666.81</v>
      </c>
      <c r="I149" s="17">
        <f t="shared" si="19"/>
        <v>650.27745728693333</v>
      </c>
      <c r="J149" s="18">
        <f t="shared" si="20"/>
        <v>14.376499101642555</v>
      </c>
      <c r="K149" s="35">
        <f t="shared" si="21"/>
        <v>2.2108253854629565</v>
      </c>
      <c r="L149" s="19">
        <f t="shared" si="22"/>
        <v>650.27745728693321</v>
      </c>
      <c r="M149" s="20">
        <f t="shared" si="23"/>
        <v>650.27745728693321</v>
      </c>
      <c r="N149" s="20">
        <f t="shared" si="24"/>
        <v>650.27</v>
      </c>
      <c r="O149" s="20">
        <f t="shared" si="25"/>
        <v>650.27</v>
      </c>
      <c r="P149" s="10"/>
      <c r="Q149" s="10"/>
      <c r="R149" s="10"/>
      <c r="S149" s="10"/>
      <c r="T149" s="10"/>
      <c r="U149" s="10"/>
      <c r="W149" s="7"/>
    </row>
    <row r="150" spans="1:23" ht="35.1" customHeight="1">
      <c r="A150" s="38">
        <v>142</v>
      </c>
      <c r="B150" s="53" t="s">
        <v>173</v>
      </c>
      <c r="C150" s="57" t="s">
        <v>260</v>
      </c>
      <c r="D150" s="50" t="s">
        <v>131</v>
      </c>
      <c r="E150" s="16">
        <v>1</v>
      </c>
      <c r="F150" s="37">
        <v>1535.4100595752</v>
      </c>
      <c r="G150" s="39">
        <v>1532.8100595752001</v>
      </c>
      <c r="H150" s="52">
        <v>1591.49</v>
      </c>
      <c r="I150" s="17">
        <f t="shared" si="19"/>
        <v>1553.2367063834665</v>
      </c>
      <c r="J150" s="18">
        <f t="shared" si="20"/>
        <v>33.153821112875242</v>
      </c>
      <c r="K150" s="35">
        <f t="shared" si="21"/>
        <v>2.1344989451137883</v>
      </c>
      <c r="L150" s="19">
        <f t="shared" si="22"/>
        <v>1553.2367063834665</v>
      </c>
      <c r="M150" s="20">
        <f t="shared" si="23"/>
        <v>1553.2367063834665</v>
      </c>
      <c r="N150" s="20">
        <f t="shared" si="24"/>
        <v>1553.23</v>
      </c>
      <c r="O150" s="20">
        <f t="shared" si="25"/>
        <v>1553.23</v>
      </c>
      <c r="P150" s="10"/>
      <c r="Q150" s="10"/>
      <c r="R150" s="10"/>
      <c r="S150" s="10"/>
      <c r="T150" s="10"/>
      <c r="U150" s="10"/>
      <c r="W150" s="7"/>
    </row>
    <row r="151" spans="1:23" ht="35.1" customHeight="1">
      <c r="A151" s="38">
        <v>143</v>
      </c>
      <c r="B151" s="53" t="s">
        <v>174</v>
      </c>
      <c r="C151" s="57" t="s">
        <v>259</v>
      </c>
      <c r="D151" s="50" t="s">
        <v>131</v>
      </c>
      <c r="E151" s="16">
        <v>1</v>
      </c>
      <c r="F151" s="37">
        <v>448.65508089481801</v>
      </c>
      <c r="G151" s="39">
        <v>446.0550808948181</v>
      </c>
      <c r="H151" s="50">
        <v>465.04</v>
      </c>
      <c r="I151" s="17">
        <f t="shared" si="19"/>
        <v>453.25005392987873</v>
      </c>
      <c r="J151" s="18">
        <f t="shared" si="20"/>
        <v>10.292818916714532</v>
      </c>
      <c r="K151" s="35">
        <f t="shared" si="21"/>
        <v>2.2708919342581941</v>
      </c>
      <c r="L151" s="19">
        <f t="shared" si="22"/>
        <v>453.25005392987873</v>
      </c>
      <c r="M151" s="20">
        <f t="shared" si="23"/>
        <v>453.25005392987873</v>
      </c>
      <c r="N151" s="20">
        <f t="shared" si="24"/>
        <v>453.25</v>
      </c>
      <c r="O151" s="20">
        <f t="shared" si="25"/>
        <v>453.25</v>
      </c>
      <c r="P151" s="10"/>
      <c r="Q151" s="10"/>
      <c r="R151" s="10"/>
      <c r="S151" s="10"/>
      <c r="T151" s="10"/>
      <c r="U151" s="10"/>
      <c r="W151" s="7"/>
    </row>
    <row r="152" spans="1:23" ht="35.1" customHeight="1">
      <c r="A152" s="38">
        <v>144</v>
      </c>
      <c r="B152" s="53" t="s">
        <v>175</v>
      </c>
      <c r="C152" s="57" t="s">
        <v>259</v>
      </c>
      <c r="D152" s="50" t="s">
        <v>131</v>
      </c>
      <c r="E152" s="16">
        <v>1</v>
      </c>
      <c r="F152" s="37">
        <v>8224.2712715433609</v>
      </c>
      <c r="G152" s="39">
        <v>8221.6712715433605</v>
      </c>
      <c r="H152" s="52">
        <v>8524.64</v>
      </c>
      <c r="I152" s="17">
        <f t="shared" si="19"/>
        <v>8323.5275143622403</v>
      </c>
      <c r="J152" s="18">
        <f t="shared" si="20"/>
        <v>174.17337313593146</v>
      </c>
      <c r="K152" s="35">
        <f t="shared" si="21"/>
        <v>2.0925427691011467</v>
      </c>
      <c r="L152" s="19">
        <f t="shared" si="22"/>
        <v>8323.5275143622384</v>
      </c>
      <c r="M152" s="20">
        <f t="shared" si="23"/>
        <v>8323.5275143622384</v>
      </c>
      <c r="N152" s="20">
        <f t="shared" si="24"/>
        <v>8323.52</v>
      </c>
      <c r="O152" s="20">
        <f t="shared" si="25"/>
        <v>8323.52</v>
      </c>
      <c r="P152" s="10"/>
      <c r="Q152" s="10"/>
      <c r="R152" s="10"/>
      <c r="S152" s="10"/>
      <c r="T152" s="10"/>
      <c r="U152" s="10"/>
      <c r="W152" s="7"/>
    </row>
    <row r="153" spans="1:23" ht="35.1" customHeight="1">
      <c r="A153" s="38">
        <v>145</v>
      </c>
      <c r="B153" s="53" t="s">
        <v>176</v>
      </c>
      <c r="C153" s="57" t="s">
        <v>259</v>
      </c>
      <c r="D153" s="50" t="s">
        <v>131</v>
      </c>
      <c r="E153" s="16">
        <v>1</v>
      </c>
      <c r="F153" s="37">
        <v>3600.7348525167299</v>
      </c>
      <c r="G153" s="39">
        <v>3598.1348525167268</v>
      </c>
      <c r="H153" s="52">
        <v>3732.24</v>
      </c>
      <c r="I153" s="17">
        <f t="shared" si="19"/>
        <v>3643.7032350111526</v>
      </c>
      <c r="J153" s="18">
        <f t="shared" si="20"/>
        <v>76.686107386004593</v>
      </c>
      <c r="K153" s="35">
        <f t="shared" si="21"/>
        <v>2.1046200099160894</v>
      </c>
      <c r="L153" s="19">
        <f t="shared" si="22"/>
        <v>3643.7032350111522</v>
      </c>
      <c r="M153" s="20">
        <f t="shared" si="23"/>
        <v>3643.7032350111522</v>
      </c>
      <c r="N153" s="20">
        <f t="shared" si="24"/>
        <v>3643.7</v>
      </c>
      <c r="O153" s="20">
        <f t="shared" si="25"/>
        <v>3643.7</v>
      </c>
      <c r="P153" s="10"/>
      <c r="Q153" s="10"/>
      <c r="R153" s="10"/>
      <c r="S153" s="10"/>
      <c r="T153" s="10"/>
      <c r="U153" s="10"/>
      <c r="W153" s="7"/>
    </row>
    <row r="154" spans="1:23" ht="35.1" customHeight="1">
      <c r="A154" s="38">
        <v>146</v>
      </c>
      <c r="B154" s="53" t="s">
        <v>177</v>
      </c>
      <c r="C154" s="57" t="s">
        <v>259</v>
      </c>
      <c r="D154" s="50" t="s">
        <v>131</v>
      </c>
      <c r="E154" s="16">
        <v>1</v>
      </c>
      <c r="F154" s="37">
        <v>2523.0469549427298</v>
      </c>
      <c r="G154" s="39">
        <v>2520.4469549427272</v>
      </c>
      <c r="H154" s="37">
        <v>2615.19</v>
      </c>
      <c r="I154" s="17">
        <f t="shared" si="19"/>
        <v>2552.8946366284858</v>
      </c>
      <c r="J154" s="18">
        <f t="shared" si="20"/>
        <v>53.965027779032631</v>
      </c>
      <c r="K154" s="35">
        <f t="shared" si="21"/>
        <v>2.1138760293806036</v>
      </c>
      <c r="L154" s="19">
        <f t="shared" si="22"/>
        <v>2552.8946366284858</v>
      </c>
      <c r="M154" s="20">
        <f t="shared" si="23"/>
        <v>2552.8946366284858</v>
      </c>
      <c r="N154" s="20">
        <f t="shared" si="24"/>
        <v>2552.89</v>
      </c>
      <c r="O154" s="20">
        <f t="shared" si="25"/>
        <v>2552.89</v>
      </c>
      <c r="P154" s="10"/>
      <c r="Q154" s="10"/>
      <c r="R154" s="10"/>
      <c r="S154" s="10"/>
      <c r="T154" s="10"/>
      <c r="U154" s="10"/>
      <c r="W154" s="7"/>
    </row>
    <row r="155" spans="1:23" ht="35.1" customHeight="1">
      <c r="A155" s="38">
        <v>147</v>
      </c>
      <c r="B155" s="53" t="s">
        <v>178</v>
      </c>
      <c r="C155" s="57" t="s">
        <v>260</v>
      </c>
      <c r="D155" s="50" t="s">
        <v>131</v>
      </c>
      <c r="E155" s="16">
        <v>1</v>
      </c>
      <c r="F155" s="37">
        <v>5631.5024497799996</v>
      </c>
      <c r="G155" s="39">
        <v>5628.9024497799992</v>
      </c>
      <c r="H155" s="52">
        <v>5837.18</v>
      </c>
      <c r="I155" s="17">
        <f t="shared" si="19"/>
        <v>5699.19496652</v>
      </c>
      <c r="J155" s="18">
        <f t="shared" si="20"/>
        <v>119.50561534236653</v>
      </c>
      <c r="K155" s="35">
        <f t="shared" si="21"/>
        <v>2.0968858943132132</v>
      </c>
      <c r="L155" s="19">
        <f t="shared" si="22"/>
        <v>5699.1949665199991</v>
      </c>
      <c r="M155" s="20">
        <f t="shared" si="23"/>
        <v>5699.1949665199991</v>
      </c>
      <c r="N155" s="20">
        <f t="shared" si="24"/>
        <v>5699.19</v>
      </c>
      <c r="O155" s="20">
        <f t="shared" si="25"/>
        <v>5699.19</v>
      </c>
      <c r="P155" s="10"/>
      <c r="Q155" s="10"/>
      <c r="R155" s="10"/>
      <c r="S155" s="10"/>
      <c r="T155" s="10"/>
      <c r="U155" s="10"/>
      <c r="W155" s="7"/>
    </row>
    <row r="156" spans="1:23" ht="35.1" customHeight="1">
      <c r="A156" s="38">
        <v>148</v>
      </c>
      <c r="B156" s="53" t="s">
        <v>179</v>
      </c>
      <c r="C156" s="57" t="s">
        <v>260</v>
      </c>
      <c r="D156" s="50" t="s">
        <v>131</v>
      </c>
      <c r="E156" s="16">
        <v>1</v>
      </c>
      <c r="F156" s="37">
        <v>6930.2491689600001</v>
      </c>
      <c r="G156" s="39">
        <v>6927.6491689599989</v>
      </c>
      <c r="H156" s="52">
        <v>7183.36</v>
      </c>
      <c r="I156" s="17">
        <f t="shared" si="19"/>
        <v>7013.7527793066665</v>
      </c>
      <c r="J156" s="18">
        <f t="shared" si="20"/>
        <v>146.88991450568633</v>
      </c>
      <c r="K156" s="35">
        <f t="shared" si="21"/>
        <v>2.0943126900490343</v>
      </c>
      <c r="L156" s="19">
        <f t="shared" si="22"/>
        <v>7013.7527793066665</v>
      </c>
      <c r="M156" s="20">
        <f t="shared" si="23"/>
        <v>7013.7527793066665</v>
      </c>
      <c r="N156" s="20">
        <f t="shared" si="24"/>
        <v>7013.75</v>
      </c>
      <c r="O156" s="20">
        <f t="shared" si="25"/>
        <v>7013.75</v>
      </c>
      <c r="P156" s="10"/>
      <c r="Q156" s="10"/>
      <c r="R156" s="10"/>
      <c r="S156" s="10"/>
      <c r="T156" s="10"/>
      <c r="U156" s="10"/>
      <c r="W156" s="7"/>
    </row>
    <row r="157" spans="1:23" ht="35.1" customHeight="1">
      <c r="A157" s="38">
        <v>149</v>
      </c>
      <c r="B157" s="53" t="s">
        <v>180</v>
      </c>
      <c r="C157" s="57" t="s">
        <v>260</v>
      </c>
      <c r="D157" s="50" t="s">
        <v>131</v>
      </c>
      <c r="E157" s="16">
        <v>1</v>
      </c>
      <c r="F157" s="37">
        <v>9455.5900118099999</v>
      </c>
      <c r="G157" s="39">
        <v>9452.9900118099977</v>
      </c>
      <c r="H157" s="52">
        <v>9800.93</v>
      </c>
      <c r="I157" s="17">
        <f t="shared" si="19"/>
        <v>9569.8366745399999</v>
      </c>
      <c r="J157" s="18">
        <f t="shared" si="20"/>
        <v>200.13691264762099</v>
      </c>
      <c r="K157" s="35">
        <f t="shared" si="21"/>
        <v>2.0913304944908178</v>
      </c>
      <c r="L157" s="19">
        <f t="shared" si="22"/>
        <v>9569.8366745399981</v>
      </c>
      <c r="M157" s="20">
        <f t="shared" si="23"/>
        <v>9569.8366745399981</v>
      </c>
      <c r="N157" s="20">
        <f t="shared" si="24"/>
        <v>9569.83</v>
      </c>
      <c r="O157" s="20">
        <f t="shared" si="25"/>
        <v>9569.83</v>
      </c>
      <c r="P157" s="10"/>
      <c r="Q157" s="10"/>
      <c r="R157" s="10"/>
      <c r="S157" s="10"/>
      <c r="T157" s="10"/>
      <c r="U157" s="10"/>
      <c r="W157" s="7"/>
    </row>
    <row r="158" spans="1:23" ht="35.1" customHeight="1">
      <c r="A158" s="38">
        <v>150</v>
      </c>
      <c r="B158" s="53" t="s">
        <v>181</v>
      </c>
      <c r="C158" s="57" t="s">
        <v>260</v>
      </c>
      <c r="D158" s="50" t="s">
        <v>131</v>
      </c>
      <c r="E158" s="16">
        <v>1</v>
      </c>
      <c r="F158" s="37">
        <v>11403.71009058</v>
      </c>
      <c r="G158" s="39">
        <v>11401.110090579999</v>
      </c>
      <c r="H158" s="52">
        <v>11820.2</v>
      </c>
      <c r="I158" s="17">
        <f t="shared" si="19"/>
        <v>11541.673393719999</v>
      </c>
      <c r="J158" s="18">
        <f t="shared" si="20"/>
        <v>241.21461979820151</v>
      </c>
      <c r="K158" s="35">
        <f t="shared" si="21"/>
        <v>2.0899449461934183</v>
      </c>
      <c r="L158" s="19">
        <f t="shared" si="22"/>
        <v>11541.673393719999</v>
      </c>
      <c r="M158" s="20">
        <f t="shared" si="23"/>
        <v>11541.673393719999</v>
      </c>
      <c r="N158" s="20">
        <f t="shared" si="24"/>
        <v>11541.67</v>
      </c>
      <c r="O158" s="20">
        <f t="shared" si="25"/>
        <v>11541.67</v>
      </c>
      <c r="P158" s="10"/>
      <c r="Q158" s="10"/>
      <c r="R158" s="10"/>
      <c r="S158" s="10"/>
      <c r="T158" s="10"/>
      <c r="U158" s="10"/>
      <c r="W158" s="7"/>
    </row>
    <row r="159" spans="1:23" ht="35.1" customHeight="1">
      <c r="A159" s="38">
        <v>151</v>
      </c>
      <c r="B159" s="53" t="s">
        <v>182</v>
      </c>
      <c r="C159" s="57" t="s">
        <v>259</v>
      </c>
      <c r="D159" s="50" t="s">
        <v>131</v>
      </c>
      <c r="E159" s="16">
        <v>1</v>
      </c>
      <c r="F159" s="37">
        <v>934.377988349818</v>
      </c>
      <c r="G159" s="39">
        <v>931.77798834981809</v>
      </c>
      <c r="H159" s="50">
        <v>968.5</v>
      </c>
      <c r="I159" s="17">
        <f t="shared" si="19"/>
        <v>944.88532556654536</v>
      </c>
      <c r="J159" s="18">
        <f t="shared" si="20"/>
        <v>20.492184765137708</v>
      </c>
      <c r="K159" s="35">
        <f t="shared" si="21"/>
        <v>2.1687483349210406</v>
      </c>
      <c r="L159" s="19">
        <f t="shared" si="22"/>
        <v>944.88532556654536</v>
      </c>
      <c r="M159" s="20">
        <f t="shared" si="23"/>
        <v>944.88532556654536</v>
      </c>
      <c r="N159" s="20">
        <f t="shared" si="24"/>
        <v>944.88</v>
      </c>
      <c r="O159" s="20">
        <f t="shared" si="25"/>
        <v>944.88</v>
      </c>
      <c r="P159" s="10"/>
      <c r="Q159" s="10"/>
      <c r="R159" s="10"/>
      <c r="S159" s="10"/>
      <c r="T159" s="10"/>
      <c r="U159" s="10"/>
      <c r="W159" s="7"/>
    </row>
    <row r="160" spans="1:23" ht="35.1" customHeight="1">
      <c r="A160" s="38">
        <v>152</v>
      </c>
      <c r="B160" s="53" t="s">
        <v>183</v>
      </c>
      <c r="C160" s="57" t="s">
        <v>259</v>
      </c>
      <c r="D160" s="50" t="s">
        <v>131</v>
      </c>
      <c r="E160" s="16">
        <v>1</v>
      </c>
      <c r="F160" s="37">
        <v>1215.7636045679999</v>
      </c>
      <c r="G160" s="39">
        <v>1213.1636045679998</v>
      </c>
      <c r="H160" s="52">
        <v>1260.17</v>
      </c>
      <c r="I160" s="17">
        <f t="shared" si="19"/>
        <v>1229.699069712</v>
      </c>
      <c r="J160" s="18">
        <f t="shared" si="20"/>
        <v>26.420601705149043</v>
      </c>
      <c r="K160" s="35">
        <f t="shared" si="21"/>
        <v>2.1485420584514916</v>
      </c>
      <c r="L160" s="19">
        <f t="shared" si="22"/>
        <v>1229.699069712</v>
      </c>
      <c r="M160" s="20">
        <f t="shared" si="23"/>
        <v>1229.699069712</v>
      </c>
      <c r="N160" s="20">
        <f t="shared" si="24"/>
        <v>1229.69</v>
      </c>
      <c r="O160" s="20">
        <f t="shared" si="25"/>
        <v>1229.69</v>
      </c>
      <c r="P160" s="10"/>
      <c r="Q160" s="10"/>
      <c r="R160" s="10"/>
      <c r="S160" s="10"/>
      <c r="T160" s="10"/>
      <c r="U160" s="10"/>
      <c r="W160" s="7"/>
    </row>
    <row r="161" spans="1:23" ht="35.1" customHeight="1">
      <c r="A161" s="38">
        <v>153</v>
      </c>
      <c r="B161" s="53" t="s">
        <v>184</v>
      </c>
      <c r="C161" s="57" t="s">
        <v>259</v>
      </c>
      <c r="D161" s="50" t="s">
        <v>131</v>
      </c>
      <c r="E161" s="16">
        <v>1</v>
      </c>
      <c r="F161" s="37">
        <v>1937.289559668</v>
      </c>
      <c r="G161" s="39">
        <v>1934.6895596679997</v>
      </c>
      <c r="H161" s="52">
        <v>2008.04</v>
      </c>
      <c r="I161" s="17">
        <f t="shared" si="19"/>
        <v>1960.0063731119999</v>
      </c>
      <c r="J161" s="18">
        <f t="shared" si="20"/>
        <v>41.618649473663879</v>
      </c>
      <c r="K161" s="35">
        <f t="shared" si="21"/>
        <v>2.1233935789496372</v>
      </c>
      <c r="L161" s="19">
        <f t="shared" si="22"/>
        <v>1960.0063731119999</v>
      </c>
      <c r="M161" s="20">
        <f t="shared" si="23"/>
        <v>1960.0063731119999</v>
      </c>
      <c r="N161" s="20">
        <f t="shared" si="24"/>
        <v>1960</v>
      </c>
      <c r="O161" s="20">
        <f t="shared" si="25"/>
        <v>1960</v>
      </c>
      <c r="P161" s="10"/>
      <c r="Q161" s="10"/>
      <c r="R161" s="10"/>
      <c r="S161" s="10"/>
      <c r="T161" s="10"/>
      <c r="U161" s="10"/>
      <c r="W161" s="7"/>
    </row>
    <row r="162" spans="1:23" ht="35.1" customHeight="1">
      <c r="A162" s="38">
        <v>154</v>
      </c>
      <c r="B162" s="53" t="s">
        <v>185</v>
      </c>
      <c r="C162" s="57" t="s">
        <v>28</v>
      </c>
      <c r="D162" s="50" t="s">
        <v>131</v>
      </c>
      <c r="E162" s="16">
        <v>1</v>
      </c>
      <c r="F162" s="37">
        <v>73.316138299299993</v>
      </c>
      <c r="G162" s="39">
        <v>70.716138299299999</v>
      </c>
      <c r="H162" s="50">
        <v>75.989999999999995</v>
      </c>
      <c r="I162" s="17">
        <f t="shared" si="19"/>
        <v>73.340758866200005</v>
      </c>
      <c r="J162" s="18">
        <f t="shared" si="20"/>
        <v>2.6370170531802448</v>
      </c>
      <c r="K162" s="35">
        <f t="shared" si="21"/>
        <v>3.5955682678319638</v>
      </c>
      <c r="L162" s="19">
        <f t="shared" si="22"/>
        <v>73.340758866199991</v>
      </c>
      <c r="M162" s="20">
        <f t="shared" si="23"/>
        <v>73.340758866199991</v>
      </c>
      <c r="N162" s="20">
        <f t="shared" si="24"/>
        <v>73.34</v>
      </c>
      <c r="O162" s="20">
        <f t="shared" si="25"/>
        <v>73.34</v>
      </c>
      <c r="P162" s="10"/>
      <c r="Q162" s="10"/>
      <c r="R162" s="10"/>
      <c r="S162" s="10"/>
      <c r="T162" s="10"/>
      <c r="U162" s="10"/>
      <c r="W162" s="7"/>
    </row>
    <row r="163" spans="1:23" ht="35.1" customHeight="1">
      <c r="A163" s="38">
        <v>155</v>
      </c>
      <c r="B163" s="53" t="s">
        <v>186</v>
      </c>
      <c r="C163" s="57" t="s">
        <v>28</v>
      </c>
      <c r="D163" s="50" t="s">
        <v>131</v>
      </c>
      <c r="E163" s="16">
        <v>1</v>
      </c>
      <c r="F163" s="37">
        <v>95.955322252800002</v>
      </c>
      <c r="G163" s="39">
        <v>93.355322252799994</v>
      </c>
      <c r="H163" s="50">
        <v>99.46</v>
      </c>
      <c r="I163" s="17">
        <f t="shared" si="19"/>
        <v>96.256881501866658</v>
      </c>
      <c r="J163" s="18">
        <f t="shared" si="20"/>
        <v>3.0634908331530806</v>
      </c>
      <c r="K163" s="35">
        <f t="shared" si="21"/>
        <v>3.1826200738631574</v>
      </c>
      <c r="L163" s="19">
        <f t="shared" si="22"/>
        <v>96.256881501866658</v>
      </c>
      <c r="M163" s="20">
        <f t="shared" si="23"/>
        <v>96.256881501866658</v>
      </c>
      <c r="N163" s="20">
        <f t="shared" si="24"/>
        <v>96.25</v>
      </c>
      <c r="O163" s="20">
        <f t="shared" si="25"/>
        <v>96.25</v>
      </c>
      <c r="P163" s="10"/>
      <c r="Q163" s="10"/>
      <c r="R163" s="10"/>
      <c r="S163" s="10"/>
      <c r="T163" s="10"/>
      <c r="U163" s="10"/>
      <c r="W163" s="7"/>
    </row>
    <row r="164" spans="1:23" ht="35.1" customHeight="1">
      <c r="A164" s="38">
        <v>156</v>
      </c>
      <c r="B164" s="53" t="s">
        <v>187</v>
      </c>
      <c r="C164" s="57" t="s">
        <v>28</v>
      </c>
      <c r="D164" s="50" t="s">
        <v>131</v>
      </c>
      <c r="E164" s="16">
        <v>1</v>
      </c>
      <c r="F164" s="37">
        <v>131.70745617290001</v>
      </c>
      <c r="G164" s="39">
        <v>129.10745617289999</v>
      </c>
      <c r="H164" s="50">
        <v>136.52000000000001</v>
      </c>
      <c r="I164" s="17">
        <f t="shared" si="19"/>
        <v>132.44497078193334</v>
      </c>
      <c r="J164" s="18">
        <f t="shared" si="20"/>
        <v>3.760903793780539</v>
      </c>
      <c r="K164" s="35">
        <f t="shared" si="21"/>
        <v>2.839597284499956</v>
      </c>
      <c r="L164" s="19">
        <f t="shared" si="22"/>
        <v>132.44497078193334</v>
      </c>
      <c r="M164" s="20">
        <f t="shared" si="23"/>
        <v>132.44497078193334</v>
      </c>
      <c r="N164" s="20">
        <f t="shared" si="24"/>
        <v>132.44</v>
      </c>
      <c r="O164" s="20">
        <f t="shared" si="25"/>
        <v>132.44</v>
      </c>
      <c r="P164" s="10"/>
      <c r="Q164" s="10"/>
      <c r="R164" s="10"/>
      <c r="S164" s="10"/>
      <c r="T164" s="10"/>
      <c r="U164" s="10"/>
      <c r="W164" s="7"/>
    </row>
    <row r="165" spans="1:23" ht="35.1" customHeight="1">
      <c r="A165" s="38">
        <v>157</v>
      </c>
      <c r="B165" s="53" t="s">
        <v>188</v>
      </c>
      <c r="C165" s="57" t="s">
        <v>28</v>
      </c>
      <c r="D165" s="50" t="s">
        <v>131</v>
      </c>
      <c r="E165" s="16">
        <v>1</v>
      </c>
      <c r="F165" s="37">
        <v>176.26429812480001</v>
      </c>
      <c r="G165" s="39">
        <v>173.66429812479998</v>
      </c>
      <c r="H165" s="50">
        <v>182.7</v>
      </c>
      <c r="I165" s="17">
        <f t="shared" si="19"/>
        <v>177.54286541653332</v>
      </c>
      <c r="J165" s="18">
        <f t="shared" si="20"/>
        <v>4.6515618703819177</v>
      </c>
      <c r="K165" s="35">
        <f t="shared" si="21"/>
        <v>2.6199655274622771</v>
      </c>
      <c r="L165" s="19">
        <f t="shared" si="22"/>
        <v>177.54286541653329</v>
      </c>
      <c r="M165" s="20">
        <f t="shared" si="23"/>
        <v>177.54286541653329</v>
      </c>
      <c r="N165" s="20">
        <f t="shared" si="24"/>
        <v>177.54</v>
      </c>
      <c r="O165" s="20">
        <f t="shared" si="25"/>
        <v>177.54</v>
      </c>
      <c r="P165" s="10"/>
      <c r="Q165" s="10"/>
      <c r="R165" s="10"/>
      <c r="S165" s="10"/>
      <c r="T165" s="10"/>
      <c r="U165" s="10"/>
      <c r="W165" s="7"/>
    </row>
    <row r="166" spans="1:23" ht="35.1" customHeight="1">
      <c r="A166" s="38">
        <v>158</v>
      </c>
      <c r="B166" s="53" t="s">
        <v>189</v>
      </c>
      <c r="C166" s="57" t="s">
        <v>28</v>
      </c>
      <c r="D166" s="50" t="s">
        <v>131</v>
      </c>
      <c r="E166" s="16">
        <v>1</v>
      </c>
      <c r="F166" s="37">
        <v>233.81906416640001</v>
      </c>
      <c r="G166" s="39">
        <v>231.21906416639999</v>
      </c>
      <c r="H166" s="50">
        <v>242.36</v>
      </c>
      <c r="I166" s="17">
        <f t="shared" si="19"/>
        <v>235.79937611093337</v>
      </c>
      <c r="J166" s="18">
        <f t="shared" si="20"/>
        <v>5.8284937471309251</v>
      </c>
      <c r="K166" s="35">
        <f t="shared" si="21"/>
        <v>2.4718020222364254</v>
      </c>
      <c r="L166" s="19">
        <f t="shared" si="22"/>
        <v>235.79937611093334</v>
      </c>
      <c r="M166" s="20">
        <f t="shared" si="23"/>
        <v>235.79937611093334</v>
      </c>
      <c r="N166" s="20">
        <f t="shared" si="24"/>
        <v>235.79</v>
      </c>
      <c r="O166" s="20">
        <f t="shared" si="25"/>
        <v>235.79</v>
      </c>
      <c r="P166" s="10"/>
      <c r="Q166" s="10"/>
      <c r="R166" s="10"/>
      <c r="S166" s="10"/>
      <c r="T166" s="10"/>
      <c r="U166" s="10"/>
      <c r="W166" s="7"/>
    </row>
    <row r="167" spans="1:23" ht="35.1" customHeight="1">
      <c r="A167" s="38">
        <v>159</v>
      </c>
      <c r="B167" s="53" t="s">
        <v>190</v>
      </c>
      <c r="C167" s="57" t="s">
        <v>28</v>
      </c>
      <c r="D167" s="50" t="s">
        <v>131</v>
      </c>
      <c r="E167" s="16">
        <v>1</v>
      </c>
      <c r="F167" s="37">
        <v>632.68697766399998</v>
      </c>
      <c r="G167" s="39">
        <v>630.08697766399996</v>
      </c>
      <c r="H167" s="50">
        <v>655.79</v>
      </c>
      <c r="I167" s="17">
        <f t="shared" si="19"/>
        <v>639.5213184426666</v>
      </c>
      <c r="J167" s="18">
        <f t="shared" si="20"/>
        <v>14.148939879384541</v>
      </c>
      <c r="K167" s="35">
        <f t="shared" si="21"/>
        <v>2.2124266183712842</v>
      </c>
      <c r="L167" s="19">
        <f t="shared" si="22"/>
        <v>639.5213184426666</v>
      </c>
      <c r="M167" s="20">
        <f t="shared" si="23"/>
        <v>639.5213184426666</v>
      </c>
      <c r="N167" s="20">
        <f t="shared" si="24"/>
        <v>639.52</v>
      </c>
      <c r="O167" s="20">
        <f t="shared" si="25"/>
        <v>639.52</v>
      </c>
      <c r="P167" s="10"/>
      <c r="Q167" s="10"/>
      <c r="R167" s="10"/>
      <c r="S167" s="10"/>
      <c r="T167" s="10"/>
      <c r="U167" s="10"/>
      <c r="W167" s="7"/>
    </row>
    <row r="168" spans="1:23" ht="35.1" customHeight="1">
      <c r="A168" s="38">
        <v>160</v>
      </c>
      <c r="B168" s="53" t="s">
        <v>191</v>
      </c>
      <c r="C168" s="57" t="s">
        <v>28</v>
      </c>
      <c r="D168" s="50" t="s">
        <v>131</v>
      </c>
      <c r="E168" s="16">
        <v>1</v>
      </c>
      <c r="F168" s="37">
        <v>545.68558713599998</v>
      </c>
      <c r="G168" s="39">
        <v>543.08558713599996</v>
      </c>
      <c r="H168" s="50">
        <v>565.62</v>
      </c>
      <c r="I168" s="17">
        <f t="shared" si="19"/>
        <v>551.46372475733324</v>
      </c>
      <c r="J168" s="18">
        <f t="shared" si="20"/>
        <v>12.328426361851841</v>
      </c>
      <c r="K168" s="35">
        <f t="shared" si="21"/>
        <v>2.2355824705019094</v>
      </c>
      <c r="L168" s="19">
        <f t="shared" si="22"/>
        <v>551.46372475733324</v>
      </c>
      <c r="M168" s="20">
        <f t="shared" si="23"/>
        <v>551.46372475733324</v>
      </c>
      <c r="N168" s="20">
        <f t="shared" si="24"/>
        <v>551.46</v>
      </c>
      <c r="O168" s="20">
        <f t="shared" si="25"/>
        <v>551.46</v>
      </c>
      <c r="P168" s="10"/>
      <c r="Q168" s="10"/>
      <c r="R168" s="10"/>
      <c r="S168" s="10"/>
      <c r="T168" s="10"/>
      <c r="U168" s="10"/>
      <c r="W168" s="7"/>
    </row>
    <row r="169" spans="1:23" ht="35.1" customHeight="1">
      <c r="A169" s="38">
        <v>161</v>
      </c>
      <c r="B169" s="53" t="s">
        <v>192</v>
      </c>
      <c r="C169" s="57" t="s">
        <v>28</v>
      </c>
      <c r="D169" s="50" t="s">
        <v>131</v>
      </c>
      <c r="E169" s="16">
        <v>1</v>
      </c>
      <c r="F169" s="37">
        <v>461.05125804172701</v>
      </c>
      <c r="G169" s="39">
        <v>458.45125804172716</v>
      </c>
      <c r="H169" s="50">
        <v>477.89</v>
      </c>
      <c r="I169" s="17">
        <f t="shared" si="19"/>
        <v>465.79750536115142</v>
      </c>
      <c r="J169" s="18">
        <f t="shared" si="20"/>
        <v>10.552787306817875</v>
      </c>
      <c r="K169" s="35">
        <f t="shared" si="21"/>
        <v>2.2655310913775457</v>
      </c>
      <c r="L169" s="19">
        <f t="shared" si="22"/>
        <v>465.79750536115137</v>
      </c>
      <c r="M169" s="20">
        <f t="shared" si="23"/>
        <v>465.79750536115137</v>
      </c>
      <c r="N169" s="20">
        <f t="shared" si="24"/>
        <v>465.79</v>
      </c>
      <c r="O169" s="20">
        <f t="shared" si="25"/>
        <v>465.79</v>
      </c>
      <c r="P169" s="10"/>
      <c r="Q169" s="10"/>
      <c r="R169" s="10"/>
      <c r="S169" s="10"/>
      <c r="T169" s="10"/>
      <c r="U169" s="10"/>
      <c r="W169" s="7"/>
    </row>
    <row r="170" spans="1:23" ht="35.1" customHeight="1">
      <c r="A170" s="38">
        <v>162</v>
      </c>
      <c r="B170" s="53" t="s">
        <v>193</v>
      </c>
      <c r="C170" s="57" t="s">
        <v>28</v>
      </c>
      <c r="D170" s="50" t="s">
        <v>131</v>
      </c>
      <c r="E170" s="16">
        <v>1</v>
      </c>
      <c r="F170" s="37">
        <v>852.11072068927297</v>
      </c>
      <c r="G170" s="39">
        <v>849.5107206892726</v>
      </c>
      <c r="H170" s="50">
        <v>883.23</v>
      </c>
      <c r="I170" s="17">
        <f t="shared" si="19"/>
        <v>861.61714712618186</v>
      </c>
      <c r="J170" s="18">
        <f t="shared" si="20"/>
        <v>18.762370772612474</v>
      </c>
      <c r="K170" s="35">
        <f t="shared" si="21"/>
        <v>2.1775762976853534</v>
      </c>
      <c r="L170" s="19">
        <f t="shared" si="22"/>
        <v>861.61714712618186</v>
      </c>
      <c r="M170" s="20">
        <f t="shared" si="23"/>
        <v>861.61714712618186</v>
      </c>
      <c r="N170" s="20">
        <f t="shared" si="24"/>
        <v>861.61</v>
      </c>
      <c r="O170" s="20">
        <f t="shared" si="25"/>
        <v>861.61</v>
      </c>
      <c r="P170" s="10"/>
      <c r="Q170" s="10"/>
      <c r="R170" s="10"/>
      <c r="S170" s="10"/>
      <c r="T170" s="10"/>
      <c r="U170" s="10"/>
      <c r="W170" s="7"/>
    </row>
    <row r="171" spans="1:23" ht="35.1" customHeight="1">
      <c r="A171" s="38">
        <v>163</v>
      </c>
      <c r="B171" s="53" t="s">
        <v>194</v>
      </c>
      <c r="C171" s="57" t="s">
        <v>259</v>
      </c>
      <c r="D171" s="50" t="s">
        <v>131</v>
      </c>
      <c r="E171" s="16">
        <v>1</v>
      </c>
      <c r="F171" s="37">
        <v>23.800825488636399</v>
      </c>
      <c r="G171" s="39">
        <v>21.200825488636362</v>
      </c>
      <c r="H171" s="50">
        <v>24.67</v>
      </c>
      <c r="I171" s="17">
        <f t="shared" si="19"/>
        <v>23.223883659090919</v>
      </c>
      <c r="J171" s="18">
        <f t="shared" si="20"/>
        <v>1.8051147757367814</v>
      </c>
      <c r="K171" s="35">
        <f t="shared" si="21"/>
        <v>7.7726654259662329</v>
      </c>
      <c r="L171" s="19">
        <f t="shared" si="22"/>
        <v>23.223883659090919</v>
      </c>
      <c r="M171" s="20">
        <f t="shared" si="23"/>
        <v>23.223883659090919</v>
      </c>
      <c r="N171" s="20">
        <f t="shared" si="24"/>
        <v>23.22</v>
      </c>
      <c r="O171" s="20">
        <f t="shared" si="25"/>
        <v>23.22</v>
      </c>
      <c r="P171" s="10"/>
      <c r="Q171" s="10"/>
      <c r="R171" s="10"/>
      <c r="S171" s="10"/>
      <c r="T171" s="10"/>
      <c r="U171" s="10"/>
      <c r="W171" s="7"/>
    </row>
    <row r="172" spans="1:23" ht="35.1" customHeight="1">
      <c r="A172" s="38">
        <v>164</v>
      </c>
      <c r="B172" s="53" t="s">
        <v>195</v>
      </c>
      <c r="C172" s="57" t="s">
        <v>259</v>
      </c>
      <c r="D172" s="50" t="s">
        <v>131</v>
      </c>
      <c r="E172" s="16">
        <v>1</v>
      </c>
      <c r="F172" s="37">
        <v>308.08585430636401</v>
      </c>
      <c r="G172" s="39">
        <v>305.48585430636365</v>
      </c>
      <c r="H172" s="50">
        <v>319.33999999999997</v>
      </c>
      <c r="I172" s="17">
        <f t="shared" si="19"/>
        <v>310.97056953757584</v>
      </c>
      <c r="J172" s="18">
        <f t="shared" si="20"/>
        <v>7.3637982521939573</v>
      </c>
      <c r="K172" s="35">
        <f t="shared" si="21"/>
        <v>2.3680048768422632</v>
      </c>
      <c r="L172" s="19">
        <f t="shared" si="22"/>
        <v>310.97056953757584</v>
      </c>
      <c r="M172" s="20">
        <f t="shared" si="23"/>
        <v>310.97056953757584</v>
      </c>
      <c r="N172" s="20">
        <f t="shared" si="24"/>
        <v>310.97000000000003</v>
      </c>
      <c r="O172" s="20">
        <f t="shared" si="25"/>
        <v>310.97000000000003</v>
      </c>
      <c r="P172" s="10"/>
      <c r="Q172" s="10"/>
      <c r="R172" s="10"/>
      <c r="S172" s="10"/>
      <c r="T172" s="10"/>
      <c r="U172" s="10"/>
      <c r="W172" s="7"/>
    </row>
    <row r="173" spans="1:23" ht="35.1" customHeight="1">
      <c r="A173" s="38">
        <v>165</v>
      </c>
      <c r="B173" s="53" t="s">
        <v>196</v>
      </c>
      <c r="C173" s="57" t="s">
        <v>259</v>
      </c>
      <c r="D173" s="50" t="s">
        <v>131</v>
      </c>
      <c r="E173" s="16">
        <v>1</v>
      </c>
      <c r="F173" s="37">
        <v>328.29618606581801</v>
      </c>
      <c r="G173" s="39">
        <v>325.69618606581815</v>
      </c>
      <c r="H173" s="50">
        <v>340.29</v>
      </c>
      <c r="I173" s="17">
        <f t="shared" si="19"/>
        <v>331.42745737721202</v>
      </c>
      <c r="J173" s="18">
        <f t="shared" si="20"/>
        <v>7.7845036004583994</v>
      </c>
      <c r="K173" s="35">
        <f t="shared" si="21"/>
        <v>2.3487805331706473</v>
      </c>
      <c r="L173" s="19">
        <f t="shared" si="22"/>
        <v>331.42745737721202</v>
      </c>
      <c r="M173" s="20">
        <f t="shared" si="23"/>
        <v>331.42745737721202</v>
      </c>
      <c r="N173" s="20">
        <f t="shared" si="24"/>
        <v>331.42</v>
      </c>
      <c r="O173" s="20">
        <f t="shared" si="25"/>
        <v>331.42</v>
      </c>
      <c r="P173" s="10"/>
      <c r="Q173" s="10"/>
      <c r="R173" s="10"/>
      <c r="S173" s="10"/>
      <c r="T173" s="10"/>
      <c r="U173" s="10"/>
      <c r="W173" s="7"/>
    </row>
    <row r="174" spans="1:23" ht="35.1" customHeight="1">
      <c r="A174" s="38">
        <v>166</v>
      </c>
      <c r="B174" s="53" t="s">
        <v>197</v>
      </c>
      <c r="C174" s="57" t="s">
        <v>259</v>
      </c>
      <c r="D174" s="50" t="s">
        <v>131</v>
      </c>
      <c r="E174" s="16">
        <v>1</v>
      </c>
      <c r="F174" s="37">
        <v>296.54524153309097</v>
      </c>
      <c r="G174" s="39">
        <v>293.94524153309089</v>
      </c>
      <c r="H174" s="50">
        <v>307.38</v>
      </c>
      <c r="I174" s="17">
        <f t="shared" si="19"/>
        <v>299.29016102206066</v>
      </c>
      <c r="J174" s="18">
        <f t="shared" si="20"/>
        <v>7.125596186758024</v>
      </c>
      <c r="K174" s="35">
        <f t="shared" si="21"/>
        <v>2.3808320869702086</v>
      </c>
      <c r="L174" s="19">
        <f t="shared" si="22"/>
        <v>299.2901610220606</v>
      </c>
      <c r="M174" s="20">
        <f t="shared" si="23"/>
        <v>299.2901610220606</v>
      </c>
      <c r="N174" s="20">
        <f t="shared" si="24"/>
        <v>299.29000000000002</v>
      </c>
      <c r="O174" s="20">
        <f t="shared" si="25"/>
        <v>299.29000000000002</v>
      </c>
      <c r="P174" s="10"/>
      <c r="Q174" s="10"/>
      <c r="R174" s="10"/>
      <c r="S174" s="10"/>
      <c r="T174" s="10"/>
      <c r="U174" s="10"/>
      <c r="W174" s="7"/>
    </row>
    <row r="175" spans="1:23" ht="35.1" customHeight="1">
      <c r="A175" s="38">
        <v>167</v>
      </c>
      <c r="B175" s="53" t="s">
        <v>198</v>
      </c>
      <c r="C175" s="57" t="s">
        <v>259</v>
      </c>
      <c r="D175" s="50" t="s">
        <v>131</v>
      </c>
      <c r="E175" s="16">
        <v>1</v>
      </c>
      <c r="F175" s="37">
        <v>159.06555296054501</v>
      </c>
      <c r="G175" s="39">
        <v>156.46555296054544</v>
      </c>
      <c r="H175" s="50">
        <v>164.87</v>
      </c>
      <c r="I175" s="17">
        <f t="shared" ref="I175:I235" si="26">AVERAGE(F175:H175)</f>
        <v>160.13370197369682</v>
      </c>
      <c r="J175" s="18">
        <f t="shared" ref="J175:J235" si="27">SQRT(((SUM((POWER(H175-I175,2)),(POWER(G175-I175,2)),(POWER(F175-I175,2)))/(COLUMNS(F175:H175)-1))))</f>
        <v>4.3028350241988189</v>
      </c>
      <c r="K175" s="35">
        <f t="shared" ref="K175:K235" si="28">J175/I175*100</f>
        <v>2.6870265104503686</v>
      </c>
      <c r="L175" s="19">
        <f t="shared" ref="L175:L235" si="29">((E175/3)*(SUM(F175:H175)))</f>
        <v>160.13370197369682</v>
      </c>
      <c r="M175" s="20">
        <f t="shared" ref="M175:M235" si="30">L175/E175</f>
        <v>160.13370197369682</v>
      </c>
      <c r="N175" s="20">
        <f t="shared" ref="N175:N235" si="31">ROUNDDOWN(M175,2)</f>
        <v>160.13</v>
      </c>
      <c r="O175" s="20">
        <f t="shared" ref="O175:O235" si="32">N175*E175</f>
        <v>160.13</v>
      </c>
      <c r="P175" s="10"/>
      <c r="Q175" s="10"/>
      <c r="R175" s="10"/>
      <c r="S175" s="10"/>
      <c r="T175" s="10"/>
      <c r="U175" s="10"/>
      <c r="W175" s="7"/>
    </row>
    <row r="176" spans="1:23" ht="35.1" customHeight="1">
      <c r="A176" s="38">
        <v>168</v>
      </c>
      <c r="B176" s="53" t="s">
        <v>199</v>
      </c>
      <c r="C176" s="57" t="s">
        <v>259</v>
      </c>
      <c r="D176" s="50" t="s">
        <v>131</v>
      </c>
      <c r="E176" s="16">
        <v>1</v>
      </c>
      <c r="F176" s="37">
        <v>896.33389253545397</v>
      </c>
      <c r="G176" s="39">
        <v>893.7338925354544</v>
      </c>
      <c r="H176" s="50">
        <v>929.07</v>
      </c>
      <c r="I176" s="17">
        <f t="shared" si="26"/>
        <v>906.37926169030288</v>
      </c>
      <c r="J176" s="18">
        <f t="shared" si="27"/>
        <v>19.693709751577302</v>
      </c>
      <c r="K176" s="35">
        <f t="shared" si="28"/>
        <v>2.1727890943632788</v>
      </c>
      <c r="L176" s="19">
        <f t="shared" si="29"/>
        <v>906.37926169030288</v>
      </c>
      <c r="M176" s="20">
        <f t="shared" si="30"/>
        <v>906.37926169030288</v>
      </c>
      <c r="N176" s="20">
        <f t="shared" si="31"/>
        <v>906.37</v>
      </c>
      <c r="O176" s="20">
        <f t="shared" si="32"/>
        <v>906.37</v>
      </c>
      <c r="P176" s="10"/>
      <c r="Q176" s="10"/>
      <c r="R176" s="10"/>
      <c r="S176" s="10"/>
      <c r="T176" s="10"/>
      <c r="U176" s="10"/>
      <c r="W176" s="7"/>
    </row>
    <row r="177" spans="1:23" ht="35.1" customHeight="1">
      <c r="A177" s="38">
        <v>169</v>
      </c>
      <c r="B177" s="53" t="s">
        <v>200</v>
      </c>
      <c r="C177" s="57" t="s">
        <v>259</v>
      </c>
      <c r="D177" s="50" t="s">
        <v>131</v>
      </c>
      <c r="E177" s="16">
        <v>1</v>
      </c>
      <c r="F177" s="37">
        <v>355.05633841899999</v>
      </c>
      <c r="G177" s="39">
        <v>352.45633841899996</v>
      </c>
      <c r="H177" s="50">
        <v>368.02</v>
      </c>
      <c r="I177" s="17">
        <f t="shared" si="26"/>
        <v>358.51089227933335</v>
      </c>
      <c r="J177" s="18">
        <f t="shared" si="27"/>
        <v>8.3371066463391195</v>
      </c>
      <c r="K177" s="35">
        <f t="shared" si="28"/>
        <v>2.3254821055320329</v>
      </c>
      <c r="L177" s="19">
        <f t="shared" si="29"/>
        <v>358.51089227933335</v>
      </c>
      <c r="M177" s="20">
        <f t="shared" si="30"/>
        <v>358.51089227933335</v>
      </c>
      <c r="N177" s="20">
        <f t="shared" si="31"/>
        <v>358.51</v>
      </c>
      <c r="O177" s="20">
        <f t="shared" si="32"/>
        <v>358.51</v>
      </c>
      <c r="P177" s="10"/>
      <c r="Q177" s="10"/>
      <c r="R177" s="10"/>
      <c r="S177" s="10"/>
      <c r="T177" s="10"/>
      <c r="U177" s="10"/>
      <c r="W177" s="7"/>
    </row>
    <row r="178" spans="1:23" ht="35.1" customHeight="1">
      <c r="A178" s="38">
        <v>170</v>
      </c>
      <c r="B178" s="53" t="s">
        <v>201</v>
      </c>
      <c r="C178" s="57" t="s">
        <v>259</v>
      </c>
      <c r="D178" s="50" t="s">
        <v>131</v>
      </c>
      <c r="E178" s="16">
        <v>1</v>
      </c>
      <c r="F178" s="37">
        <v>492.27935767945399</v>
      </c>
      <c r="G178" s="39">
        <v>489.67935767945443</v>
      </c>
      <c r="H178" s="50">
        <v>510.26</v>
      </c>
      <c r="I178" s="17">
        <f t="shared" si="26"/>
        <v>497.40623845296949</v>
      </c>
      <c r="J178" s="18">
        <f t="shared" si="27"/>
        <v>11.20733641107198</v>
      </c>
      <c r="K178" s="35">
        <f t="shared" si="28"/>
        <v>2.2531555788140061</v>
      </c>
      <c r="L178" s="19">
        <f t="shared" si="29"/>
        <v>497.40623845296943</v>
      </c>
      <c r="M178" s="20">
        <f t="shared" si="30"/>
        <v>497.40623845296943</v>
      </c>
      <c r="N178" s="20">
        <f t="shared" si="31"/>
        <v>497.4</v>
      </c>
      <c r="O178" s="20">
        <f t="shared" si="32"/>
        <v>497.4</v>
      </c>
      <c r="P178" s="10"/>
      <c r="Q178" s="10"/>
      <c r="R178" s="10"/>
      <c r="S178" s="10"/>
      <c r="T178" s="10"/>
      <c r="U178" s="10"/>
      <c r="W178" s="7"/>
    </row>
    <row r="179" spans="1:23" ht="35.1" customHeight="1">
      <c r="A179" s="38">
        <v>171</v>
      </c>
      <c r="B179" s="53" t="s">
        <v>202</v>
      </c>
      <c r="C179" s="57" t="s">
        <v>259</v>
      </c>
      <c r="D179" s="50" t="s">
        <v>131</v>
      </c>
      <c r="E179" s="16">
        <v>1</v>
      </c>
      <c r="F179" s="37">
        <v>543.44210722290904</v>
      </c>
      <c r="G179" s="39">
        <v>540.84210722290902</v>
      </c>
      <c r="H179" s="50">
        <v>563.29</v>
      </c>
      <c r="I179" s="17">
        <f t="shared" si="26"/>
        <v>549.19140481527268</v>
      </c>
      <c r="J179" s="18">
        <f t="shared" si="27"/>
        <v>12.278753586464369</v>
      </c>
      <c r="K179" s="35">
        <f t="shared" si="28"/>
        <v>2.2357876468577431</v>
      </c>
      <c r="L179" s="19">
        <f t="shared" si="29"/>
        <v>549.19140481527268</v>
      </c>
      <c r="M179" s="20">
        <f t="shared" si="30"/>
        <v>549.19140481527268</v>
      </c>
      <c r="N179" s="20">
        <f t="shared" si="31"/>
        <v>549.19000000000005</v>
      </c>
      <c r="O179" s="20">
        <f t="shared" si="32"/>
        <v>549.19000000000005</v>
      </c>
      <c r="P179" s="10"/>
      <c r="Q179" s="10"/>
      <c r="R179" s="10"/>
      <c r="S179" s="10"/>
      <c r="T179" s="10"/>
      <c r="U179" s="10"/>
      <c r="W179" s="7"/>
    </row>
    <row r="180" spans="1:23" ht="35.1" customHeight="1">
      <c r="A180" s="38">
        <v>172</v>
      </c>
      <c r="B180" s="53" t="s">
        <v>203</v>
      </c>
      <c r="C180" s="57" t="s">
        <v>259</v>
      </c>
      <c r="D180" s="50" t="s">
        <v>131</v>
      </c>
      <c r="E180" s="16">
        <v>1</v>
      </c>
      <c r="F180" s="37">
        <v>753.72081772109095</v>
      </c>
      <c r="G180" s="39">
        <v>751.12081772109093</v>
      </c>
      <c r="H180" s="50">
        <v>781.25</v>
      </c>
      <c r="I180" s="17">
        <f t="shared" si="26"/>
        <v>762.03054514739404</v>
      </c>
      <c r="J180" s="18">
        <f t="shared" si="27"/>
        <v>16.695226372335338</v>
      </c>
      <c r="K180" s="35">
        <f t="shared" si="28"/>
        <v>2.1908867667641987</v>
      </c>
      <c r="L180" s="19">
        <f t="shared" si="29"/>
        <v>762.03054514739392</v>
      </c>
      <c r="M180" s="20">
        <f t="shared" si="30"/>
        <v>762.03054514739392</v>
      </c>
      <c r="N180" s="20">
        <f t="shared" si="31"/>
        <v>762.03</v>
      </c>
      <c r="O180" s="20">
        <f t="shared" si="32"/>
        <v>762.03</v>
      </c>
      <c r="P180" s="10"/>
      <c r="Q180" s="10"/>
      <c r="R180" s="10"/>
      <c r="S180" s="10"/>
      <c r="T180" s="10"/>
      <c r="U180" s="10"/>
      <c r="W180" s="7"/>
    </row>
    <row r="181" spans="1:23" ht="35.1" customHeight="1">
      <c r="A181" s="38">
        <v>173</v>
      </c>
      <c r="B181" s="53" t="s">
        <v>204</v>
      </c>
      <c r="C181" s="57" t="s">
        <v>28</v>
      </c>
      <c r="D181" s="50" t="s">
        <v>131</v>
      </c>
      <c r="E181" s="16">
        <v>1</v>
      </c>
      <c r="F181" s="37">
        <v>319.39831658000003</v>
      </c>
      <c r="G181" s="39">
        <v>316.79831658000001</v>
      </c>
      <c r="H181" s="50">
        <v>331.06</v>
      </c>
      <c r="I181" s="17">
        <f t="shared" si="26"/>
        <v>322.41887772000001</v>
      </c>
      <c r="J181" s="18">
        <f t="shared" si="27"/>
        <v>7.5955082577424804</v>
      </c>
      <c r="K181" s="35">
        <f t="shared" si="28"/>
        <v>2.3557889387415738</v>
      </c>
      <c r="L181" s="19">
        <f t="shared" si="29"/>
        <v>322.41887772000001</v>
      </c>
      <c r="M181" s="20">
        <f t="shared" si="30"/>
        <v>322.41887772000001</v>
      </c>
      <c r="N181" s="20">
        <f t="shared" si="31"/>
        <v>322.41000000000003</v>
      </c>
      <c r="O181" s="20">
        <f t="shared" si="32"/>
        <v>322.41000000000003</v>
      </c>
      <c r="P181" s="10"/>
      <c r="Q181" s="10"/>
      <c r="R181" s="10"/>
      <c r="S181" s="10"/>
      <c r="T181" s="10"/>
      <c r="U181" s="10"/>
      <c r="W181" s="7"/>
    </row>
    <row r="182" spans="1:23" ht="35.1" customHeight="1">
      <c r="A182" s="38">
        <v>174</v>
      </c>
      <c r="B182" s="53" t="s">
        <v>205</v>
      </c>
      <c r="C182" s="57" t="s">
        <v>259</v>
      </c>
      <c r="D182" s="50" t="s">
        <v>131</v>
      </c>
      <c r="E182" s="16">
        <v>1</v>
      </c>
      <c r="F182" s="37">
        <v>106.647975669091</v>
      </c>
      <c r="G182" s="39">
        <v>104.0479756690909</v>
      </c>
      <c r="H182" s="50">
        <v>110.54</v>
      </c>
      <c r="I182" s="17">
        <f t="shared" si="26"/>
        <v>107.07865044606064</v>
      </c>
      <c r="J182" s="18">
        <f t="shared" si="27"/>
        <v>3.2673698215716773</v>
      </c>
      <c r="K182" s="35">
        <f t="shared" si="28"/>
        <v>3.0513737406669774</v>
      </c>
      <c r="L182" s="19">
        <f t="shared" si="29"/>
        <v>107.07865044606064</v>
      </c>
      <c r="M182" s="20">
        <f t="shared" si="30"/>
        <v>107.07865044606064</v>
      </c>
      <c r="N182" s="20">
        <f t="shared" si="31"/>
        <v>107.07</v>
      </c>
      <c r="O182" s="20">
        <f t="shared" si="32"/>
        <v>107.07</v>
      </c>
      <c r="P182" s="10"/>
      <c r="Q182" s="10"/>
      <c r="R182" s="10"/>
      <c r="S182" s="10"/>
      <c r="T182" s="10"/>
      <c r="U182" s="10"/>
      <c r="W182" s="7"/>
    </row>
    <row r="183" spans="1:23" ht="35.1" customHeight="1">
      <c r="A183" s="38">
        <v>175</v>
      </c>
      <c r="B183" s="53" t="s">
        <v>206</v>
      </c>
      <c r="C183" s="57" t="s">
        <v>259</v>
      </c>
      <c r="D183" s="50" t="s">
        <v>131</v>
      </c>
      <c r="E183" s="16">
        <v>1</v>
      </c>
      <c r="F183" s="37">
        <v>92.616719941454505</v>
      </c>
      <c r="G183" s="39">
        <v>90.016719941454539</v>
      </c>
      <c r="H183" s="52">
        <v>96</v>
      </c>
      <c r="I183" s="17">
        <f t="shared" si="26"/>
        <v>92.87781329430301</v>
      </c>
      <c r="J183" s="18">
        <f t="shared" si="27"/>
        <v>3.0001728898387174</v>
      </c>
      <c r="K183" s="35">
        <f t="shared" si="28"/>
        <v>3.2302363540063488</v>
      </c>
      <c r="L183" s="19">
        <f t="shared" si="29"/>
        <v>92.87781329430301</v>
      </c>
      <c r="M183" s="20">
        <f t="shared" si="30"/>
        <v>92.87781329430301</v>
      </c>
      <c r="N183" s="20">
        <f t="shared" si="31"/>
        <v>92.87</v>
      </c>
      <c r="O183" s="20">
        <f t="shared" si="32"/>
        <v>92.87</v>
      </c>
      <c r="P183" s="10"/>
      <c r="Q183" s="10"/>
      <c r="R183" s="10"/>
      <c r="S183" s="10"/>
      <c r="T183" s="10"/>
      <c r="U183" s="10"/>
      <c r="W183" s="7"/>
    </row>
    <row r="184" spans="1:23" ht="35.1" customHeight="1">
      <c r="A184" s="38">
        <v>176</v>
      </c>
      <c r="B184" s="53" t="s">
        <v>207</v>
      </c>
      <c r="C184" s="57" t="s">
        <v>259</v>
      </c>
      <c r="D184" s="50" t="s">
        <v>131</v>
      </c>
      <c r="E184" s="16">
        <v>1</v>
      </c>
      <c r="F184" s="37">
        <v>1122.35498750855</v>
      </c>
      <c r="G184" s="39">
        <v>1119.7549875085454</v>
      </c>
      <c r="H184" s="52">
        <v>1163.3499999999999</v>
      </c>
      <c r="I184" s="17">
        <f t="shared" si="26"/>
        <v>1135.1533250056984</v>
      </c>
      <c r="J184" s="18">
        <f t="shared" si="27"/>
        <v>24.453616512710461</v>
      </c>
      <c r="K184" s="35">
        <f t="shared" si="28"/>
        <v>2.154212648990629</v>
      </c>
      <c r="L184" s="19">
        <f t="shared" si="29"/>
        <v>1135.1533250056982</v>
      </c>
      <c r="M184" s="20">
        <f t="shared" si="30"/>
        <v>1135.1533250056982</v>
      </c>
      <c r="N184" s="20">
        <f t="shared" si="31"/>
        <v>1135.1500000000001</v>
      </c>
      <c r="O184" s="20">
        <f t="shared" si="32"/>
        <v>1135.1500000000001</v>
      </c>
      <c r="P184" s="10"/>
      <c r="Q184" s="10"/>
      <c r="R184" s="10"/>
      <c r="S184" s="10"/>
      <c r="T184" s="10"/>
      <c r="U184" s="10"/>
      <c r="W184" s="7"/>
    </row>
    <row r="185" spans="1:23" ht="35.1" customHeight="1">
      <c r="A185" s="38">
        <v>177</v>
      </c>
      <c r="B185" s="53" t="s">
        <v>208</v>
      </c>
      <c r="C185" s="57" t="s">
        <v>259</v>
      </c>
      <c r="D185" s="50" t="s">
        <v>131</v>
      </c>
      <c r="E185" s="16">
        <v>1</v>
      </c>
      <c r="F185" s="37">
        <v>1521.4282364558201</v>
      </c>
      <c r="G185" s="39">
        <v>1518.8282364558181</v>
      </c>
      <c r="H185" s="52">
        <v>1576.99</v>
      </c>
      <c r="I185" s="17">
        <f t="shared" si="26"/>
        <v>1539.0821576372127</v>
      </c>
      <c r="J185" s="18">
        <f t="shared" si="27"/>
        <v>32.854883722993904</v>
      </c>
      <c r="K185" s="35">
        <f t="shared" si="28"/>
        <v>2.1347062962143926</v>
      </c>
      <c r="L185" s="19">
        <f t="shared" si="29"/>
        <v>1539.0821576372127</v>
      </c>
      <c r="M185" s="20">
        <f t="shared" si="30"/>
        <v>1539.0821576372127</v>
      </c>
      <c r="N185" s="20">
        <f t="shared" si="31"/>
        <v>1539.08</v>
      </c>
      <c r="O185" s="20">
        <f t="shared" si="32"/>
        <v>1539.08</v>
      </c>
      <c r="P185" s="10"/>
      <c r="Q185" s="10"/>
      <c r="R185" s="10"/>
      <c r="S185" s="10"/>
      <c r="T185" s="10"/>
      <c r="U185" s="10"/>
      <c r="W185" s="7"/>
    </row>
    <row r="186" spans="1:23" ht="35.1" customHeight="1">
      <c r="A186" s="38">
        <v>178</v>
      </c>
      <c r="B186" s="53" t="s">
        <v>209</v>
      </c>
      <c r="C186" s="57" t="s">
        <v>259</v>
      </c>
      <c r="D186" s="50" t="s">
        <v>131</v>
      </c>
      <c r="E186" s="16">
        <v>1</v>
      </c>
      <c r="F186" s="37">
        <v>157.611093525364</v>
      </c>
      <c r="G186" s="39">
        <v>155.01109352536361</v>
      </c>
      <c r="H186" s="50">
        <v>163.37</v>
      </c>
      <c r="I186" s="17">
        <f t="shared" si="26"/>
        <v>158.66406235024252</v>
      </c>
      <c r="J186" s="18">
        <f t="shared" si="27"/>
        <v>4.2777782636029817</v>
      </c>
      <c r="K186" s="35">
        <f t="shared" si="28"/>
        <v>2.696122991077849</v>
      </c>
      <c r="L186" s="19">
        <f t="shared" si="29"/>
        <v>158.66406235024252</v>
      </c>
      <c r="M186" s="20">
        <f t="shared" si="30"/>
        <v>158.66406235024252</v>
      </c>
      <c r="N186" s="20">
        <f t="shared" si="31"/>
        <v>158.66</v>
      </c>
      <c r="O186" s="20">
        <f t="shared" si="32"/>
        <v>158.66</v>
      </c>
      <c r="P186" s="10"/>
      <c r="Q186" s="10"/>
      <c r="R186" s="10"/>
      <c r="S186" s="10"/>
      <c r="T186" s="10"/>
      <c r="U186" s="10"/>
      <c r="W186" s="7"/>
    </row>
    <row r="187" spans="1:23" ht="35.1" customHeight="1">
      <c r="A187" s="38">
        <v>179</v>
      </c>
      <c r="B187" s="53" t="s">
        <v>210</v>
      </c>
      <c r="C187" s="57" t="s">
        <v>259</v>
      </c>
      <c r="D187" s="50" t="s">
        <v>131</v>
      </c>
      <c r="E187" s="16">
        <v>1</v>
      </c>
      <c r="F187" s="37">
        <v>380.10536202490903</v>
      </c>
      <c r="G187" s="39">
        <v>377.505362024909</v>
      </c>
      <c r="H187" s="50">
        <v>393.99</v>
      </c>
      <c r="I187" s="17">
        <f t="shared" si="26"/>
        <v>383.86690801660598</v>
      </c>
      <c r="J187" s="18">
        <f t="shared" si="27"/>
        <v>8.8627164841368948</v>
      </c>
      <c r="K187" s="35">
        <f t="shared" si="28"/>
        <v>2.3087992997180931</v>
      </c>
      <c r="L187" s="19">
        <f t="shared" si="29"/>
        <v>383.86690801660598</v>
      </c>
      <c r="M187" s="20">
        <f t="shared" si="30"/>
        <v>383.86690801660598</v>
      </c>
      <c r="N187" s="20">
        <f t="shared" si="31"/>
        <v>383.86</v>
      </c>
      <c r="O187" s="20">
        <f t="shared" si="32"/>
        <v>383.86</v>
      </c>
      <c r="P187" s="10"/>
      <c r="Q187" s="10"/>
      <c r="R187" s="10"/>
      <c r="S187" s="10"/>
      <c r="T187" s="10"/>
      <c r="U187" s="10"/>
      <c r="W187" s="7"/>
    </row>
    <row r="188" spans="1:23" ht="35.1" customHeight="1">
      <c r="A188" s="38">
        <v>180</v>
      </c>
      <c r="B188" s="53" t="s">
        <v>211</v>
      </c>
      <c r="C188" s="57" t="s">
        <v>259</v>
      </c>
      <c r="D188" s="50" t="s">
        <v>131</v>
      </c>
      <c r="E188" s="16">
        <v>1</v>
      </c>
      <c r="F188" s="37">
        <v>538.84107214690903</v>
      </c>
      <c r="G188" s="39">
        <v>536.241072146909</v>
      </c>
      <c r="H188" s="50">
        <v>558.52</v>
      </c>
      <c r="I188" s="17">
        <f t="shared" si="26"/>
        <v>544.53404809793938</v>
      </c>
      <c r="J188" s="18">
        <f t="shared" si="27"/>
        <v>12.181754305315197</v>
      </c>
      <c r="K188" s="35">
        <f t="shared" si="28"/>
        <v>2.2370968992418629</v>
      </c>
      <c r="L188" s="19">
        <f t="shared" si="29"/>
        <v>544.53404809793938</v>
      </c>
      <c r="M188" s="20">
        <f t="shared" si="30"/>
        <v>544.53404809793938</v>
      </c>
      <c r="N188" s="20">
        <f t="shared" si="31"/>
        <v>544.53</v>
      </c>
      <c r="O188" s="20">
        <f t="shared" si="32"/>
        <v>544.53</v>
      </c>
      <c r="P188" s="10"/>
      <c r="Q188" s="10"/>
      <c r="R188" s="10"/>
      <c r="S188" s="10"/>
      <c r="T188" s="10"/>
      <c r="U188" s="10"/>
      <c r="W188" s="7"/>
    </row>
    <row r="189" spans="1:23" ht="35.1" customHeight="1">
      <c r="A189" s="38">
        <v>181</v>
      </c>
      <c r="B189" s="53" t="s">
        <v>212</v>
      </c>
      <c r="C189" s="57" t="s">
        <v>259</v>
      </c>
      <c r="D189" s="50" t="s">
        <v>131</v>
      </c>
      <c r="E189" s="16">
        <v>1</v>
      </c>
      <c r="F189" s="37">
        <v>712.00730137090898</v>
      </c>
      <c r="G189" s="39">
        <v>709.40730137090907</v>
      </c>
      <c r="H189" s="50">
        <v>738.01</v>
      </c>
      <c r="I189" s="17">
        <f t="shared" si="26"/>
        <v>719.80820091393934</v>
      </c>
      <c r="J189" s="18">
        <f t="shared" si="27"/>
        <v>15.816735360907716</v>
      </c>
      <c r="K189" s="35">
        <f t="shared" si="28"/>
        <v>2.1973541480668364</v>
      </c>
      <c r="L189" s="19">
        <f t="shared" si="29"/>
        <v>719.80820091393934</v>
      </c>
      <c r="M189" s="20">
        <f t="shared" si="30"/>
        <v>719.80820091393934</v>
      </c>
      <c r="N189" s="20">
        <f t="shared" si="31"/>
        <v>719.8</v>
      </c>
      <c r="O189" s="20">
        <f t="shared" si="32"/>
        <v>719.8</v>
      </c>
      <c r="P189" s="10"/>
      <c r="Q189" s="10"/>
      <c r="R189" s="10"/>
      <c r="S189" s="10"/>
      <c r="T189" s="10"/>
      <c r="U189" s="10"/>
      <c r="W189" s="7"/>
    </row>
    <row r="190" spans="1:23" ht="35.1" customHeight="1">
      <c r="A190" s="38">
        <v>182</v>
      </c>
      <c r="B190" s="53" t="s">
        <v>213</v>
      </c>
      <c r="C190" s="57" t="s">
        <v>259</v>
      </c>
      <c r="D190" s="50" t="s">
        <v>131</v>
      </c>
      <c r="E190" s="16">
        <v>1</v>
      </c>
      <c r="F190" s="37">
        <v>308.08585430636401</v>
      </c>
      <c r="G190" s="39">
        <v>305.48585430636365</v>
      </c>
      <c r="H190" s="50">
        <v>319.33999999999997</v>
      </c>
      <c r="I190" s="17">
        <f t="shared" si="26"/>
        <v>310.97056953757584</v>
      </c>
      <c r="J190" s="18">
        <f t="shared" si="27"/>
        <v>7.3637982521939573</v>
      </c>
      <c r="K190" s="35">
        <f t="shared" si="28"/>
        <v>2.3680048768422632</v>
      </c>
      <c r="L190" s="19">
        <f t="shared" si="29"/>
        <v>310.97056953757584</v>
      </c>
      <c r="M190" s="20">
        <f t="shared" si="30"/>
        <v>310.97056953757584</v>
      </c>
      <c r="N190" s="20">
        <f t="shared" si="31"/>
        <v>310.97000000000003</v>
      </c>
      <c r="O190" s="20">
        <f t="shared" si="32"/>
        <v>310.97000000000003</v>
      </c>
      <c r="P190" s="10"/>
      <c r="Q190" s="10"/>
      <c r="R190" s="10"/>
      <c r="S190" s="10"/>
      <c r="T190" s="10"/>
      <c r="U190" s="10"/>
      <c r="W190" s="7"/>
    </row>
    <row r="191" spans="1:23" ht="35.1" customHeight="1">
      <c r="A191" s="38">
        <v>183</v>
      </c>
      <c r="B191" s="53" t="s">
        <v>214</v>
      </c>
      <c r="C191" s="57" t="s">
        <v>259</v>
      </c>
      <c r="D191" s="50" t="s">
        <v>131</v>
      </c>
      <c r="E191" s="16">
        <v>1</v>
      </c>
      <c r="F191" s="37">
        <v>433.37850369</v>
      </c>
      <c r="G191" s="39">
        <v>430.77850368999998</v>
      </c>
      <c r="H191" s="50">
        <v>449.21</v>
      </c>
      <c r="I191" s="17">
        <f t="shared" si="26"/>
        <v>437.78900245999995</v>
      </c>
      <c r="J191" s="18">
        <f t="shared" si="27"/>
        <v>9.9759404873181978</v>
      </c>
      <c r="K191" s="35">
        <f t="shared" si="28"/>
        <v>2.2787097051917566</v>
      </c>
      <c r="L191" s="19">
        <f t="shared" si="29"/>
        <v>437.78900245999995</v>
      </c>
      <c r="M191" s="20">
        <f t="shared" si="30"/>
        <v>437.78900245999995</v>
      </c>
      <c r="N191" s="20">
        <f t="shared" si="31"/>
        <v>437.78</v>
      </c>
      <c r="O191" s="20">
        <f t="shared" si="32"/>
        <v>437.78</v>
      </c>
      <c r="P191" s="10"/>
      <c r="Q191" s="10"/>
      <c r="R191" s="10"/>
      <c r="S191" s="10"/>
      <c r="T191" s="10"/>
      <c r="U191" s="10"/>
      <c r="W191" s="7"/>
    </row>
    <row r="192" spans="1:23" ht="35.1" customHeight="1">
      <c r="A192" s="38">
        <v>184</v>
      </c>
      <c r="B192" s="53" t="s">
        <v>215</v>
      </c>
      <c r="C192" s="57" t="s">
        <v>259</v>
      </c>
      <c r="D192" s="50" t="s">
        <v>131</v>
      </c>
      <c r="E192" s="16">
        <v>1</v>
      </c>
      <c r="F192" s="37">
        <v>770.09061607000001</v>
      </c>
      <c r="G192" s="39">
        <v>767.49061606999999</v>
      </c>
      <c r="H192" s="50">
        <v>798.22</v>
      </c>
      <c r="I192" s="17">
        <f t="shared" si="26"/>
        <v>778.60041071333342</v>
      </c>
      <c r="J192" s="18">
        <f t="shared" si="27"/>
        <v>17.040722192240406</v>
      </c>
      <c r="K192" s="35">
        <f t="shared" si="28"/>
        <v>2.1886351404089472</v>
      </c>
      <c r="L192" s="19">
        <f t="shared" si="29"/>
        <v>778.6004107133333</v>
      </c>
      <c r="M192" s="20">
        <f t="shared" si="30"/>
        <v>778.6004107133333</v>
      </c>
      <c r="N192" s="20">
        <f t="shared" si="31"/>
        <v>778.6</v>
      </c>
      <c r="O192" s="20">
        <f t="shared" si="32"/>
        <v>778.6</v>
      </c>
      <c r="P192" s="10"/>
      <c r="Q192" s="10"/>
      <c r="R192" s="10"/>
      <c r="S192" s="10"/>
      <c r="T192" s="10"/>
      <c r="U192" s="10"/>
      <c r="W192" s="7"/>
    </row>
    <row r="193" spans="1:23" ht="35.1" customHeight="1">
      <c r="A193" s="38">
        <v>185</v>
      </c>
      <c r="B193" s="53" t="s">
        <v>216</v>
      </c>
      <c r="C193" s="57" t="s">
        <v>259</v>
      </c>
      <c r="D193" s="50" t="s">
        <v>131</v>
      </c>
      <c r="E193" s="16">
        <v>1</v>
      </c>
      <c r="F193" s="37">
        <v>1922.5928649830901</v>
      </c>
      <c r="G193" s="39">
        <v>1919.9928649830906</v>
      </c>
      <c r="H193" s="52">
        <v>1992.81</v>
      </c>
      <c r="I193" s="17">
        <f t="shared" si="26"/>
        <v>1945.1319099887269</v>
      </c>
      <c r="J193" s="18">
        <f t="shared" si="27"/>
        <v>41.310896871676512</v>
      </c>
      <c r="K193" s="35">
        <f t="shared" si="28"/>
        <v>2.1238095298079775</v>
      </c>
      <c r="L193" s="19">
        <f t="shared" si="29"/>
        <v>1945.1319099887269</v>
      </c>
      <c r="M193" s="20">
        <f t="shared" si="30"/>
        <v>1945.1319099887269</v>
      </c>
      <c r="N193" s="20">
        <f t="shared" si="31"/>
        <v>1945.13</v>
      </c>
      <c r="O193" s="20">
        <f t="shared" si="32"/>
        <v>1945.13</v>
      </c>
      <c r="P193" s="10"/>
      <c r="Q193" s="10"/>
      <c r="R193" s="10"/>
      <c r="S193" s="10"/>
      <c r="T193" s="10"/>
      <c r="U193" s="10"/>
      <c r="W193" s="7"/>
    </row>
    <row r="194" spans="1:23" ht="35.1" customHeight="1">
      <c r="A194" s="38">
        <v>186</v>
      </c>
      <c r="B194" s="53" t="s">
        <v>217</v>
      </c>
      <c r="C194" s="57" t="s">
        <v>259</v>
      </c>
      <c r="D194" s="50" t="s">
        <v>131</v>
      </c>
      <c r="E194" s="16">
        <v>1</v>
      </c>
      <c r="F194" s="37">
        <v>1587.7782042583999</v>
      </c>
      <c r="G194" s="39">
        <v>1585.1782042584</v>
      </c>
      <c r="H194" s="52">
        <v>1645.77</v>
      </c>
      <c r="I194" s="17">
        <f t="shared" si="26"/>
        <v>1606.2421361722666</v>
      </c>
      <c r="J194" s="18">
        <f t="shared" si="27"/>
        <v>34.25680974766729</v>
      </c>
      <c r="K194" s="35">
        <f t="shared" si="28"/>
        <v>2.1327301143588797</v>
      </c>
      <c r="L194" s="19">
        <f t="shared" si="29"/>
        <v>1606.2421361722666</v>
      </c>
      <c r="M194" s="20">
        <f t="shared" si="30"/>
        <v>1606.2421361722666</v>
      </c>
      <c r="N194" s="20">
        <f t="shared" si="31"/>
        <v>1606.24</v>
      </c>
      <c r="O194" s="20">
        <f t="shared" si="32"/>
        <v>1606.24</v>
      </c>
      <c r="P194" s="10"/>
      <c r="Q194" s="10"/>
      <c r="R194" s="10"/>
      <c r="S194" s="10"/>
      <c r="T194" s="10"/>
      <c r="U194" s="10"/>
      <c r="W194" s="7"/>
    </row>
    <row r="195" spans="1:23" ht="35.1" customHeight="1">
      <c r="A195" s="38">
        <v>187</v>
      </c>
      <c r="B195" s="53" t="s">
        <v>218</v>
      </c>
      <c r="C195" s="57" t="s">
        <v>259</v>
      </c>
      <c r="D195" s="50" t="s">
        <v>131</v>
      </c>
      <c r="E195" s="16">
        <v>1</v>
      </c>
      <c r="F195" s="37">
        <v>6119.7140989352001</v>
      </c>
      <c r="G195" s="39">
        <v>6117.1140989351989</v>
      </c>
      <c r="H195" s="52">
        <v>6343.22</v>
      </c>
      <c r="I195" s="17">
        <f t="shared" si="26"/>
        <v>6193.349399290134</v>
      </c>
      <c r="J195" s="18">
        <f t="shared" si="27"/>
        <v>129.79825776123627</v>
      </c>
      <c r="K195" s="35">
        <f t="shared" si="28"/>
        <v>2.0957683701183307</v>
      </c>
      <c r="L195" s="19">
        <f t="shared" si="29"/>
        <v>6193.3493992901331</v>
      </c>
      <c r="M195" s="20">
        <f t="shared" si="30"/>
        <v>6193.3493992901331</v>
      </c>
      <c r="N195" s="20">
        <f t="shared" si="31"/>
        <v>6193.34</v>
      </c>
      <c r="O195" s="20">
        <f t="shared" si="32"/>
        <v>6193.34</v>
      </c>
      <c r="P195" s="10"/>
      <c r="Q195" s="10"/>
      <c r="R195" s="10"/>
      <c r="S195" s="10"/>
      <c r="T195" s="10"/>
      <c r="U195" s="10"/>
      <c r="W195" s="7"/>
    </row>
    <row r="196" spans="1:23" ht="35.1" customHeight="1">
      <c r="A196" s="38">
        <v>188</v>
      </c>
      <c r="B196" s="53" t="s">
        <v>219</v>
      </c>
      <c r="C196" s="57" t="s">
        <v>259</v>
      </c>
      <c r="D196" s="50" t="s">
        <v>131</v>
      </c>
      <c r="E196" s="16">
        <v>1</v>
      </c>
      <c r="F196" s="37">
        <v>4451.2532976027996</v>
      </c>
      <c r="G196" s="39">
        <v>4448.6532976027993</v>
      </c>
      <c r="H196" s="37">
        <v>4613.82</v>
      </c>
      <c r="I196" s="17">
        <f t="shared" si="26"/>
        <v>4504.5755317351995</v>
      </c>
      <c r="J196" s="18">
        <f t="shared" si="27"/>
        <v>94.617415864333339</v>
      </c>
      <c r="K196" s="35">
        <f t="shared" si="28"/>
        <v>2.1004735118268942</v>
      </c>
      <c r="L196" s="19">
        <f t="shared" si="29"/>
        <v>4504.5755317351995</v>
      </c>
      <c r="M196" s="20">
        <f t="shared" si="30"/>
        <v>4504.5755317351995</v>
      </c>
      <c r="N196" s="20">
        <f t="shared" si="31"/>
        <v>4504.57</v>
      </c>
      <c r="O196" s="20">
        <f t="shared" si="32"/>
        <v>4504.57</v>
      </c>
      <c r="P196" s="10"/>
      <c r="Q196" s="10"/>
      <c r="R196" s="10"/>
      <c r="S196" s="10"/>
      <c r="T196" s="10"/>
      <c r="U196" s="10"/>
      <c r="W196" s="7"/>
    </row>
    <row r="197" spans="1:23" ht="35.1" customHeight="1">
      <c r="A197" s="38">
        <v>189</v>
      </c>
      <c r="B197" s="53" t="s">
        <v>220</v>
      </c>
      <c r="C197" s="57" t="s">
        <v>259</v>
      </c>
      <c r="D197" s="50" t="s">
        <v>131</v>
      </c>
      <c r="E197" s="16">
        <v>1</v>
      </c>
      <c r="F197" s="37">
        <v>3776.8774951339001</v>
      </c>
      <c r="G197" s="39">
        <v>3774.2774951338997</v>
      </c>
      <c r="H197" s="52">
        <v>3914.82</v>
      </c>
      <c r="I197" s="17">
        <f t="shared" si="26"/>
        <v>3821.9916634225997</v>
      </c>
      <c r="J197" s="18">
        <f t="shared" si="27"/>
        <v>80.402208015671548</v>
      </c>
      <c r="K197" s="35">
        <f t="shared" si="28"/>
        <v>2.1036730347985961</v>
      </c>
      <c r="L197" s="19">
        <f t="shared" si="29"/>
        <v>3821.9916634225997</v>
      </c>
      <c r="M197" s="20">
        <f t="shared" si="30"/>
        <v>3821.9916634225997</v>
      </c>
      <c r="N197" s="20">
        <f t="shared" si="31"/>
        <v>3821.99</v>
      </c>
      <c r="O197" s="20">
        <f t="shared" si="32"/>
        <v>3821.99</v>
      </c>
      <c r="P197" s="10"/>
      <c r="Q197" s="10"/>
      <c r="R197" s="10"/>
      <c r="S197" s="10"/>
      <c r="T197" s="10"/>
      <c r="U197" s="10"/>
      <c r="W197" s="7"/>
    </row>
    <row r="198" spans="1:23" ht="35.1" customHeight="1">
      <c r="A198" s="38">
        <v>190</v>
      </c>
      <c r="B198" s="53" t="s">
        <v>221</v>
      </c>
      <c r="C198" s="57" t="s">
        <v>259</v>
      </c>
      <c r="D198" s="50" t="s">
        <v>131</v>
      </c>
      <c r="E198" s="16">
        <v>1</v>
      </c>
      <c r="F198" s="37">
        <v>1462.3372570500001</v>
      </c>
      <c r="G198" s="39">
        <v>1459.7372570499999</v>
      </c>
      <c r="H198" s="52">
        <v>1515.74</v>
      </c>
      <c r="I198" s="17">
        <f t="shared" si="26"/>
        <v>1479.2715046999999</v>
      </c>
      <c r="J198" s="18">
        <f t="shared" si="27"/>
        <v>31.609387246268984</v>
      </c>
      <c r="K198" s="35">
        <f t="shared" si="28"/>
        <v>2.1368212086718623</v>
      </c>
      <c r="L198" s="19">
        <f t="shared" si="29"/>
        <v>1479.2715046999997</v>
      </c>
      <c r="M198" s="20">
        <f t="shared" si="30"/>
        <v>1479.2715046999997</v>
      </c>
      <c r="N198" s="20">
        <f t="shared" si="31"/>
        <v>1479.27</v>
      </c>
      <c r="O198" s="20">
        <f t="shared" si="32"/>
        <v>1479.27</v>
      </c>
      <c r="P198" s="10"/>
      <c r="Q198" s="10"/>
      <c r="R198" s="10"/>
      <c r="S198" s="10"/>
      <c r="T198" s="10"/>
      <c r="U198" s="10"/>
      <c r="W198" s="7"/>
    </row>
    <row r="199" spans="1:23" ht="35.1" customHeight="1">
      <c r="A199" s="38">
        <v>191</v>
      </c>
      <c r="B199" s="53" t="s">
        <v>222</v>
      </c>
      <c r="C199" s="57" t="s">
        <v>259</v>
      </c>
      <c r="D199" s="50" t="s">
        <v>131</v>
      </c>
      <c r="E199" s="16">
        <v>1</v>
      </c>
      <c r="F199" s="37">
        <v>144.492439796273</v>
      </c>
      <c r="G199" s="39">
        <v>141.8924397962727</v>
      </c>
      <c r="H199" s="50">
        <v>149.77000000000001</v>
      </c>
      <c r="I199" s="17">
        <f t="shared" si="26"/>
        <v>145.38495986418192</v>
      </c>
      <c r="J199" s="18">
        <f t="shared" si="27"/>
        <v>4.0139049247026461</v>
      </c>
      <c r="K199" s="35">
        <f t="shared" si="28"/>
        <v>2.7608804435152172</v>
      </c>
      <c r="L199" s="19">
        <f t="shared" si="29"/>
        <v>145.38495986418189</v>
      </c>
      <c r="M199" s="20">
        <f t="shared" si="30"/>
        <v>145.38495986418189</v>
      </c>
      <c r="N199" s="20">
        <f t="shared" si="31"/>
        <v>145.38</v>
      </c>
      <c r="O199" s="20">
        <f t="shared" si="32"/>
        <v>145.38</v>
      </c>
      <c r="P199" s="10"/>
      <c r="Q199" s="10"/>
      <c r="R199" s="10"/>
      <c r="S199" s="10"/>
      <c r="T199" s="10"/>
      <c r="U199" s="10"/>
      <c r="W199" s="7"/>
    </row>
    <row r="200" spans="1:23" ht="35.1" customHeight="1">
      <c r="A200" s="38">
        <v>192</v>
      </c>
      <c r="B200" s="53" t="s">
        <v>223</v>
      </c>
      <c r="C200" s="57" t="s">
        <v>259</v>
      </c>
      <c r="D200" s="50" t="s">
        <v>131</v>
      </c>
      <c r="E200" s="16">
        <v>1</v>
      </c>
      <c r="F200" s="37">
        <v>6713.7913824300003</v>
      </c>
      <c r="G200" s="39">
        <v>6711.1913824299991</v>
      </c>
      <c r="H200" s="52">
        <v>6958.99</v>
      </c>
      <c r="I200" s="17">
        <f t="shared" si="26"/>
        <v>6794.6575882866673</v>
      </c>
      <c r="J200" s="18">
        <f t="shared" si="27"/>
        <v>142.32198057447201</v>
      </c>
      <c r="K200" s="35">
        <f t="shared" si="28"/>
        <v>2.0946159350225586</v>
      </c>
      <c r="L200" s="19">
        <f t="shared" si="29"/>
        <v>6794.6575882866673</v>
      </c>
      <c r="M200" s="20">
        <f t="shared" si="30"/>
        <v>6794.6575882866673</v>
      </c>
      <c r="N200" s="20">
        <f t="shared" si="31"/>
        <v>6794.65</v>
      </c>
      <c r="O200" s="20">
        <f t="shared" si="32"/>
        <v>6794.65</v>
      </c>
      <c r="P200" s="10"/>
      <c r="Q200" s="10"/>
      <c r="R200" s="10"/>
      <c r="S200" s="10"/>
      <c r="T200" s="10"/>
      <c r="U200" s="10"/>
      <c r="W200" s="7"/>
    </row>
    <row r="201" spans="1:23" ht="35.1" customHeight="1">
      <c r="A201" s="38">
        <v>193</v>
      </c>
      <c r="B201" s="53" t="s">
        <v>224</v>
      </c>
      <c r="C201" s="57" t="s">
        <v>259</v>
      </c>
      <c r="D201" s="50" t="s">
        <v>131</v>
      </c>
      <c r="E201" s="16">
        <v>1</v>
      </c>
      <c r="F201" s="37">
        <v>262.82649894100001</v>
      </c>
      <c r="G201" s="39">
        <v>260.22649894099999</v>
      </c>
      <c r="H201" s="50">
        <v>272.43</v>
      </c>
      <c r="I201" s="17">
        <f t="shared" si="26"/>
        <v>265.16099929400002</v>
      </c>
      <c r="J201" s="18">
        <f t="shared" si="27"/>
        <v>6.427968454175196</v>
      </c>
      <c r="K201" s="35">
        <f t="shared" si="28"/>
        <v>2.4241756786593336</v>
      </c>
      <c r="L201" s="19">
        <f t="shared" si="29"/>
        <v>265.16099929400002</v>
      </c>
      <c r="M201" s="20">
        <f t="shared" si="30"/>
        <v>265.16099929400002</v>
      </c>
      <c r="N201" s="20">
        <f t="shared" si="31"/>
        <v>265.16000000000003</v>
      </c>
      <c r="O201" s="20">
        <f t="shared" si="32"/>
        <v>265.16000000000003</v>
      </c>
      <c r="P201" s="10"/>
      <c r="Q201" s="10"/>
      <c r="R201" s="10"/>
      <c r="S201" s="10"/>
      <c r="T201" s="10"/>
      <c r="U201" s="10"/>
      <c r="W201" s="7"/>
    </row>
    <row r="202" spans="1:23" ht="35.1" customHeight="1">
      <c r="A202" s="38">
        <v>194</v>
      </c>
      <c r="B202" s="53" t="s">
        <v>225</v>
      </c>
      <c r="C202" s="57" t="s">
        <v>259</v>
      </c>
      <c r="D202" s="50" t="s">
        <v>131</v>
      </c>
      <c r="E202" s="16">
        <v>1</v>
      </c>
      <c r="F202" s="37">
        <v>100.411862012364</v>
      </c>
      <c r="G202" s="39">
        <v>97.811862012363633</v>
      </c>
      <c r="H202" s="50">
        <v>104.08</v>
      </c>
      <c r="I202" s="17">
        <f t="shared" si="26"/>
        <v>100.76790800824254</v>
      </c>
      <c r="J202" s="18">
        <f t="shared" si="27"/>
        <v>3.1492006956366523</v>
      </c>
      <c r="K202" s="35">
        <f t="shared" si="28"/>
        <v>3.1252020190585443</v>
      </c>
      <c r="L202" s="19">
        <f t="shared" si="29"/>
        <v>100.76790800824253</v>
      </c>
      <c r="M202" s="20">
        <f t="shared" si="30"/>
        <v>100.76790800824253</v>
      </c>
      <c r="N202" s="20">
        <f t="shared" si="31"/>
        <v>100.76</v>
      </c>
      <c r="O202" s="20">
        <f t="shared" si="32"/>
        <v>100.76</v>
      </c>
      <c r="P202" s="10"/>
      <c r="Q202" s="10"/>
      <c r="R202" s="10"/>
      <c r="S202" s="10"/>
      <c r="T202" s="10"/>
      <c r="U202" s="10"/>
      <c r="W202" s="7"/>
    </row>
    <row r="203" spans="1:23" ht="35.1" customHeight="1">
      <c r="A203" s="38">
        <v>195</v>
      </c>
      <c r="B203" s="53" t="s">
        <v>226</v>
      </c>
      <c r="C203" s="57" t="s">
        <v>259</v>
      </c>
      <c r="D203" s="50" t="s">
        <v>131</v>
      </c>
      <c r="E203" s="16">
        <v>1</v>
      </c>
      <c r="F203" s="37">
        <v>171.25259214945501</v>
      </c>
      <c r="G203" s="39">
        <v>168.65259214945453</v>
      </c>
      <c r="H203" s="50">
        <v>177.51</v>
      </c>
      <c r="I203" s="17">
        <f t="shared" si="26"/>
        <v>172.47172809963649</v>
      </c>
      <c r="J203" s="18">
        <f t="shared" si="27"/>
        <v>4.5528164696696027</v>
      </c>
      <c r="K203" s="35">
        <f t="shared" si="28"/>
        <v>2.6397465369161557</v>
      </c>
      <c r="L203" s="19">
        <f t="shared" si="29"/>
        <v>172.47172809963649</v>
      </c>
      <c r="M203" s="20">
        <f t="shared" si="30"/>
        <v>172.47172809963649</v>
      </c>
      <c r="N203" s="20">
        <f t="shared" si="31"/>
        <v>172.47</v>
      </c>
      <c r="O203" s="20">
        <f t="shared" si="32"/>
        <v>172.47</v>
      </c>
      <c r="P203" s="10"/>
      <c r="Q203" s="10"/>
      <c r="R203" s="10"/>
      <c r="S203" s="10"/>
      <c r="T203" s="10"/>
      <c r="U203" s="10"/>
      <c r="W203" s="7"/>
    </row>
    <row r="204" spans="1:23" ht="35.1" customHeight="1">
      <c r="A204" s="38">
        <v>196</v>
      </c>
      <c r="B204" s="53" t="s">
        <v>227</v>
      </c>
      <c r="C204" s="57" t="s">
        <v>259</v>
      </c>
      <c r="D204" s="50" t="s">
        <v>131</v>
      </c>
      <c r="E204" s="16">
        <v>1</v>
      </c>
      <c r="F204" s="37">
        <v>417.17031194499998</v>
      </c>
      <c r="G204" s="39">
        <v>414.57031194499996</v>
      </c>
      <c r="H204" s="50">
        <v>432.41</v>
      </c>
      <c r="I204" s="17">
        <f t="shared" si="26"/>
        <v>421.38354129666664</v>
      </c>
      <c r="J204" s="18">
        <f t="shared" si="27"/>
        <v>9.6372762569222434</v>
      </c>
      <c r="K204" s="35">
        <f t="shared" si="28"/>
        <v>2.2870556897563574</v>
      </c>
      <c r="L204" s="19">
        <f t="shared" si="29"/>
        <v>421.38354129666664</v>
      </c>
      <c r="M204" s="20">
        <f t="shared" si="30"/>
        <v>421.38354129666664</v>
      </c>
      <c r="N204" s="20">
        <f t="shared" si="31"/>
        <v>421.38</v>
      </c>
      <c r="O204" s="20">
        <f t="shared" si="32"/>
        <v>421.38</v>
      </c>
      <c r="P204" s="10"/>
      <c r="Q204" s="10"/>
      <c r="R204" s="10"/>
      <c r="S204" s="10"/>
      <c r="T204" s="10"/>
      <c r="U204" s="10"/>
      <c r="W204" s="7"/>
    </row>
    <row r="205" spans="1:23" ht="35.1" customHeight="1">
      <c r="A205" s="38">
        <v>197</v>
      </c>
      <c r="B205" s="53" t="s">
        <v>228</v>
      </c>
      <c r="C205" s="57" t="s">
        <v>259</v>
      </c>
      <c r="D205" s="50" t="s">
        <v>131</v>
      </c>
      <c r="E205" s="16">
        <v>1</v>
      </c>
      <c r="F205" s="37">
        <v>1379.1003497659999</v>
      </c>
      <c r="G205" s="39">
        <v>1376.5003497659998</v>
      </c>
      <c r="H205" s="52">
        <v>1429.47</v>
      </c>
      <c r="I205" s="17">
        <f t="shared" si="26"/>
        <v>1395.0235665106666</v>
      </c>
      <c r="J205" s="18">
        <f t="shared" si="27"/>
        <v>29.859798812137122</v>
      </c>
      <c r="K205" s="35">
        <f t="shared" si="28"/>
        <v>2.1404512102132154</v>
      </c>
      <c r="L205" s="19">
        <f t="shared" si="29"/>
        <v>1395.0235665106666</v>
      </c>
      <c r="M205" s="20">
        <f t="shared" si="30"/>
        <v>1395.0235665106666</v>
      </c>
      <c r="N205" s="20">
        <f t="shared" si="31"/>
        <v>1395.02</v>
      </c>
      <c r="O205" s="20">
        <f t="shared" si="32"/>
        <v>1395.02</v>
      </c>
      <c r="P205" s="10"/>
      <c r="Q205" s="10"/>
      <c r="R205" s="10"/>
      <c r="S205" s="10"/>
      <c r="T205" s="10"/>
      <c r="U205" s="10"/>
      <c r="W205" s="7"/>
    </row>
    <row r="206" spans="1:23" ht="35.1" customHeight="1">
      <c r="A206" s="38">
        <v>198</v>
      </c>
      <c r="B206" s="53" t="s">
        <v>229</v>
      </c>
      <c r="C206" s="57" t="s">
        <v>259</v>
      </c>
      <c r="D206" s="50" t="s">
        <v>131</v>
      </c>
      <c r="E206" s="16">
        <v>1</v>
      </c>
      <c r="F206" s="37">
        <v>1524.8172220025001</v>
      </c>
      <c r="G206" s="39">
        <v>1522.2172220025</v>
      </c>
      <c r="H206" s="52">
        <v>1580.51</v>
      </c>
      <c r="I206" s="17">
        <f t="shared" si="26"/>
        <v>1542.5148146683334</v>
      </c>
      <c r="J206" s="18">
        <f t="shared" si="27"/>
        <v>32.930465852926709</v>
      </c>
      <c r="K206" s="35">
        <f t="shared" si="28"/>
        <v>2.1348557264915029</v>
      </c>
      <c r="L206" s="19">
        <f t="shared" si="29"/>
        <v>1542.5148146683334</v>
      </c>
      <c r="M206" s="20">
        <f t="shared" si="30"/>
        <v>1542.5148146683334</v>
      </c>
      <c r="N206" s="20">
        <f t="shared" si="31"/>
        <v>1542.51</v>
      </c>
      <c r="O206" s="20">
        <f t="shared" si="32"/>
        <v>1542.51</v>
      </c>
      <c r="P206" s="10"/>
      <c r="Q206" s="10"/>
      <c r="R206" s="10"/>
      <c r="S206" s="10"/>
      <c r="T206" s="10"/>
      <c r="U206" s="10"/>
      <c r="W206" s="7"/>
    </row>
    <row r="207" spans="1:23" ht="35.1" customHeight="1">
      <c r="A207" s="38">
        <v>199</v>
      </c>
      <c r="B207" s="53" t="s">
        <v>230</v>
      </c>
      <c r="C207" s="57" t="s">
        <v>259</v>
      </c>
      <c r="D207" s="50" t="s">
        <v>131</v>
      </c>
      <c r="E207" s="16">
        <v>1</v>
      </c>
      <c r="F207" s="37">
        <v>1729.1031793769</v>
      </c>
      <c r="G207" s="39">
        <v>1726.5031793768999</v>
      </c>
      <c r="H207" s="52">
        <v>1792.25</v>
      </c>
      <c r="I207" s="17">
        <f t="shared" si="26"/>
        <v>1749.2854529179333</v>
      </c>
      <c r="J207" s="18">
        <f t="shared" si="27"/>
        <v>37.231092241234947</v>
      </c>
      <c r="K207" s="35">
        <f t="shared" si="28"/>
        <v>2.1283600214665266</v>
      </c>
      <c r="L207" s="19">
        <f t="shared" si="29"/>
        <v>1749.2854529179333</v>
      </c>
      <c r="M207" s="20">
        <f t="shared" si="30"/>
        <v>1749.2854529179333</v>
      </c>
      <c r="N207" s="20">
        <f t="shared" si="31"/>
        <v>1749.28</v>
      </c>
      <c r="O207" s="20">
        <f t="shared" si="32"/>
        <v>1749.28</v>
      </c>
      <c r="P207" s="10"/>
      <c r="Q207" s="10"/>
      <c r="R207" s="10"/>
      <c r="S207" s="10"/>
      <c r="T207" s="10"/>
      <c r="U207" s="10"/>
      <c r="W207" s="7"/>
    </row>
    <row r="208" spans="1:23" ht="35.1" customHeight="1">
      <c r="A208" s="38">
        <v>200</v>
      </c>
      <c r="B208" s="53" t="s">
        <v>231</v>
      </c>
      <c r="C208" s="57" t="s">
        <v>259</v>
      </c>
      <c r="D208" s="50" t="s">
        <v>131</v>
      </c>
      <c r="E208" s="16">
        <v>1</v>
      </c>
      <c r="F208" s="37">
        <v>1146.016095575</v>
      </c>
      <c r="G208" s="39">
        <v>1143.4160955749999</v>
      </c>
      <c r="H208" s="52">
        <v>1187.8699999999999</v>
      </c>
      <c r="I208" s="17">
        <f t="shared" si="26"/>
        <v>1159.1007303833333</v>
      </c>
      <c r="J208" s="18">
        <f t="shared" si="27"/>
        <v>24.948810707273076</v>
      </c>
      <c r="K208" s="35">
        <f t="shared" si="28"/>
        <v>2.1524281758516448</v>
      </c>
      <c r="L208" s="19">
        <f t="shared" si="29"/>
        <v>1159.1007303833333</v>
      </c>
      <c r="M208" s="20">
        <f t="shared" si="30"/>
        <v>1159.1007303833333</v>
      </c>
      <c r="N208" s="20">
        <f t="shared" si="31"/>
        <v>1159.0999999999999</v>
      </c>
      <c r="O208" s="20">
        <f t="shared" si="32"/>
        <v>1159.0999999999999</v>
      </c>
      <c r="P208" s="10"/>
      <c r="Q208" s="10"/>
      <c r="R208" s="10"/>
      <c r="S208" s="10"/>
      <c r="T208" s="10"/>
      <c r="U208" s="10"/>
      <c r="W208" s="7"/>
    </row>
    <row r="209" spans="1:23" ht="35.1" customHeight="1">
      <c r="A209" s="38">
        <v>201</v>
      </c>
      <c r="B209" s="53" t="s">
        <v>232</v>
      </c>
      <c r="C209" s="57" t="s">
        <v>260</v>
      </c>
      <c r="D209" s="50" t="s">
        <v>131</v>
      </c>
      <c r="E209" s="16">
        <v>1</v>
      </c>
      <c r="F209" s="37">
        <v>1400.0616769200899</v>
      </c>
      <c r="G209" s="39">
        <v>1397.4616769200907</v>
      </c>
      <c r="H209" s="52">
        <v>1451.19</v>
      </c>
      <c r="I209" s="17">
        <f t="shared" si="26"/>
        <v>1416.2377846133938</v>
      </c>
      <c r="J209" s="18">
        <f t="shared" si="27"/>
        <v>30.297409465559905</v>
      </c>
      <c r="K209" s="35">
        <f t="shared" si="28"/>
        <v>2.1392883168860322</v>
      </c>
      <c r="L209" s="19">
        <f t="shared" si="29"/>
        <v>1416.2377846133936</v>
      </c>
      <c r="M209" s="20">
        <f t="shared" si="30"/>
        <v>1416.2377846133936</v>
      </c>
      <c r="N209" s="20">
        <f t="shared" si="31"/>
        <v>1416.23</v>
      </c>
      <c r="O209" s="20">
        <f t="shared" si="32"/>
        <v>1416.23</v>
      </c>
      <c r="P209" s="10"/>
      <c r="Q209" s="10"/>
      <c r="R209" s="10"/>
      <c r="S209" s="10"/>
      <c r="T209" s="10"/>
      <c r="U209" s="10"/>
      <c r="W209" s="7"/>
    </row>
    <row r="210" spans="1:23" ht="35.1" customHeight="1">
      <c r="A210" s="38">
        <v>202</v>
      </c>
      <c r="B210" s="53" t="s">
        <v>233</v>
      </c>
      <c r="C210" s="57" t="s">
        <v>259</v>
      </c>
      <c r="D210" s="50" t="s">
        <v>131</v>
      </c>
      <c r="E210" s="16">
        <v>1</v>
      </c>
      <c r="F210" s="37">
        <v>2318.4957726124999</v>
      </c>
      <c r="G210" s="39">
        <v>2315.8957726125</v>
      </c>
      <c r="H210" s="52">
        <v>2403.17</v>
      </c>
      <c r="I210" s="17">
        <f t="shared" si="26"/>
        <v>2345.8538484083333</v>
      </c>
      <c r="J210" s="18">
        <f t="shared" si="27"/>
        <v>49.65426391518853</v>
      </c>
      <c r="K210" s="35">
        <f t="shared" si="28"/>
        <v>2.1166819044962688</v>
      </c>
      <c r="L210" s="19">
        <f t="shared" si="29"/>
        <v>2345.8538484083333</v>
      </c>
      <c r="M210" s="20">
        <f t="shared" si="30"/>
        <v>2345.8538484083333</v>
      </c>
      <c r="N210" s="20">
        <f t="shared" si="31"/>
        <v>2345.85</v>
      </c>
      <c r="O210" s="20">
        <f t="shared" si="32"/>
        <v>2345.85</v>
      </c>
      <c r="P210" s="10"/>
      <c r="Q210" s="10"/>
      <c r="R210" s="10"/>
      <c r="S210" s="10"/>
      <c r="T210" s="10"/>
      <c r="U210" s="10"/>
      <c r="W210" s="7"/>
    </row>
    <row r="211" spans="1:23" ht="35.1" customHeight="1">
      <c r="A211" s="38">
        <v>203</v>
      </c>
      <c r="B211" s="53" t="s">
        <v>234</v>
      </c>
      <c r="C211" s="57" t="s">
        <v>259</v>
      </c>
      <c r="D211" s="50" t="s">
        <v>131</v>
      </c>
      <c r="E211" s="16">
        <v>1</v>
      </c>
      <c r="F211" s="37">
        <v>1557.8923900601999</v>
      </c>
      <c r="G211" s="39">
        <v>1555.2923900602</v>
      </c>
      <c r="H211" s="52">
        <v>1614.79</v>
      </c>
      <c r="I211" s="17">
        <f t="shared" si="26"/>
        <v>1575.9915933734665</v>
      </c>
      <c r="J211" s="18">
        <f t="shared" si="27"/>
        <v>33.625544866490571</v>
      </c>
      <c r="K211" s="35">
        <f t="shared" si="28"/>
        <v>2.1336119436090319</v>
      </c>
      <c r="L211" s="19">
        <f t="shared" si="29"/>
        <v>1575.9915933734665</v>
      </c>
      <c r="M211" s="20">
        <f t="shared" si="30"/>
        <v>1575.9915933734665</v>
      </c>
      <c r="N211" s="20">
        <f t="shared" si="31"/>
        <v>1575.99</v>
      </c>
      <c r="O211" s="20">
        <f t="shared" si="32"/>
        <v>1575.99</v>
      </c>
      <c r="P211" s="10"/>
      <c r="Q211" s="10"/>
      <c r="R211" s="10"/>
      <c r="S211" s="10"/>
      <c r="T211" s="10"/>
      <c r="U211" s="10"/>
      <c r="W211" s="7"/>
    </row>
    <row r="212" spans="1:23" ht="35.1" customHeight="1">
      <c r="A212" s="38">
        <v>204</v>
      </c>
      <c r="B212" s="53" t="s">
        <v>235</v>
      </c>
      <c r="C212" s="57" t="s">
        <v>259</v>
      </c>
      <c r="D212" s="50" t="s">
        <v>131</v>
      </c>
      <c r="E212" s="16">
        <v>1</v>
      </c>
      <c r="F212" s="37">
        <v>1987.7963765249999</v>
      </c>
      <c r="G212" s="39">
        <v>1985.196376525</v>
      </c>
      <c r="H212" s="52">
        <v>2060.39</v>
      </c>
      <c r="I212" s="17">
        <f t="shared" si="26"/>
        <v>2011.12758435</v>
      </c>
      <c r="J212" s="18">
        <f t="shared" si="27"/>
        <v>42.68230542924104</v>
      </c>
      <c r="K212" s="35">
        <f t="shared" si="28"/>
        <v>2.1223071952959183</v>
      </c>
      <c r="L212" s="19">
        <f t="shared" si="29"/>
        <v>2011.12758435</v>
      </c>
      <c r="M212" s="20">
        <f t="shared" si="30"/>
        <v>2011.12758435</v>
      </c>
      <c r="N212" s="20">
        <f t="shared" si="31"/>
        <v>2011.12</v>
      </c>
      <c r="O212" s="20">
        <f t="shared" si="32"/>
        <v>2011.12</v>
      </c>
      <c r="P212" s="10"/>
      <c r="Q212" s="10"/>
      <c r="R212" s="10"/>
      <c r="S212" s="10"/>
      <c r="T212" s="10"/>
      <c r="U212" s="10"/>
      <c r="W212" s="7"/>
    </row>
    <row r="213" spans="1:23" ht="35.1" customHeight="1">
      <c r="A213" s="38">
        <v>205</v>
      </c>
      <c r="B213" s="53" t="s">
        <v>236</v>
      </c>
      <c r="C213" s="57" t="s">
        <v>259</v>
      </c>
      <c r="D213" s="50" t="s">
        <v>131</v>
      </c>
      <c r="E213" s="16">
        <v>1</v>
      </c>
      <c r="F213" s="37">
        <v>1574.4247456400999</v>
      </c>
      <c r="G213" s="39">
        <v>1571.8247456401</v>
      </c>
      <c r="H213" s="52">
        <v>1631.93</v>
      </c>
      <c r="I213" s="17">
        <f t="shared" si="26"/>
        <v>1592.7264970934</v>
      </c>
      <c r="J213" s="18">
        <f t="shared" si="27"/>
        <v>33.976108960721952</v>
      </c>
      <c r="K213" s="35">
        <f t="shared" si="28"/>
        <v>2.133204227011082</v>
      </c>
      <c r="L213" s="19">
        <f t="shared" si="29"/>
        <v>1592.7264970933998</v>
      </c>
      <c r="M213" s="20">
        <f t="shared" si="30"/>
        <v>1592.7264970933998</v>
      </c>
      <c r="N213" s="20">
        <f t="shared" si="31"/>
        <v>1592.72</v>
      </c>
      <c r="O213" s="20">
        <f t="shared" si="32"/>
        <v>1592.72</v>
      </c>
      <c r="P213" s="10"/>
      <c r="Q213" s="10"/>
      <c r="R213" s="10"/>
      <c r="S213" s="10"/>
      <c r="T213" s="10"/>
      <c r="U213" s="10"/>
      <c r="W213" s="7"/>
    </row>
    <row r="214" spans="1:23" ht="35.1" customHeight="1">
      <c r="A214" s="38">
        <v>206</v>
      </c>
      <c r="B214" s="53" t="s">
        <v>237</v>
      </c>
      <c r="C214" s="57" t="s">
        <v>259</v>
      </c>
      <c r="D214" s="50" t="s">
        <v>131</v>
      </c>
      <c r="E214" s="16">
        <v>1</v>
      </c>
      <c r="F214" s="37">
        <v>1457.0356098146999</v>
      </c>
      <c r="G214" s="39">
        <v>1454.4356098147</v>
      </c>
      <c r="H214" s="52">
        <v>1510.25</v>
      </c>
      <c r="I214" s="17">
        <f t="shared" si="26"/>
        <v>1473.9070732098</v>
      </c>
      <c r="J214" s="18">
        <f t="shared" si="27"/>
        <v>31.50073405110394</v>
      </c>
      <c r="K214" s="35">
        <f t="shared" si="28"/>
        <v>2.1372266015728685</v>
      </c>
      <c r="L214" s="19">
        <f t="shared" si="29"/>
        <v>1473.9070732098</v>
      </c>
      <c r="M214" s="20">
        <f t="shared" si="30"/>
        <v>1473.9070732098</v>
      </c>
      <c r="N214" s="20">
        <f t="shared" si="31"/>
        <v>1473.9</v>
      </c>
      <c r="O214" s="20">
        <f t="shared" si="32"/>
        <v>1473.9</v>
      </c>
      <c r="P214" s="10"/>
      <c r="Q214" s="10"/>
      <c r="R214" s="10"/>
      <c r="S214" s="10"/>
      <c r="T214" s="10"/>
      <c r="U214" s="10"/>
      <c r="W214" s="7"/>
    </row>
    <row r="215" spans="1:23" ht="35.1" customHeight="1">
      <c r="A215" s="38">
        <v>207</v>
      </c>
      <c r="B215" s="53" t="s">
        <v>238</v>
      </c>
      <c r="C215" s="57" t="s">
        <v>259</v>
      </c>
      <c r="D215" s="50" t="s">
        <v>131</v>
      </c>
      <c r="E215" s="16">
        <v>1</v>
      </c>
      <c r="F215" s="37">
        <v>220.05778652999999</v>
      </c>
      <c r="G215" s="39">
        <v>217.45778652999999</v>
      </c>
      <c r="H215" s="50">
        <v>228.09</v>
      </c>
      <c r="I215" s="17">
        <f t="shared" si="26"/>
        <v>221.86852435333333</v>
      </c>
      <c r="J215" s="18">
        <f t="shared" si="27"/>
        <v>5.5425688463518332</v>
      </c>
      <c r="K215" s="35">
        <f t="shared" si="28"/>
        <v>2.498132108872325</v>
      </c>
      <c r="L215" s="19">
        <f t="shared" si="29"/>
        <v>221.86852435333333</v>
      </c>
      <c r="M215" s="20">
        <f t="shared" si="30"/>
        <v>221.86852435333333</v>
      </c>
      <c r="N215" s="20">
        <f t="shared" si="31"/>
        <v>221.86</v>
      </c>
      <c r="O215" s="20">
        <f t="shared" si="32"/>
        <v>221.86</v>
      </c>
      <c r="P215" s="10"/>
      <c r="Q215" s="10"/>
      <c r="R215" s="10"/>
      <c r="S215" s="10"/>
      <c r="T215" s="10"/>
      <c r="U215" s="10"/>
      <c r="W215" s="7"/>
    </row>
    <row r="216" spans="1:23" ht="35.1" customHeight="1">
      <c r="A216" s="38">
        <v>208</v>
      </c>
      <c r="B216" s="53" t="s">
        <v>239</v>
      </c>
      <c r="C216" s="57" t="s">
        <v>259</v>
      </c>
      <c r="D216" s="50" t="s">
        <v>131</v>
      </c>
      <c r="E216" s="16">
        <v>1</v>
      </c>
      <c r="F216" s="37">
        <v>241.80813416199999</v>
      </c>
      <c r="G216" s="39">
        <v>239.20813416199999</v>
      </c>
      <c r="H216" s="50">
        <v>250.64</v>
      </c>
      <c r="I216" s="17">
        <f t="shared" si="26"/>
        <v>243.88542277466664</v>
      </c>
      <c r="J216" s="18">
        <f t="shared" si="27"/>
        <v>5.9923480472802799</v>
      </c>
      <c r="K216" s="35">
        <f t="shared" si="28"/>
        <v>2.4570341183600783</v>
      </c>
      <c r="L216" s="19">
        <f t="shared" si="29"/>
        <v>243.88542277466664</v>
      </c>
      <c r="M216" s="20">
        <f t="shared" si="30"/>
        <v>243.88542277466664</v>
      </c>
      <c r="N216" s="20">
        <f t="shared" si="31"/>
        <v>243.88</v>
      </c>
      <c r="O216" s="20">
        <f t="shared" si="32"/>
        <v>243.88</v>
      </c>
      <c r="P216" s="10"/>
      <c r="Q216" s="10"/>
      <c r="R216" s="10"/>
      <c r="S216" s="10"/>
      <c r="T216" s="10"/>
      <c r="U216" s="10"/>
      <c r="W216" s="7"/>
    </row>
    <row r="217" spans="1:23" ht="35.1" customHeight="1">
      <c r="A217" s="38">
        <v>209</v>
      </c>
      <c r="B217" s="53" t="s">
        <v>240</v>
      </c>
      <c r="C217" s="57" t="s">
        <v>259</v>
      </c>
      <c r="D217" s="50" t="s">
        <v>131</v>
      </c>
      <c r="E217" s="16">
        <v>1</v>
      </c>
      <c r="F217" s="37">
        <v>338.84814667400002</v>
      </c>
      <c r="G217" s="39">
        <v>336.248146674</v>
      </c>
      <c r="H217" s="50">
        <v>351.22</v>
      </c>
      <c r="I217" s="17">
        <f t="shared" si="26"/>
        <v>342.10543111600003</v>
      </c>
      <c r="J217" s="18">
        <f t="shared" si="27"/>
        <v>7.9997827755437179</v>
      </c>
      <c r="K217" s="35">
        <f t="shared" si="28"/>
        <v>2.3383968940356219</v>
      </c>
      <c r="L217" s="19">
        <f t="shared" si="29"/>
        <v>342.10543111599998</v>
      </c>
      <c r="M217" s="20">
        <f t="shared" si="30"/>
        <v>342.10543111599998</v>
      </c>
      <c r="N217" s="20">
        <f t="shared" si="31"/>
        <v>342.1</v>
      </c>
      <c r="O217" s="20">
        <f t="shared" si="32"/>
        <v>342.1</v>
      </c>
      <c r="P217" s="10"/>
      <c r="Q217" s="10"/>
      <c r="R217" s="10"/>
      <c r="S217" s="10"/>
      <c r="T217" s="10"/>
      <c r="U217" s="10"/>
      <c r="W217" s="7"/>
    </row>
    <row r="218" spans="1:23" ht="35.1" customHeight="1">
      <c r="A218" s="38">
        <v>210</v>
      </c>
      <c r="B218" s="53" t="s">
        <v>241</v>
      </c>
      <c r="C218" s="57" t="s">
        <v>259</v>
      </c>
      <c r="D218" s="50" t="s">
        <v>131</v>
      </c>
      <c r="E218" s="16">
        <v>1</v>
      </c>
      <c r="F218" s="37">
        <v>1795.91230006</v>
      </c>
      <c r="G218" s="39">
        <v>1793.3123000599999</v>
      </c>
      <c r="H218" s="52">
        <v>1861.5</v>
      </c>
      <c r="I218" s="17">
        <f t="shared" si="26"/>
        <v>1816.9082000400001</v>
      </c>
      <c r="J218" s="18">
        <f t="shared" si="27"/>
        <v>38.639506567171573</v>
      </c>
      <c r="K218" s="35">
        <f t="shared" si="28"/>
        <v>2.1266625670092143</v>
      </c>
      <c r="L218" s="19">
        <f t="shared" si="29"/>
        <v>1816.9082000399999</v>
      </c>
      <c r="M218" s="20">
        <f t="shared" si="30"/>
        <v>1816.9082000399999</v>
      </c>
      <c r="N218" s="20">
        <f t="shared" si="31"/>
        <v>1816.9</v>
      </c>
      <c r="O218" s="20">
        <f t="shared" si="32"/>
        <v>1816.9</v>
      </c>
      <c r="P218" s="10"/>
      <c r="Q218" s="10"/>
      <c r="R218" s="10"/>
      <c r="S218" s="10"/>
      <c r="T218" s="10"/>
      <c r="U218" s="10"/>
      <c r="W218" s="7"/>
    </row>
    <row r="219" spans="1:23" ht="35.1" customHeight="1">
      <c r="A219" s="38">
        <v>211</v>
      </c>
      <c r="B219" s="53" t="s">
        <v>242</v>
      </c>
      <c r="C219" s="57" t="s">
        <v>259</v>
      </c>
      <c r="D219" s="50" t="s">
        <v>131</v>
      </c>
      <c r="E219" s="16">
        <v>1</v>
      </c>
      <c r="F219" s="37">
        <v>2281.1123626200001</v>
      </c>
      <c r="G219" s="39">
        <v>2278.5123626199997</v>
      </c>
      <c r="H219" s="52">
        <v>2364.42</v>
      </c>
      <c r="I219" s="17">
        <f t="shared" si="26"/>
        <v>2308.0149084133332</v>
      </c>
      <c r="J219" s="18">
        <f t="shared" si="27"/>
        <v>48.865537628017556</v>
      </c>
      <c r="K219" s="35">
        <f t="shared" si="28"/>
        <v>2.1172106579506731</v>
      </c>
      <c r="L219" s="19">
        <f t="shared" si="29"/>
        <v>2308.0149084133332</v>
      </c>
      <c r="M219" s="20">
        <f t="shared" si="30"/>
        <v>2308.0149084133332</v>
      </c>
      <c r="N219" s="20">
        <f t="shared" si="31"/>
        <v>2308.0100000000002</v>
      </c>
      <c r="O219" s="20">
        <f t="shared" si="32"/>
        <v>2308.0100000000002</v>
      </c>
      <c r="P219" s="10"/>
      <c r="Q219" s="10"/>
      <c r="R219" s="10"/>
      <c r="S219" s="10"/>
      <c r="T219" s="10"/>
      <c r="U219" s="10"/>
      <c r="W219" s="7"/>
    </row>
    <row r="220" spans="1:23" ht="35.1" customHeight="1">
      <c r="A220" s="38">
        <v>212</v>
      </c>
      <c r="B220" s="53" t="s">
        <v>243</v>
      </c>
      <c r="C220" s="57" t="s">
        <v>260</v>
      </c>
      <c r="D220" s="50" t="s">
        <v>131</v>
      </c>
      <c r="E220" s="16">
        <v>1</v>
      </c>
      <c r="F220" s="37">
        <v>2038.303193382</v>
      </c>
      <c r="G220" s="39">
        <v>2035.7031933819999</v>
      </c>
      <c r="H220" s="52">
        <v>2112.75</v>
      </c>
      <c r="I220" s="17">
        <f t="shared" si="26"/>
        <v>2062.2521289213332</v>
      </c>
      <c r="J220" s="18">
        <f t="shared" si="27"/>
        <v>43.751756965957746</v>
      </c>
      <c r="K220" s="35">
        <f t="shared" si="28"/>
        <v>2.1215522754165961</v>
      </c>
      <c r="L220" s="19">
        <f t="shared" si="29"/>
        <v>2062.2521289213332</v>
      </c>
      <c r="M220" s="20">
        <f t="shared" si="30"/>
        <v>2062.2521289213332</v>
      </c>
      <c r="N220" s="20">
        <f t="shared" si="31"/>
        <v>2062.25</v>
      </c>
      <c r="O220" s="20">
        <f t="shared" si="32"/>
        <v>2062.25</v>
      </c>
      <c r="P220" s="10"/>
      <c r="Q220" s="10"/>
      <c r="R220" s="10"/>
      <c r="S220" s="10"/>
      <c r="T220" s="10"/>
      <c r="U220" s="10"/>
      <c r="W220" s="7"/>
    </row>
    <row r="221" spans="1:23" ht="35.1" customHeight="1">
      <c r="A221" s="38">
        <v>213</v>
      </c>
      <c r="B221" s="53" t="s">
        <v>244</v>
      </c>
      <c r="C221" s="57" t="s">
        <v>259</v>
      </c>
      <c r="D221" s="50" t="s">
        <v>131</v>
      </c>
      <c r="E221" s="16">
        <v>1</v>
      </c>
      <c r="F221" s="37">
        <v>2924.3370662448001</v>
      </c>
      <c r="G221" s="39">
        <v>2921.7370662447997</v>
      </c>
      <c r="H221" s="52">
        <v>3031.14</v>
      </c>
      <c r="I221" s="17">
        <f t="shared" si="26"/>
        <v>2959.0713774965334</v>
      </c>
      <c r="J221" s="18">
        <f t="shared" si="27"/>
        <v>62.426795225771315</v>
      </c>
      <c r="K221" s="35">
        <f t="shared" si="28"/>
        <v>2.1096752075844258</v>
      </c>
      <c r="L221" s="19">
        <f t="shared" si="29"/>
        <v>2959.0713774965334</v>
      </c>
      <c r="M221" s="20">
        <f t="shared" si="30"/>
        <v>2959.0713774965334</v>
      </c>
      <c r="N221" s="20">
        <f t="shared" si="31"/>
        <v>2959.07</v>
      </c>
      <c r="O221" s="20">
        <f t="shared" si="32"/>
        <v>2959.07</v>
      </c>
      <c r="P221" s="10"/>
      <c r="Q221" s="10"/>
      <c r="R221" s="10"/>
      <c r="S221" s="10"/>
      <c r="T221" s="10"/>
      <c r="U221" s="10"/>
      <c r="W221" s="7"/>
    </row>
    <row r="222" spans="1:23" ht="35.1" customHeight="1">
      <c r="A222" s="38">
        <v>214</v>
      </c>
      <c r="B222" s="53" t="s">
        <v>245</v>
      </c>
      <c r="C222" s="57" t="s">
        <v>259</v>
      </c>
      <c r="D222" s="50" t="s">
        <v>131</v>
      </c>
      <c r="E222" s="16">
        <v>1</v>
      </c>
      <c r="F222" s="37">
        <v>272.26622586345502</v>
      </c>
      <c r="G222" s="39">
        <v>269.66622586345454</v>
      </c>
      <c r="H222" s="50">
        <v>282.20999999999998</v>
      </c>
      <c r="I222" s="17">
        <f t="shared" si="26"/>
        <v>274.71415057563649</v>
      </c>
      <c r="J222" s="18">
        <f t="shared" si="27"/>
        <v>6.620484796791561</v>
      </c>
      <c r="K222" s="35">
        <f t="shared" si="28"/>
        <v>2.4099540496617977</v>
      </c>
      <c r="L222" s="19">
        <f t="shared" si="29"/>
        <v>274.71415057563649</v>
      </c>
      <c r="M222" s="20">
        <f t="shared" si="30"/>
        <v>274.71415057563649</v>
      </c>
      <c r="N222" s="20">
        <f t="shared" si="31"/>
        <v>274.70999999999998</v>
      </c>
      <c r="O222" s="20">
        <f t="shared" si="32"/>
        <v>274.70999999999998</v>
      </c>
      <c r="P222" s="10"/>
      <c r="Q222" s="10"/>
      <c r="R222" s="10"/>
      <c r="S222" s="10"/>
      <c r="T222" s="10"/>
      <c r="U222" s="10"/>
      <c r="W222" s="7"/>
    </row>
    <row r="223" spans="1:23" ht="35.1" customHeight="1">
      <c r="A223" s="38">
        <v>215</v>
      </c>
      <c r="B223" s="53" t="s">
        <v>246</v>
      </c>
      <c r="C223" s="57" t="s">
        <v>259</v>
      </c>
      <c r="D223" s="50" t="s">
        <v>131</v>
      </c>
      <c r="E223" s="16">
        <v>1</v>
      </c>
      <c r="F223" s="37">
        <v>318.181513915273</v>
      </c>
      <c r="G223" s="39">
        <v>315.58151391527269</v>
      </c>
      <c r="H223" s="50">
        <v>329.8</v>
      </c>
      <c r="I223" s="17">
        <f t="shared" si="26"/>
        <v>321.18767594351522</v>
      </c>
      <c r="J223" s="18">
        <f t="shared" si="27"/>
        <v>7.5709374743442561</v>
      </c>
      <c r="K223" s="35">
        <f t="shared" si="28"/>
        <v>2.3571693565464504</v>
      </c>
      <c r="L223" s="19">
        <f t="shared" si="29"/>
        <v>321.18767594351522</v>
      </c>
      <c r="M223" s="20">
        <f t="shared" si="30"/>
        <v>321.18767594351522</v>
      </c>
      <c r="N223" s="20">
        <f t="shared" si="31"/>
        <v>321.18</v>
      </c>
      <c r="O223" s="20">
        <f t="shared" si="32"/>
        <v>321.18</v>
      </c>
      <c r="P223" s="10"/>
      <c r="Q223" s="10"/>
      <c r="R223" s="10"/>
      <c r="S223" s="10"/>
      <c r="T223" s="10"/>
      <c r="U223" s="10"/>
      <c r="W223" s="7"/>
    </row>
    <row r="224" spans="1:23" ht="35.1" customHeight="1">
      <c r="A224" s="38">
        <v>216</v>
      </c>
      <c r="B224" s="53" t="s">
        <v>247</v>
      </c>
      <c r="C224" s="57" t="s">
        <v>259</v>
      </c>
      <c r="D224" s="50" t="s">
        <v>131</v>
      </c>
      <c r="E224" s="16">
        <v>1</v>
      </c>
      <c r="F224" s="37">
        <v>599.58614267509097</v>
      </c>
      <c r="G224" s="39">
        <v>596.98614267509095</v>
      </c>
      <c r="H224" s="50">
        <v>621.48</v>
      </c>
      <c r="I224" s="17">
        <f t="shared" si="26"/>
        <v>606.01742845006072</v>
      </c>
      <c r="J224" s="18">
        <f t="shared" si="27"/>
        <v>13.453933967533285</v>
      </c>
      <c r="K224" s="35">
        <f t="shared" si="28"/>
        <v>2.2200572683103892</v>
      </c>
      <c r="L224" s="19">
        <f t="shared" si="29"/>
        <v>606.01742845006061</v>
      </c>
      <c r="M224" s="20">
        <f t="shared" si="30"/>
        <v>606.01742845006061</v>
      </c>
      <c r="N224" s="20">
        <f t="shared" si="31"/>
        <v>606.01</v>
      </c>
      <c r="O224" s="20">
        <f t="shared" si="32"/>
        <v>606.01</v>
      </c>
      <c r="P224" s="10"/>
      <c r="Q224" s="10"/>
      <c r="R224" s="10"/>
      <c r="S224" s="10"/>
      <c r="T224" s="10"/>
      <c r="U224" s="10"/>
      <c r="W224" s="7"/>
    </row>
    <row r="225" spans="1:23" ht="35.1" customHeight="1">
      <c r="A225" s="38">
        <v>217</v>
      </c>
      <c r="B225" s="53" t="s">
        <v>248</v>
      </c>
      <c r="C225" s="57" t="s">
        <v>259</v>
      </c>
      <c r="D225" s="50" t="s">
        <v>131</v>
      </c>
      <c r="E225" s="16">
        <v>1</v>
      </c>
      <c r="F225" s="37">
        <v>2860.8427821959999</v>
      </c>
      <c r="G225" s="39">
        <v>2858.242782196</v>
      </c>
      <c r="H225" s="52">
        <v>2965.33</v>
      </c>
      <c r="I225" s="17">
        <f t="shared" si="26"/>
        <v>2894.8051881306669</v>
      </c>
      <c r="J225" s="18">
        <f t="shared" si="27"/>
        <v>61.090112267891946</v>
      </c>
      <c r="K225" s="35">
        <f t="shared" si="28"/>
        <v>2.1103358705578787</v>
      </c>
      <c r="L225" s="19">
        <f t="shared" si="29"/>
        <v>2894.8051881306665</v>
      </c>
      <c r="M225" s="20">
        <f t="shared" si="30"/>
        <v>2894.8051881306665</v>
      </c>
      <c r="N225" s="20">
        <f t="shared" si="31"/>
        <v>2894.8</v>
      </c>
      <c r="O225" s="20">
        <f t="shared" si="32"/>
        <v>2894.8</v>
      </c>
      <c r="P225" s="10"/>
      <c r="Q225" s="10"/>
      <c r="R225" s="10"/>
      <c r="S225" s="10"/>
      <c r="T225" s="10"/>
      <c r="U225" s="10"/>
      <c r="W225" s="7"/>
    </row>
    <row r="226" spans="1:23" ht="35.1" customHeight="1">
      <c r="A226" s="38">
        <v>218</v>
      </c>
      <c r="B226" s="53" t="s">
        <v>249</v>
      </c>
      <c r="C226" s="57" t="s">
        <v>259</v>
      </c>
      <c r="D226" s="50" t="s">
        <v>131</v>
      </c>
      <c r="E226" s="16">
        <v>1</v>
      </c>
      <c r="F226" s="37">
        <v>3060.8518683293</v>
      </c>
      <c r="G226" s="39">
        <v>3058.2518683293001</v>
      </c>
      <c r="H226" s="52">
        <v>3172.64</v>
      </c>
      <c r="I226" s="17">
        <f t="shared" si="26"/>
        <v>3097.2479122195332</v>
      </c>
      <c r="J226" s="18">
        <f t="shared" si="27"/>
        <v>65.304403947384571</v>
      </c>
      <c r="K226" s="35">
        <f t="shared" si="28"/>
        <v>2.1084655086775563</v>
      </c>
      <c r="L226" s="19">
        <f t="shared" si="29"/>
        <v>3097.2479122195332</v>
      </c>
      <c r="M226" s="20">
        <f t="shared" si="30"/>
        <v>3097.2479122195332</v>
      </c>
      <c r="N226" s="20">
        <f t="shared" si="31"/>
        <v>3097.24</v>
      </c>
      <c r="O226" s="20">
        <f t="shared" si="32"/>
        <v>3097.24</v>
      </c>
      <c r="P226" s="10"/>
      <c r="Q226" s="10"/>
      <c r="R226" s="10"/>
      <c r="S226" s="10"/>
      <c r="T226" s="10"/>
      <c r="U226" s="10"/>
      <c r="W226" s="7"/>
    </row>
    <row r="227" spans="1:23" ht="35.1" customHeight="1">
      <c r="A227" s="38">
        <v>219</v>
      </c>
      <c r="B227" s="53" t="s">
        <v>250</v>
      </c>
      <c r="C227" s="57" t="s">
        <v>259</v>
      </c>
      <c r="D227" s="50" t="s">
        <v>131</v>
      </c>
      <c r="E227" s="16">
        <v>1</v>
      </c>
      <c r="F227" s="37">
        <v>1908.4285214639999</v>
      </c>
      <c r="G227" s="39">
        <v>1905.8285214639998</v>
      </c>
      <c r="H227" s="52">
        <v>1978.13</v>
      </c>
      <c r="I227" s="17">
        <f t="shared" si="26"/>
        <v>1930.7956809759999</v>
      </c>
      <c r="J227" s="18">
        <f t="shared" si="27"/>
        <v>41.01333098029675</v>
      </c>
      <c r="K227" s="35">
        <f t="shared" si="28"/>
        <v>2.1241673256470555</v>
      </c>
      <c r="L227" s="19">
        <f t="shared" si="29"/>
        <v>1930.7956809759999</v>
      </c>
      <c r="M227" s="20">
        <f t="shared" si="30"/>
        <v>1930.7956809759999</v>
      </c>
      <c r="N227" s="20">
        <f t="shared" si="31"/>
        <v>1930.79</v>
      </c>
      <c r="O227" s="20">
        <f t="shared" si="32"/>
        <v>1930.79</v>
      </c>
      <c r="P227" s="10"/>
      <c r="Q227" s="10"/>
      <c r="R227" s="10"/>
      <c r="S227" s="10"/>
      <c r="T227" s="10"/>
      <c r="U227" s="10"/>
      <c r="W227" s="7"/>
    </row>
    <row r="228" spans="1:23" ht="35.1" customHeight="1">
      <c r="A228" s="38">
        <v>220</v>
      </c>
      <c r="B228" s="53" t="s">
        <v>251</v>
      </c>
      <c r="C228" s="57" t="s">
        <v>259</v>
      </c>
      <c r="D228" s="50" t="s">
        <v>131</v>
      </c>
      <c r="E228" s="16">
        <v>1</v>
      </c>
      <c r="F228" s="37">
        <v>1181.4231518644001</v>
      </c>
      <c r="G228" s="39">
        <v>1178.8231518643997</v>
      </c>
      <c r="H228" s="52">
        <v>1224.57</v>
      </c>
      <c r="I228" s="17">
        <f t="shared" si="26"/>
        <v>1194.9387679095998</v>
      </c>
      <c r="J228" s="18">
        <f t="shared" si="27"/>
        <v>25.694307470651239</v>
      </c>
      <c r="K228" s="35">
        <f t="shared" si="28"/>
        <v>2.1502614326925142</v>
      </c>
      <c r="L228" s="19">
        <f t="shared" si="29"/>
        <v>1194.9387679095998</v>
      </c>
      <c r="M228" s="20">
        <f t="shared" si="30"/>
        <v>1194.9387679095998</v>
      </c>
      <c r="N228" s="20">
        <f t="shared" si="31"/>
        <v>1194.93</v>
      </c>
      <c r="O228" s="20">
        <f t="shared" si="32"/>
        <v>1194.93</v>
      </c>
      <c r="P228" s="10"/>
      <c r="Q228" s="10"/>
      <c r="R228" s="10"/>
      <c r="S228" s="10"/>
      <c r="T228" s="10"/>
      <c r="U228" s="10"/>
      <c r="W228" s="7"/>
    </row>
    <row r="229" spans="1:23" ht="35.1" customHeight="1">
      <c r="A229" s="38">
        <v>221</v>
      </c>
      <c r="B229" s="53" t="s">
        <v>252</v>
      </c>
      <c r="C229" s="57" t="s">
        <v>259</v>
      </c>
      <c r="D229" s="50" t="s">
        <v>131</v>
      </c>
      <c r="E229" s="16">
        <v>1</v>
      </c>
      <c r="F229" s="37">
        <v>2384.6356518299999</v>
      </c>
      <c r="G229" s="39">
        <v>2382.03565183</v>
      </c>
      <c r="H229" s="52">
        <v>2471.73</v>
      </c>
      <c r="I229" s="17">
        <f t="shared" si="26"/>
        <v>2412.8004345533332</v>
      </c>
      <c r="J229" s="18">
        <f t="shared" si="27"/>
        <v>51.051055452357993</v>
      </c>
      <c r="K229" s="35">
        <f t="shared" si="28"/>
        <v>2.1158424344286377</v>
      </c>
      <c r="L229" s="19">
        <f t="shared" si="29"/>
        <v>2412.8004345533327</v>
      </c>
      <c r="M229" s="20">
        <f t="shared" si="30"/>
        <v>2412.8004345533327</v>
      </c>
      <c r="N229" s="20">
        <f t="shared" si="31"/>
        <v>2412.8000000000002</v>
      </c>
      <c r="O229" s="20">
        <f t="shared" si="32"/>
        <v>2412.8000000000002</v>
      </c>
      <c r="P229" s="10"/>
      <c r="Q229" s="10"/>
      <c r="R229" s="10"/>
      <c r="S229" s="10"/>
      <c r="T229" s="10"/>
      <c r="U229" s="10"/>
      <c r="W229" s="7"/>
    </row>
    <row r="230" spans="1:23" ht="35.1" customHeight="1">
      <c r="A230" s="38">
        <v>222</v>
      </c>
      <c r="B230" s="53" t="s">
        <v>253</v>
      </c>
      <c r="C230" s="57" t="s">
        <v>259</v>
      </c>
      <c r="D230" s="50" t="s">
        <v>131</v>
      </c>
      <c r="E230" s="16">
        <v>1</v>
      </c>
      <c r="F230" s="37">
        <v>6724.2482803299999</v>
      </c>
      <c r="G230" s="39">
        <v>6721.6482803299996</v>
      </c>
      <c r="H230" s="52">
        <v>6969.83</v>
      </c>
      <c r="I230" s="17">
        <f t="shared" si="26"/>
        <v>6805.2421868866659</v>
      </c>
      <c r="J230" s="18">
        <f t="shared" si="27"/>
        <v>142.54315546202906</v>
      </c>
      <c r="K230" s="35">
        <f t="shared" si="28"/>
        <v>2.0946081204384179</v>
      </c>
      <c r="L230" s="19">
        <f t="shared" si="29"/>
        <v>6805.2421868866659</v>
      </c>
      <c r="M230" s="20">
        <f t="shared" si="30"/>
        <v>6805.2421868866659</v>
      </c>
      <c r="N230" s="20">
        <f t="shared" si="31"/>
        <v>6805.24</v>
      </c>
      <c r="O230" s="20">
        <f t="shared" si="32"/>
        <v>6805.24</v>
      </c>
      <c r="P230" s="10"/>
      <c r="Q230" s="10"/>
      <c r="R230" s="10"/>
      <c r="S230" s="10"/>
      <c r="T230" s="10"/>
      <c r="U230" s="10"/>
      <c r="W230" s="7"/>
    </row>
    <row r="231" spans="1:23" ht="35.1" customHeight="1">
      <c r="A231" s="38">
        <v>223</v>
      </c>
      <c r="B231" s="53" t="s">
        <v>254</v>
      </c>
      <c r="C231" s="57" t="s">
        <v>259</v>
      </c>
      <c r="D231" s="50" t="s">
        <v>131</v>
      </c>
      <c r="E231" s="16">
        <v>1</v>
      </c>
      <c r="F231" s="37">
        <v>826.13958881400004</v>
      </c>
      <c r="G231" s="39">
        <v>823.5395888139999</v>
      </c>
      <c r="H231" s="50">
        <v>856.31</v>
      </c>
      <c r="I231" s="17">
        <f t="shared" si="26"/>
        <v>835.329725876</v>
      </c>
      <c r="J231" s="18">
        <f t="shared" si="27"/>
        <v>18.215897637465954</v>
      </c>
      <c r="K231" s="35">
        <f t="shared" si="28"/>
        <v>2.1806835161245059</v>
      </c>
      <c r="L231" s="19">
        <f t="shared" si="29"/>
        <v>835.329725876</v>
      </c>
      <c r="M231" s="20">
        <f t="shared" si="30"/>
        <v>835.329725876</v>
      </c>
      <c r="N231" s="20">
        <f t="shared" si="31"/>
        <v>835.32</v>
      </c>
      <c r="O231" s="20">
        <f t="shared" si="32"/>
        <v>835.32</v>
      </c>
      <c r="P231" s="10"/>
      <c r="Q231" s="10"/>
      <c r="R231" s="10"/>
      <c r="S231" s="10"/>
      <c r="T231" s="10"/>
      <c r="U231" s="10"/>
      <c r="W231" s="7"/>
    </row>
    <row r="232" spans="1:23" ht="35.1" customHeight="1">
      <c r="A232" s="38">
        <v>224</v>
      </c>
      <c r="B232" s="53" t="s">
        <v>255</v>
      </c>
      <c r="C232" s="57" t="s">
        <v>259</v>
      </c>
      <c r="D232" s="50" t="s">
        <v>131</v>
      </c>
      <c r="E232" s="16">
        <v>1</v>
      </c>
      <c r="F232" s="37">
        <v>1158.0415281600001</v>
      </c>
      <c r="G232" s="39">
        <v>1155.44152816</v>
      </c>
      <c r="H232" s="52">
        <v>1200.3399999999999</v>
      </c>
      <c r="I232" s="17">
        <f t="shared" si="26"/>
        <v>1171.2743521066668</v>
      </c>
      <c r="J232" s="18">
        <f t="shared" si="27"/>
        <v>25.205136690651397</v>
      </c>
      <c r="K232" s="35">
        <f t="shared" si="28"/>
        <v>2.1519413146302711</v>
      </c>
      <c r="L232" s="19">
        <f t="shared" si="29"/>
        <v>1171.2743521066668</v>
      </c>
      <c r="M232" s="20">
        <f t="shared" si="30"/>
        <v>1171.2743521066668</v>
      </c>
      <c r="N232" s="20">
        <f t="shared" si="31"/>
        <v>1171.27</v>
      </c>
      <c r="O232" s="20">
        <f t="shared" si="32"/>
        <v>1171.27</v>
      </c>
      <c r="P232" s="10"/>
      <c r="Q232" s="10"/>
      <c r="R232" s="10"/>
      <c r="S232" s="10"/>
      <c r="T232" s="10"/>
      <c r="U232" s="10"/>
      <c r="W232" s="7"/>
    </row>
    <row r="233" spans="1:23" ht="35.1" customHeight="1">
      <c r="A233" s="38">
        <v>225</v>
      </c>
      <c r="B233" s="53" t="s">
        <v>256</v>
      </c>
      <c r="C233" s="57" t="s">
        <v>259</v>
      </c>
      <c r="D233" s="50" t="s">
        <v>131</v>
      </c>
      <c r="E233" s="16">
        <v>1</v>
      </c>
      <c r="F233" s="37">
        <v>121.934059144727</v>
      </c>
      <c r="G233" s="39">
        <v>119.33405914472726</v>
      </c>
      <c r="H233" s="50">
        <v>126.39</v>
      </c>
      <c r="I233" s="17">
        <f t="shared" si="26"/>
        <v>122.55270609648475</v>
      </c>
      <c r="J233" s="18">
        <f t="shared" si="27"/>
        <v>3.5684195908645768</v>
      </c>
      <c r="K233" s="35">
        <f t="shared" si="28"/>
        <v>2.9117427958344622</v>
      </c>
      <c r="L233" s="19">
        <f t="shared" si="29"/>
        <v>122.55270609648474</v>
      </c>
      <c r="M233" s="20">
        <f t="shared" si="30"/>
        <v>122.55270609648474</v>
      </c>
      <c r="N233" s="20">
        <f t="shared" si="31"/>
        <v>122.55</v>
      </c>
      <c r="O233" s="20">
        <f t="shared" si="32"/>
        <v>122.55</v>
      </c>
      <c r="P233" s="10"/>
      <c r="Q233" s="10"/>
      <c r="R233" s="10"/>
      <c r="S233" s="10"/>
      <c r="T233" s="10"/>
      <c r="U233" s="10"/>
      <c r="W233" s="7"/>
    </row>
    <row r="234" spans="1:23" ht="35.1" customHeight="1">
      <c r="A234" s="38">
        <v>226</v>
      </c>
      <c r="B234" s="53" t="s">
        <v>257</v>
      </c>
      <c r="C234" s="57" t="s">
        <v>259</v>
      </c>
      <c r="D234" s="50" t="s">
        <v>131</v>
      </c>
      <c r="E234" s="16">
        <v>1</v>
      </c>
      <c r="F234" s="37">
        <v>192.641701490364</v>
      </c>
      <c r="G234" s="39">
        <v>190.04170149036364</v>
      </c>
      <c r="H234" s="50">
        <v>199.68</v>
      </c>
      <c r="I234" s="17">
        <f t="shared" si="26"/>
        <v>194.12113432690921</v>
      </c>
      <c r="J234" s="18">
        <f t="shared" si="27"/>
        <v>4.986555993729624</v>
      </c>
      <c r="K234" s="35">
        <f t="shared" si="28"/>
        <v>2.5687857280557753</v>
      </c>
      <c r="L234" s="19">
        <f t="shared" si="29"/>
        <v>194.12113432690921</v>
      </c>
      <c r="M234" s="20">
        <f t="shared" si="30"/>
        <v>194.12113432690921</v>
      </c>
      <c r="N234" s="20">
        <f t="shared" si="31"/>
        <v>194.12</v>
      </c>
      <c r="O234" s="20">
        <f t="shared" si="32"/>
        <v>194.12</v>
      </c>
      <c r="P234" s="10"/>
      <c r="Q234" s="10"/>
      <c r="R234" s="10"/>
      <c r="S234" s="10"/>
      <c r="T234" s="10"/>
      <c r="U234" s="10"/>
      <c r="W234" s="7"/>
    </row>
    <row r="235" spans="1:23" ht="35.1" customHeight="1">
      <c r="A235" s="38">
        <v>227</v>
      </c>
      <c r="B235" s="55" t="s">
        <v>258</v>
      </c>
      <c r="C235" s="57" t="s">
        <v>259</v>
      </c>
      <c r="D235" s="50" t="s">
        <v>131</v>
      </c>
      <c r="E235" s="16">
        <v>1</v>
      </c>
      <c r="F235" s="37">
        <v>145.015284691273</v>
      </c>
      <c r="G235" s="39">
        <v>142.41528469127272</v>
      </c>
      <c r="H235" s="50">
        <v>150.31</v>
      </c>
      <c r="I235" s="17">
        <f t="shared" si="26"/>
        <v>145.91352312751525</v>
      </c>
      <c r="J235" s="18">
        <f t="shared" si="27"/>
        <v>4.0232768569563317</v>
      </c>
      <c r="K235" s="35">
        <f t="shared" si="28"/>
        <v>2.7573022504845905</v>
      </c>
      <c r="L235" s="19">
        <f t="shared" si="29"/>
        <v>145.91352312751525</v>
      </c>
      <c r="M235" s="20">
        <f t="shared" si="30"/>
        <v>145.91352312751525</v>
      </c>
      <c r="N235" s="20">
        <f t="shared" si="31"/>
        <v>145.91</v>
      </c>
      <c r="O235" s="20">
        <f t="shared" si="32"/>
        <v>145.91</v>
      </c>
      <c r="P235" s="10"/>
      <c r="Q235" s="10"/>
      <c r="R235" s="10"/>
      <c r="S235" s="10"/>
      <c r="T235" s="10"/>
      <c r="U235" s="10"/>
      <c r="W235" s="7"/>
    </row>
    <row r="236" spans="1:23" ht="35.1" customHeight="1">
      <c r="A236" s="38">
        <v>228</v>
      </c>
      <c r="B236" s="55" t="s">
        <v>261</v>
      </c>
      <c r="C236" s="57" t="s">
        <v>28</v>
      </c>
      <c r="D236" s="50" t="s">
        <v>131</v>
      </c>
      <c r="E236" s="16">
        <v>1</v>
      </c>
      <c r="F236" s="37">
        <v>391.76005004799998</v>
      </c>
      <c r="G236" s="39">
        <v>389.16005004799996</v>
      </c>
      <c r="H236" s="50">
        <v>406.07</v>
      </c>
      <c r="I236" s="17">
        <f t="shared" ref="I236:I238" si="33">AVERAGE(F236:H236)</f>
        <v>395.66336669866661</v>
      </c>
      <c r="J236" s="18">
        <f t="shared" ref="J236:J238" si="34">SQRT(((SUM((POWER(H236-I236,2)),(POWER(G236-I236,2)),(POWER(F236-I236,2)))/(COLUMNS(F236:H236)-1))))</f>
        <v>9.105685723838441</v>
      </c>
      <c r="K236" s="35">
        <f t="shared" ref="K236:K238" si="35">J236/I236*100</f>
        <v>2.3013719465146347</v>
      </c>
      <c r="L236" s="19">
        <f t="shared" ref="L236:L238" si="36">((E236/3)*(SUM(F236:H236)))</f>
        <v>395.66336669866661</v>
      </c>
      <c r="M236" s="20">
        <f t="shared" ref="M236:M238" si="37">L236/E236</f>
        <v>395.66336669866661</v>
      </c>
      <c r="N236" s="20">
        <f t="shared" ref="N236:N238" si="38">ROUNDDOWN(M236,2)</f>
        <v>395.66</v>
      </c>
      <c r="O236" s="20">
        <f t="shared" ref="O236:O238" si="39">N236*E236</f>
        <v>395.66</v>
      </c>
      <c r="P236" s="10"/>
      <c r="Q236" s="10"/>
      <c r="R236" s="10"/>
      <c r="S236" s="10"/>
      <c r="T236" s="10"/>
      <c r="U236" s="10"/>
      <c r="W236" s="7"/>
    </row>
    <row r="237" spans="1:23" ht="35.1" customHeight="1">
      <c r="A237" s="38">
        <v>229</v>
      </c>
      <c r="B237" s="55" t="s">
        <v>262</v>
      </c>
      <c r="C237" s="57" t="s">
        <v>28</v>
      </c>
      <c r="D237" s="50" t="s">
        <v>131</v>
      </c>
      <c r="E237" s="16">
        <v>1</v>
      </c>
      <c r="F237" s="37">
        <v>324.62676553</v>
      </c>
      <c r="G237" s="39">
        <v>322.02676552999998</v>
      </c>
      <c r="H237" s="50">
        <v>336.48</v>
      </c>
      <c r="I237" s="17">
        <f t="shared" si="33"/>
        <v>327.71117701999998</v>
      </c>
      <c r="J237" s="18">
        <f t="shared" si="34"/>
        <v>7.7044916990631087</v>
      </c>
      <c r="K237" s="35">
        <f t="shared" si="35"/>
        <v>2.3510005881163183</v>
      </c>
      <c r="L237" s="19">
        <f t="shared" si="36"/>
        <v>327.71117701999998</v>
      </c>
      <c r="M237" s="20">
        <f t="shared" si="37"/>
        <v>327.71117701999998</v>
      </c>
      <c r="N237" s="20">
        <f t="shared" si="38"/>
        <v>327.71</v>
      </c>
      <c r="O237" s="20">
        <f t="shared" si="39"/>
        <v>327.71</v>
      </c>
      <c r="P237" s="10"/>
      <c r="Q237" s="10"/>
      <c r="R237" s="10"/>
      <c r="S237" s="10"/>
      <c r="T237" s="10"/>
      <c r="U237" s="10"/>
      <c r="W237" s="7"/>
    </row>
    <row r="238" spans="1:23" ht="35.1" customHeight="1">
      <c r="A238" s="38">
        <v>230</v>
      </c>
      <c r="B238" s="55" t="s">
        <v>263</v>
      </c>
      <c r="C238" s="57" t="s">
        <v>259</v>
      </c>
      <c r="D238" s="50" t="s">
        <v>131</v>
      </c>
      <c r="E238" s="16">
        <v>1</v>
      </c>
      <c r="F238" s="37">
        <v>32.565607182999997</v>
      </c>
      <c r="G238" s="39">
        <v>29.965607182999999</v>
      </c>
      <c r="H238" s="56">
        <v>33.75</v>
      </c>
      <c r="I238" s="17">
        <f t="shared" si="33"/>
        <v>32.093738121999998</v>
      </c>
      <c r="J238" s="18">
        <f t="shared" si="34"/>
        <v>1.9358208998735045</v>
      </c>
      <c r="K238" s="35">
        <f t="shared" si="35"/>
        <v>6.0317713459078641</v>
      </c>
      <c r="L238" s="19">
        <f t="shared" si="36"/>
        <v>32.093738121999998</v>
      </c>
      <c r="M238" s="20">
        <f t="shared" si="37"/>
        <v>32.093738121999998</v>
      </c>
      <c r="N238" s="20">
        <f t="shared" si="38"/>
        <v>32.090000000000003</v>
      </c>
      <c r="O238" s="20">
        <f t="shared" si="39"/>
        <v>32.090000000000003</v>
      </c>
      <c r="P238" s="10"/>
      <c r="Q238" s="10"/>
      <c r="R238" s="10"/>
      <c r="S238" s="10"/>
      <c r="T238" s="10"/>
      <c r="U238" s="10"/>
      <c r="W238" s="7"/>
    </row>
    <row r="239" spans="1:23" ht="21.75" customHeight="1" thickBot="1">
      <c r="A239" s="36"/>
      <c r="B239" s="40"/>
      <c r="C239" s="36"/>
      <c r="D239" s="41"/>
      <c r="E239" s="42"/>
      <c r="F239" s="21"/>
      <c r="G239" s="21"/>
      <c r="H239" s="21"/>
      <c r="I239" s="22"/>
      <c r="J239" s="23"/>
      <c r="K239" s="23"/>
      <c r="L239" s="24"/>
      <c r="M239" s="33">
        <f>SUM(M9:M238)</f>
        <v>307672.25224477873</v>
      </c>
      <c r="N239" s="43">
        <f>SUM(N9:N238)</f>
        <v>307671.10999999993</v>
      </c>
      <c r="O239" s="43">
        <f>SUM(O9:O238)</f>
        <v>307671.10999999993</v>
      </c>
      <c r="P239" s="11"/>
      <c r="Q239" s="10">
        <v>1.2</v>
      </c>
      <c r="R239" s="11"/>
      <c r="S239" s="11"/>
      <c r="T239" s="11"/>
      <c r="U239" s="11"/>
      <c r="W239" s="7">
        <v>1.2</v>
      </c>
    </row>
    <row r="240" spans="1:23" ht="12.75">
      <c r="A240" s="59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</row>
    <row r="241" spans="1:21" ht="15.75">
      <c r="A241" s="60"/>
      <c r="B241" s="60"/>
      <c r="C241" s="60"/>
      <c r="D241" s="25"/>
      <c r="E241" s="25"/>
      <c r="F241" s="61"/>
      <c r="G241" s="61"/>
      <c r="H241" s="61"/>
      <c r="I241" s="61"/>
      <c r="J241" s="61"/>
      <c r="K241" s="34"/>
      <c r="L241" s="13"/>
      <c r="M241" s="15"/>
      <c r="N241" s="15"/>
      <c r="O241" s="13"/>
    </row>
    <row r="242" spans="1:21" ht="28.5" customHeight="1">
      <c r="A242" s="58" t="s">
        <v>268</v>
      </c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9"/>
      <c r="Q242" s="9"/>
      <c r="R242" s="9"/>
      <c r="S242" s="9"/>
      <c r="T242" s="9"/>
      <c r="U242" s="9"/>
    </row>
    <row r="243" spans="1:21" ht="20.25" customHeight="1">
      <c r="A243" s="64" t="s">
        <v>267</v>
      </c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8"/>
      <c r="Q243" s="8"/>
      <c r="R243" s="8"/>
      <c r="S243" s="8"/>
      <c r="T243" s="8"/>
      <c r="U243" s="8"/>
    </row>
    <row r="244" spans="1:21" ht="24.75" customHeight="1">
      <c r="A244" s="26"/>
      <c r="B244" s="58" t="s">
        <v>17</v>
      </c>
      <c r="C244" s="65"/>
      <c r="D244" s="25"/>
      <c r="E244" s="61" t="s">
        <v>266</v>
      </c>
      <c r="F244" s="61"/>
      <c r="G244" s="27"/>
      <c r="H244" s="61" t="s">
        <v>265</v>
      </c>
      <c r="I244" s="61"/>
      <c r="J244" s="61"/>
      <c r="K244" s="34"/>
      <c r="L244" s="13" t="s">
        <v>269</v>
      </c>
      <c r="M244" s="15"/>
      <c r="N244" s="15"/>
      <c r="O244" s="13"/>
    </row>
    <row r="245" spans="1:21" ht="22.5" customHeight="1">
      <c r="A245" s="26"/>
      <c r="B245" s="65"/>
      <c r="C245" s="65"/>
      <c r="D245" s="25"/>
      <c r="E245" s="61" t="s">
        <v>18</v>
      </c>
      <c r="F245" s="61"/>
      <c r="G245" s="27"/>
      <c r="H245" s="61" t="s">
        <v>19</v>
      </c>
      <c r="I245" s="61"/>
      <c r="J245" s="61"/>
      <c r="K245" s="34"/>
      <c r="L245" s="13"/>
      <c r="M245" s="15"/>
      <c r="N245" s="15"/>
      <c r="O245" s="13"/>
    </row>
    <row r="246" spans="1:21" ht="15.75">
      <c r="A246" s="63"/>
      <c r="B246" s="63"/>
      <c r="C246" s="63"/>
      <c r="D246" s="63"/>
      <c r="E246" s="28"/>
      <c r="F246" s="29"/>
      <c r="G246" s="6"/>
      <c r="H246" s="30"/>
      <c r="I246" s="2"/>
      <c r="J246" s="2"/>
      <c r="K246" s="2"/>
      <c r="L246" s="2"/>
      <c r="M246" s="12"/>
      <c r="N246" s="12"/>
      <c r="O246" s="2"/>
    </row>
  </sheetData>
  <mergeCells count="28"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  <mergeCell ref="A246:D246"/>
    <mergeCell ref="A243:O243"/>
    <mergeCell ref="B244:C245"/>
    <mergeCell ref="E244:F244"/>
    <mergeCell ref="H244:J244"/>
    <mergeCell ref="E245:F245"/>
    <mergeCell ref="H245:J245"/>
    <mergeCell ref="A242:O242"/>
    <mergeCell ref="A240:O240"/>
    <mergeCell ref="A241:C241"/>
    <mergeCell ref="F241:J241"/>
    <mergeCell ref="I7:K7"/>
  </mergeCells>
  <pageMargins left="0.16" right="0.16" top="0.32" bottom="0.24" header="0.22" footer="0.19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Кабельно-проводниковая прод</vt:lpstr>
      <vt:lpstr>'Кабельно-проводниковая прод'!_GoBack</vt:lpstr>
      <vt:lpstr>'Кабельно-проводниковая прод'!Область_печати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nbergs</cp:lastModifiedBy>
  <cp:lastPrinted>2025-12-22T12:27:00Z</cp:lastPrinted>
  <dcterms:created xsi:type="dcterms:W3CDTF">2014-01-28T13:50:42Z</dcterms:created>
  <dcterms:modified xsi:type="dcterms:W3CDTF">2025-12-22T12:28:39Z</dcterms:modified>
</cp:coreProperties>
</file>