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15" yWindow="3360" windowWidth="29040" windowHeight="15840" activeTab="1"/>
  </bookViews>
  <sheets>
    <sheet name="из трех" sheetId="24" r:id="rId1"/>
    <sheet name="5уч" sheetId="25" r:id="rId2"/>
  </sheets>
  <definedNames>
    <definedName name="Excel_BuiltIn_Print_Area">NA()</definedName>
    <definedName name="_xlnm.Print_Area" localSheetId="1">'5уч'!$A:$U</definedName>
    <definedName name="_xlnm.Print_Area" localSheetId="0">'из трех'!$A:$Q</definedName>
  </definedNames>
  <calcPr calcId="145621"/>
</workbook>
</file>

<file path=xl/calcChain.xml><?xml version="1.0" encoding="utf-8"?>
<calcChain xmlns="http://schemas.openxmlformats.org/spreadsheetml/2006/main">
  <c r="H13" i="25" l="1"/>
  <c r="H13" i="24" l="1"/>
  <c r="N11" i="24" l="1"/>
  <c r="M11" i="25" l="1"/>
  <c r="L12" i="25" s="1"/>
  <c r="K11" i="25"/>
  <c r="J12" i="25" s="1"/>
  <c r="I11" i="25"/>
  <c r="N11" i="25" l="1"/>
  <c r="H12" i="25"/>
  <c r="M11" i="24" l="1"/>
  <c r="L12" i="24" s="1"/>
  <c r="K11" i="24"/>
  <c r="J12" i="24" s="1"/>
  <c r="I11" i="24"/>
  <c r="H12" i="24" s="1"/>
</calcChain>
</file>

<file path=xl/sharedStrings.xml><?xml version="1.0" encoding="utf-8"?>
<sst xmlns="http://schemas.openxmlformats.org/spreadsheetml/2006/main" count="61" uniqueCount="37">
  <si>
    <t>№ п/п</t>
  </si>
  <si>
    <t>Наименование товаров, работ, услуг</t>
  </si>
  <si>
    <t>ед. изм.</t>
  </si>
  <si>
    <t>кол-во</t>
  </si>
  <si>
    <t>РАЗДЕЛ IV.</t>
  </si>
  <si>
    <t xml:space="preserve">ОБОСНОВАНИЕ НАЧАЛЬНОЙ (МАКСИМАЛЬНОЙ) ЦЕНЫ ДОГОВОРА </t>
  </si>
  <si>
    <t xml:space="preserve">  Начальная  (максимальная) цена договора  (НМЦД)- определена и обоснована заказчиком посредством применения метода сопоставимых рыночных цен (анализа рынка) на основании информации о ценах, полученных от поставщиков</t>
  </si>
  <si>
    <t>цена за единицу  (руб. коп.)</t>
  </si>
  <si>
    <t>итого стоимость  (руб. коп.)   У2</t>
  </si>
  <si>
    <t xml:space="preserve">Средняя цена единицы / НМЦ едниницы  (руб. коп.)  </t>
  </si>
  <si>
    <t xml:space="preserve">Расчет НМЦД </t>
  </si>
  <si>
    <t>НМЦД= (У1+У2+У3)/3</t>
  </si>
  <si>
    <t>НМЦД  включает в себя все затраты, связанные с выполнением договора, в том числе транспортные расходы, расходы на упаковку, перевозку, страхование, уплату таможенных пошлин, налогов, включая НДС и прочее</t>
  </si>
  <si>
    <t>где У1, У2, У3 - итоговая стоимость предложенная в коммерческих предложениях</t>
  </si>
  <si>
    <t>шт.</t>
  </si>
  <si>
    <t xml:space="preserve"> Начальная максимальная цена договора  (товаров, работ, услуг), руб.     </t>
  </si>
  <si>
    <t>итого стоимость  (руб. коп.)   У1</t>
  </si>
  <si>
    <t>итого стоимость    (руб. коп.) У5</t>
  </si>
  <si>
    <t>ОКПД2</t>
  </si>
  <si>
    <r>
      <t xml:space="preserve">41.20.20.711 - Комплекс электроснабжения
</t>
    </r>
    <r>
      <rPr>
        <b/>
        <sz val="14"/>
        <color theme="1"/>
        <rFont val="Times New Roman"/>
        <family val="1"/>
        <charset val="204"/>
      </rPr>
      <t>ПРЕИМУЩЕСТВА</t>
    </r>
  </si>
  <si>
    <t>Информация  о совокупном количестве баллов, согласно ПП Российской Федерации от 17 июля 2015 г. N 719, установлено не менее</t>
  </si>
  <si>
    <t>-</t>
  </si>
  <si>
    <t>НМЦД ранее</t>
  </si>
  <si>
    <t>%</t>
  </si>
  <si>
    <t>месяц</t>
  </si>
  <si>
    <t>Участник №3 ООО ВПЭК
  (КП от 27.10.2025г)</t>
  </si>
  <si>
    <t>Участник №1 ООО Энергоучет
  (КП от 07.11.2025г)</t>
  </si>
  <si>
    <t>итого стоимость  (руб. коп.)   У3</t>
  </si>
  <si>
    <t>Участник №2  ООО ИЗВО ЭЛКОНТ 
  (КП от 19.11.2025г)</t>
  </si>
  <si>
    <t>Поставка комплектной трансформаторной подстанции КТП 1х63 10/0,4 кВ с. Сосково КТП009 согласно опросным листам, для нужд АО «Орелоблэнерго»</t>
  </si>
  <si>
    <t xml:space="preserve">КТП 1х63 10/0,4 кВ с. Сосково КТП009 </t>
  </si>
  <si>
    <t>Поставка комплектной трансформаторной подстанции КТПк - 250/10/0,4 У1 (КТП004) с. Знаменское, согласно опросным листам, для нужд АО «Орелоблэнерго»</t>
  </si>
  <si>
    <t>КТПк - 250/10/0,4 У1 (КТП004) с. Знаменское</t>
  </si>
  <si>
    <r>
      <t xml:space="preserve">41.20.20.711 - Комплекс электроснабжения
</t>
    </r>
    <r>
      <rPr>
        <b/>
        <sz val="12"/>
        <color theme="1"/>
        <rFont val="Times New Roman"/>
        <family val="1"/>
        <charset val="204"/>
      </rPr>
      <t>ПРЕИМУЩЕСТВО</t>
    </r>
  </si>
  <si>
    <t>Участник №1
  (КП от 28.01.2026г)</t>
  </si>
  <si>
    <t>Участник №2
  (КП от23.01.2026г)</t>
  </si>
  <si>
    <t>Участник №3
  (КП от 23.01.2026г)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</si>
</sst>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[$-F800]dddd\,\ mmmm\ dd\,\ yy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8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4" fillId="0" borderId="0"/>
    <xf numFmtId="0" fontId="5" fillId="0" borderId="0"/>
    <xf numFmtId="0" fontId="2" fillId="0" borderId="0"/>
    <xf numFmtId="0" fontId="6" fillId="0" borderId="0"/>
    <xf numFmtId="164" fontId="7" fillId="0" borderId="0" applyFont="0" applyFill="0" applyBorder="0" applyAlignment="0" applyProtection="0"/>
    <xf numFmtId="0" fontId="11" fillId="0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1" applyNumberFormat="0" applyAlignment="0" applyProtection="0"/>
    <xf numFmtId="0" fontId="21" fillId="11" borderId="1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164" fontId="3" fillId="0" borderId="0" xfId="5" applyFont="1" applyAlignment="1">
      <alignment horizontal="center" vertical="center" wrapText="1"/>
    </xf>
    <xf numFmtId="164" fontId="3" fillId="0" borderId="0" xfId="5" applyFont="1" applyAlignment="1">
      <alignment wrapText="1"/>
    </xf>
    <xf numFmtId="0" fontId="24" fillId="0" borderId="0" xfId="0" applyFont="1" applyAlignment="1">
      <alignment horizontal="left" wrapText="1"/>
    </xf>
    <xf numFmtId="0" fontId="23" fillId="0" borderId="2" xfId="0" applyFont="1" applyFill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center"/>
    </xf>
    <xf numFmtId="0" fontId="24" fillId="0" borderId="0" xfId="0" applyFont="1" applyAlignment="1">
      <alignment horizontal="left" wrapText="1"/>
    </xf>
    <xf numFmtId="0" fontId="23" fillId="0" borderId="1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164" fontId="9" fillId="0" borderId="2" xfId="5" applyFont="1" applyBorder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6" fillId="3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165" fontId="26" fillId="4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9" fillId="0" borderId="3" xfId="0" applyFont="1" applyBorder="1" applyAlignment="1">
      <alignment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164" fontId="23" fillId="2" borderId="2" xfId="5" applyFont="1" applyFill="1" applyBorder="1" applyAlignment="1">
      <alignment horizontal="center" vertical="center" wrapText="1"/>
    </xf>
    <xf numFmtId="164" fontId="23" fillId="0" borderId="2" xfId="5" applyFont="1" applyBorder="1" applyAlignment="1">
      <alignment horizontal="center" vertical="center" wrapText="1"/>
    </xf>
    <xf numFmtId="164" fontId="23" fillId="0" borderId="2" xfId="5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164" fontId="23" fillId="0" borderId="12" xfId="5" applyFont="1" applyBorder="1" applyAlignment="1">
      <alignment horizontal="center" vertical="center" wrapText="1"/>
    </xf>
    <xf numFmtId="164" fontId="3" fillId="0" borderId="14" xfId="5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" fontId="3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8" fillId="0" borderId="0" xfId="5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30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65" fontId="30" fillId="4" borderId="0" xfId="0" applyNumberFormat="1" applyFont="1" applyFill="1" applyAlignment="1">
      <alignment horizontal="center" vertical="center" wrapText="1"/>
    </xf>
    <xf numFmtId="164" fontId="8" fillId="0" borderId="0" xfId="5" applyFont="1" applyAlignment="1">
      <alignment wrapText="1"/>
    </xf>
    <xf numFmtId="0" fontId="32" fillId="2" borderId="2" xfId="0" applyFont="1" applyFill="1" applyBorder="1" applyAlignment="1">
      <alignment horizontal="center" vertical="center" wrapText="1"/>
    </xf>
    <xf numFmtId="164" fontId="8" fillId="0" borderId="14" xfId="5" applyFont="1" applyBorder="1" applyAlignment="1">
      <alignment horizontal="center" vertical="center" wrapText="1"/>
    </xf>
    <xf numFmtId="0" fontId="32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164" fontId="8" fillId="0" borderId="2" xfId="5" applyFont="1" applyFill="1" applyBorder="1" applyAlignment="1">
      <alignment horizontal="center" vertical="center" wrapText="1"/>
    </xf>
    <xf numFmtId="164" fontId="8" fillId="0" borderId="2" xfId="5" applyFont="1" applyBorder="1" applyAlignment="1">
      <alignment horizontal="center" vertical="center" wrapText="1"/>
    </xf>
    <xf numFmtId="164" fontId="8" fillId="0" borderId="12" xfId="5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33" fillId="0" borderId="2" xfId="0" applyFont="1" applyBorder="1" applyAlignment="1">
      <alignment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wrapText="1"/>
    </xf>
    <xf numFmtId="0" fontId="28" fillId="2" borderId="1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7" fillId="2" borderId="2" xfId="0" applyFont="1" applyFill="1" applyBorder="1" applyAlignment="1">
      <alignment horizontal="center" vertical="center" wrapText="1"/>
    </xf>
    <xf numFmtId="164" fontId="23" fillId="0" borderId="2" xfId="5" applyFont="1" applyFill="1" applyBorder="1" applyAlignment="1">
      <alignment horizontal="right" vertical="center" wrapText="1"/>
    </xf>
    <xf numFmtId="2" fontId="9" fillId="2" borderId="2" xfId="0" applyNumberFormat="1" applyFont="1" applyFill="1" applyBorder="1" applyAlignment="1">
      <alignment horizontal="center" wrapText="1"/>
    </xf>
    <xf numFmtId="164" fontId="9" fillId="0" borderId="2" xfId="5" applyFont="1" applyBorder="1" applyAlignment="1">
      <alignment horizont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164" fontId="8" fillId="0" borderId="12" xfId="5" applyFont="1" applyFill="1" applyBorder="1" applyAlignment="1">
      <alignment horizontal="center" vertical="center" wrapText="1"/>
    </xf>
    <xf numFmtId="164" fontId="8" fillId="0" borderId="11" xfId="5" applyFont="1" applyFill="1" applyBorder="1" applyAlignment="1">
      <alignment horizontal="center" vertical="center" wrapText="1"/>
    </xf>
    <xf numFmtId="164" fontId="8" fillId="0" borderId="2" xfId="5" applyFont="1" applyFill="1" applyBorder="1" applyAlignment="1">
      <alignment horizontal="right" vertical="center" wrapText="1"/>
    </xf>
    <xf numFmtId="2" fontId="33" fillId="2" borderId="2" xfId="0" applyNumberFormat="1" applyFont="1" applyFill="1" applyBorder="1" applyAlignment="1">
      <alignment horizontal="center" wrapText="1"/>
    </xf>
    <xf numFmtId="164" fontId="33" fillId="0" borderId="2" xfId="5" applyFont="1" applyBorder="1" applyAlignment="1">
      <alignment horizontal="center" wrapText="1"/>
    </xf>
    <xf numFmtId="0" fontId="33" fillId="0" borderId="0" xfId="0" applyFont="1" applyAlignment="1">
      <alignment horizontal="left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164" fontId="8" fillId="0" borderId="8" xfId="5" applyFont="1" applyFill="1" applyBorder="1" applyAlignment="1">
      <alignment horizontal="center" vertical="center" wrapText="1"/>
    </xf>
    <xf numFmtId="164" fontId="8" fillId="0" borderId="10" xfId="5" applyFont="1" applyFill="1" applyBorder="1" applyAlignment="1">
      <alignment horizontal="center" vertical="center" wrapText="1"/>
    </xf>
    <xf numFmtId="164" fontId="8" fillId="0" borderId="15" xfId="5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</cellXfs>
  <cellStyles count="41">
    <cellStyle name="Accent 1 1" xfId="7"/>
    <cellStyle name="Accent 1 2" xfId="8"/>
    <cellStyle name="Accent 2 1" xfId="9"/>
    <cellStyle name="Accent 2 2" xfId="10"/>
    <cellStyle name="Accent 3 1" xfId="11"/>
    <cellStyle name="Accent 3 2" xfId="12"/>
    <cellStyle name="Accent 4" xfId="13"/>
    <cellStyle name="Accent 5" xfId="14"/>
    <cellStyle name="Bad 1" xfId="15"/>
    <cellStyle name="Bad 2" xfId="16"/>
    <cellStyle name="Error 1" xfId="17"/>
    <cellStyle name="Error 2" xfId="18"/>
    <cellStyle name="Footnote 1" xfId="19"/>
    <cellStyle name="Footnote 2" xfId="20"/>
    <cellStyle name="Good 1" xfId="21"/>
    <cellStyle name="Good 2" xfId="22"/>
    <cellStyle name="Heading 1 1" xfId="23"/>
    <cellStyle name="Heading 1 2" xfId="24"/>
    <cellStyle name="Heading 2 1" xfId="25"/>
    <cellStyle name="Heading 2 2" xfId="26"/>
    <cellStyle name="Heading 3" xfId="27"/>
    <cellStyle name="Heading 4" xfId="28"/>
    <cellStyle name="Neutral 1" xfId="29"/>
    <cellStyle name="Neutral 2" xfId="30"/>
    <cellStyle name="Note 1" xfId="31"/>
    <cellStyle name="Note 2" xfId="32"/>
    <cellStyle name="Status 1" xfId="33"/>
    <cellStyle name="Status 2" xfId="34"/>
    <cellStyle name="Text 1" xfId="35"/>
    <cellStyle name="Text 2" xfId="36"/>
    <cellStyle name="Warning 1" xfId="37"/>
    <cellStyle name="Warning 2" xfId="38"/>
    <cellStyle name="Обычный" xfId="0" builtinId="0"/>
    <cellStyle name="Обычный 2" xfId="1"/>
    <cellStyle name="Обычный 3" xfId="2"/>
    <cellStyle name="Обычный 4" xfId="3"/>
    <cellStyle name="Обычный 4 2" xfId="40"/>
    <cellStyle name="Обычный 4 3" xfId="39"/>
    <cellStyle name="Обычный 5" xfId="6"/>
    <cellStyle name="Стиль 1" xfId="4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view="pageBreakPreview" zoomScale="60" zoomScaleNormal="90" workbookViewId="0">
      <selection activeCell="Q1" sqref="A1:Q1048576"/>
    </sheetView>
  </sheetViews>
  <sheetFormatPr defaultRowHeight="18.75" x14ac:dyDescent="0.3"/>
  <cols>
    <col min="1" max="1" width="5.85546875" style="29" customWidth="1"/>
    <col min="2" max="2" width="62.42578125" style="29" customWidth="1"/>
    <col min="3" max="3" width="17.85546875" style="29" customWidth="1"/>
    <col min="4" max="4" width="11" style="29" customWidth="1"/>
    <col min="5" max="5" width="33" style="29" customWidth="1"/>
    <col min="6" max="6" width="9.140625" style="29"/>
    <col min="7" max="7" width="9.140625" style="29" customWidth="1"/>
    <col min="8" max="8" width="20.7109375" style="29" customWidth="1"/>
    <col min="9" max="9" width="21.7109375" style="29" customWidth="1"/>
    <col min="10" max="10" width="21.85546875" style="29" customWidth="1"/>
    <col min="11" max="11" width="20.85546875" style="29" customWidth="1"/>
    <col min="12" max="12" width="21.42578125" style="29" customWidth="1"/>
    <col min="13" max="13" width="20.7109375" style="29" customWidth="1"/>
    <col min="14" max="14" width="19" style="30" customWidth="1"/>
    <col min="15" max="15" width="14.140625" style="11" customWidth="1"/>
    <col min="16" max="16" width="12" style="2" customWidth="1"/>
    <col min="17" max="17" width="9.140625" style="2"/>
    <col min="18" max="18" width="12.5703125" style="2" bestFit="1" customWidth="1"/>
    <col min="19" max="19" width="22.85546875" style="2" customWidth="1"/>
    <col min="20" max="16384" width="9.140625" style="2"/>
  </cols>
  <sheetData>
    <row r="1" spans="1:20" s="1" customFormat="1" ht="21" customHeight="1" x14ac:dyDescent="0.25">
      <c r="A1" s="71" t="s">
        <v>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0"/>
    </row>
    <row r="2" spans="1:20" s="1" customFormat="1" ht="30" customHeight="1" x14ac:dyDescent="0.25">
      <c r="A2" s="72" t="s">
        <v>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0"/>
    </row>
    <row r="3" spans="1:20" s="1" customFormat="1" ht="15.75" hidden="1" customHeight="1" x14ac:dyDescent="0.25">
      <c r="A3" s="25"/>
      <c r="B3" s="26"/>
      <c r="C3" s="26"/>
      <c r="D3" s="26"/>
      <c r="E3" s="26"/>
      <c r="F3" s="27"/>
      <c r="G3" s="27"/>
      <c r="H3" s="27"/>
      <c r="I3" s="28"/>
      <c r="J3" s="27"/>
      <c r="K3" s="28"/>
      <c r="L3" s="27"/>
      <c r="M3" s="27"/>
      <c r="N3" s="24"/>
      <c r="O3" s="10"/>
    </row>
    <row r="4" spans="1:20" s="1" customFormat="1" ht="64.5" customHeight="1" x14ac:dyDescent="0.25">
      <c r="A4" s="73" t="s">
        <v>29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10"/>
    </row>
    <row r="5" spans="1:20" s="1" customFormat="1" ht="39.75" customHeight="1" x14ac:dyDescent="0.25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10"/>
    </row>
    <row r="6" spans="1:20" s="1" customFormat="1" ht="15.75" hidden="1" customHeight="1" x14ac:dyDescent="0.25">
      <c r="A6" s="24"/>
      <c r="B6" s="25"/>
      <c r="C6" s="25"/>
      <c r="D6" s="25"/>
      <c r="E6" s="25"/>
      <c r="F6" s="26"/>
      <c r="G6" s="27"/>
      <c r="H6" s="28"/>
      <c r="I6" s="27"/>
      <c r="J6" s="28"/>
      <c r="K6" s="27"/>
      <c r="L6" s="28"/>
      <c r="M6" s="27"/>
      <c r="N6" s="27"/>
      <c r="O6" s="10"/>
    </row>
    <row r="7" spans="1:20" ht="19.5" thickBot="1" x14ac:dyDescent="0.35"/>
    <row r="8" spans="1:20" ht="16.5" customHeight="1" thickBot="1" x14ac:dyDescent="0.35">
      <c r="A8" s="74" t="s">
        <v>0</v>
      </c>
      <c r="B8" s="74" t="s">
        <v>1</v>
      </c>
      <c r="C8" s="89" t="s">
        <v>18</v>
      </c>
      <c r="D8" s="90"/>
      <c r="E8" s="78" t="s">
        <v>20</v>
      </c>
      <c r="F8" s="74" t="s">
        <v>2</v>
      </c>
      <c r="G8" s="74" t="s">
        <v>3</v>
      </c>
      <c r="H8" s="77"/>
      <c r="I8" s="77"/>
      <c r="J8" s="77"/>
      <c r="K8" s="77"/>
      <c r="L8" s="77"/>
      <c r="M8" s="77"/>
      <c r="N8" s="31"/>
    </row>
    <row r="9" spans="1:20" ht="96" customHeight="1" thickBot="1" x14ac:dyDescent="0.3">
      <c r="A9" s="75"/>
      <c r="B9" s="75"/>
      <c r="C9" s="91"/>
      <c r="D9" s="92"/>
      <c r="E9" s="79"/>
      <c r="F9" s="76"/>
      <c r="G9" s="74"/>
      <c r="H9" s="84" t="s">
        <v>26</v>
      </c>
      <c r="I9" s="84"/>
      <c r="J9" s="84" t="s">
        <v>28</v>
      </c>
      <c r="K9" s="84"/>
      <c r="L9" s="84" t="s">
        <v>25</v>
      </c>
      <c r="M9" s="84"/>
      <c r="N9" s="78" t="s">
        <v>9</v>
      </c>
      <c r="P9" s="1"/>
      <c r="Q9" s="1"/>
    </row>
    <row r="10" spans="1:20" ht="76.5" customHeight="1" thickBot="1" x14ac:dyDescent="0.3">
      <c r="A10" s="75"/>
      <c r="B10" s="75"/>
      <c r="C10" s="88"/>
      <c r="D10" s="93"/>
      <c r="E10" s="80"/>
      <c r="F10" s="76"/>
      <c r="G10" s="74"/>
      <c r="H10" s="32" t="s">
        <v>7</v>
      </c>
      <c r="I10" s="32" t="s">
        <v>16</v>
      </c>
      <c r="J10" s="32" t="s">
        <v>7</v>
      </c>
      <c r="K10" s="32" t="s">
        <v>8</v>
      </c>
      <c r="L10" s="32" t="s">
        <v>7</v>
      </c>
      <c r="M10" s="32" t="s">
        <v>17</v>
      </c>
      <c r="N10" s="88"/>
      <c r="O10" s="43" t="s">
        <v>22</v>
      </c>
      <c r="P10" s="44" t="s">
        <v>23</v>
      </c>
      <c r="Q10" s="44" t="s">
        <v>24</v>
      </c>
    </row>
    <row r="11" spans="1:20" s="9" customFormat="1" ht="135.75" customHeight="1" thickBot="1" x14ac:dyDescent="0.3">
      <c r="A11" s="33">
        <v>1</v>
      </c>
      <c r="B11" s="16" t="s">
        <v>30</v>
      </c>
      <c r="C11" s="94" t="s">
        <v>19</v>
      </c>
      <c r="D11" s="95"/>
      <c r="E11" s="21" t="s">
        <v>21</v>
      </c>
      <c r="F11" s="34" t="s">
        <v>14</v>
      </c>
      <c r="G11" s="35">
        <v>1</v>
      </c>
      <c r="H11" s="36">
        <v>2250000</v>
      </c>
      <c r="I11" s="37">
        <f>G11*H11</f>
        <v>2250000</v>
      </c>
      <c r="J11" s="38">
        <v>2280000</v>
      </c>
      <c r="K11" s="37">
        <f>G11*J11</f>
        <v>2280000</v>
      </c>
      <c r="L11" s="38">
        <v>1931750</v>
      </c>
      <c r="M11" s="38">
        <f>G11*L11</f>
        <v>1931750</v>
      </c>
      <c r="N11" s="42">
        <f>(I11+K11+M11)/3</f>
        <v>2153916.6666666665</v>
      </c>
      <c r="O11" s="43">
        <v>1689625.35</v>
      </c>
      <c r="P11" s="44">
        <v>27.48</v>
      </c>
      <c r="Q11" s="45">
        <v>45809</v>
      </c>
      <c r="S11" s="2"/>
    </row>
    <row r="12" spans="1:20" s="9" customFormat="1" ht="39.75" customHeight="1" thickBot="1" x14ac:dyDescent="0.3">
      <c r="A12" s="33"/>
      <c r="B12" s="18"/>
      <c r="C12" s="17"/>
      <c r="D12" s="20"/>
      <c r="E12" s="13"/>
      <c r="F12" s="34"/>
      <c r="G12" s="35"/>
      <c r="H12" s="85">
        <f>SUM(I11:I11)</f>
        <v>2250000</v>
      </c>
      <c r="I12" s="85"/>
      <c r="J12" s="85">
        <f>SUM(K11:K11)</f>
        <v>2280000</v>
      </c>
      <c r="K12" s="85"/>
      <c r="L12" s="85">
        <f>SUM(M11:M11)</f>
        <v>1931750</v>
      </c>
      <c r="M12" s="85"/>
      <c r="N12" s="37"/>
      <c r="O12" s="11"/>
      <c r="P12" s="2"/>
      <c r="Q12" s="2"/>
    </row>
    <row r="13" spans="1:20" s="4" customFormat="1" ht="36.75" customHeight="1" thickBot="1" x14ac:dyDescent="0.35">
      <c r="A13" s="39"/>
      <c r="B13" s="86" t="s">
        <v>15</v>
      </c>
      <c r="C13" s="86"/>
      <c r="D13" s="86"/>
      <c r="E13" s="86"/>
      <c r="F13" s="86"/>
      <c r="G13" s="86"/>
      <c r="H13" s="87">
        <f>(H12+J12+L12)/3</f>
        <v>2153916.6666666665</v>
      </c>
      <c r="I13" s="87"/>
      <c r="J13" s="87"/>
      <c r="K13" s="87"/>
      <c r="L13" s="87"/>
      <c r="M13" s="87"/>
      <c r="N13" s="23"/>
      <c r="O13" s="19"/>
      <c r="P13" s="14"/>
      <c r="Q13" s="14"/>
    </row>
    <row r="14" spans="1:20" x14ac:dyDescent="0.3">
      <c r="Q14" s="3"/>
    </row>
    <row r="16" spans="1:20" s="5" customFormat="1" ht="21" customHeight="1" x14ac:dyDescent="0.3">
      <c r="A16" s="40"/>
      <c r="B16" s="41" t="s">
        <v>10</v>
      </c>
      <c r="C16" s="41"/>
      <c r="D16" s="41"/>
      <c r="E16" s="41"/>
      <c r="F16" s="81" t="s">
        <v>11</v>
      </c>
      <c r="G16" s="81"/>
      <c r="H16" s="81"/>
      <c r="I16" s="81"/>
      <c r="J16" s="41"/>
      <c r="K16" s="41"/>
      <c r="L16" s="41"/>
      <c r="M16" s="41"/>
      <c r="N16" s="41"/>
      <c r="O16" s="12"/>
      <c r="P16" s="12"/>
      <c r="Q16" s="12"/>
      <c r="R16" s="12"/>
      <c r="S16" s="12"/>
      <c r="T16" s="7"/>
    </row>
    <row r="17" spans="1:20" ht="28.5" customHeight="1" x14ac:dyDescent="0.3">
      <c r="B17" s="82" t="s">
        <v>13</v>
      </c>
      <c r="C17" s="82"/>
      <c r="D17" s="82"/>
      <c r="E17" s="82"/>
      <c r="F17" s="82"/>
      <c r="G17" s="82"/>
      <c r="H17" s="82"/>
      <c r="I17" s="82"/>
      <c r="J17" s="22"/>
      <c r="K17" s="22"/>
      <c r="L17" s="22"/>
      <c r="M17" s="22"/>
      <c r="N17" s="29"/>
      <c r="Q17" s="3"/>
      <c r="R17" s="3"/>
      <c r="S17" s="3"/>
      <c r="T17" s="3"/>
    </row>
    <row r="18" spans="1:20" s="6" customFormat="1" ht="46.5" customHeight="1" x14ac:dyDescent="0.3">
      <c r="A18" s="29"/>
      <c r="B18" s="83" t="s">
        <v>12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"/>
      <c r="R18" s="8"/>
      <c r="S18" s="8"/>
      <c r="T18" s="8"/>
    </row>
    <row r="19" spans="1:20" x14ac:dyDescent="0.3">
      <c r="N19" s="29"/>
      <c r="Q19" s="3"/>
      <c r="R19" s="3"/>
      <c r="S19" s="3"/>
      <c r="T19" s="3"/>
    </row>
  </sheetData>
  <mergeCells count="24">
    <mergeCell ref="F16:I16"/>
    <mergeCell ref="B17:I17"/>
    <mergeCell ref="B18:P18"/>
    <mergeCell ref="H9:I9"/>
    <mergeCell ref="J9:K9"/>
    <mergeCell ref="L9:M9"/>
    <mergeCell ref="H12:I12"/>
    <mergeCell ref="J12:K12"/>
    <mergeCell ref="L12:M12"/>
    <mergeCell ref="B13:G13"/>
    <mergeCell ref="H13:M13"/>
    <mergeCell ref="N9:N10"/>
    <mergeCell ref="C8:D10"/>
    <mergeCell ref="C11:D11"/>
    <mergeCell ref="A1:N1"/>
    <mergeCell ref="A2:N2"/>
    <mergeCell ref="A4:N4"/>
    <mergeCell ref="A5:N5"/>
    <mergeCell ref="A8:A10"/>
    <mergeCell ref="B8:B10"/>
    <mergeCell ref="F8:F10"/>
    <mergeCell ref="G8:G10"/>
    <mergeCell ref="H8:M8"/>
    <mergeCell ref="E8:E10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tabSelected="1" view="pageLayout" zoomScale="55" zoomScaleNormal="85" zoomScalePageLayoutView="55" workbookViewId="0">
      <selection activeCell="P10" sqref="P10"/>
    </sheetView>
  </sheetViews>
  <sheetFormatPr defaultRowHeight="18.75" x14ac:dyDescent="0.3"/>
  <cols>
    <col min="1" max="1" width="5.85546875" style="29" customWidth="1"/>
    <col min="2" max="2" width="62.42578125" style="29" customWidth="1"/>
    <col min="3" max="3" width="17.85546875" style="29" customWidth="1"/>
    <col min="4" max="4" width="11" style="29" customWidth="1"/>
    <col min="5" max="5" width="25.42578125" style="29" customWidth="1"/>
    <col min="6" max="6" width="9.140625" style="29"/>
    <col min="7" max="7" width="9.140625" style="29" customWidth="1"/>
    <col min="8" max="8" width="20.7109375" style="29" customWidth="1"/>
    <col min="9" max="9" width="21.7109375" style="29" customWidth="1"/>
    <col min="10" max="10" width="21.85546875" style="29" customWidth="1"/>
    <col min="11" max="15" width="20.85546875" style="29" customWidth="1"/>
    <col min="16" max="16" width="21.42578125" style="29" customWidth="1"/>
    <col min="17" max="17" width="20.7109375" style="29" customWidth="1"/>
    <col min="18" max="18" width="19" style="30" customWidth="1"/>
    <col min="19" max="19" width="18.140625" style="11" customWidth="1"/>
    <col min="20" max="20" width="12" style="2" customWidth="1"/>
    <col min="21" max="21" width="12.7109375" style="2" customWidth="1"/>
    <col min="22" max="22" width="12.5703125" style="2" bestFit="1" customWidth="1"/>
    <col min="23" max="23" width="22.85546875" style="2" customWidth="1"/>
    <col min="24" max="16384" width="9.140625" style="2"/>
  </cols>
  <sheetData>
    <row r="1" spans="1:24" s="1" customFormat="1" ht="21" customHeight="1" x14ac:dyDescent="0.25">
      <c r="A1" s="96" t="s">
        <v>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47"/>
      <c r="T1" s="48"/>
      <c r="U1" s="48"/>
    </row>
    <row r="2" spans="1:24" s="1" customFormat="1" ht="30" customHeight="1" x14ac:dyDescent="0.25">
      <c r="A2" s="97" t="s">
        <v>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47"/>
      <c r="T2" s="48"/>
      <c r="U2" s="48"/>
    </row>
    <row r="3" spans="1:24" s="1" customFormat="1" ht="15.75" hidden="1" customHeight="1" x14ac:dyDescent="0.25">
      <c r="A3" s="49"/>
      <c r="B3" s="50"/>
      <c r="C3" s="50"/>
      <c r="D3" s="50"/>
      <c r="E3" s="50"/>
      <c r="F3" s="51"/>
      <c r="G3" s="51"/>
      <c r="H3" s="51"/>
      <c r="I3" s="52"/>
      <c r="J3" s="51"/>
      <c r="K3" s="52"/>
      <c r="L3" s="52"/>
      <c r="M3" s="52"/>
      <c r="N3" s="52"/>
      <c r="O3" s="52"/>
      <c r="P3" s="51"/>
      <c r="Q3" s="51"/>
      <c r="R3" s="48"/>
      <c r="S3" s="47"/>
      <c r="T3" s="48"/>
      <c r="U3" s="48"/>
    </row>
    <row r="4" spans="1:24" s="1" customFormat="1" ht="64.5" customHeight="1" x14ac:dyDescent="0.25">
      <c r="A4" s="98" t="s">
        <v>31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47"/>
      <c r="T4" s="48"/>
      <c r="U4" s="48"/>
    </row>
    <row r="5" spans="1:24" s="1" customFormat="1" ht="131.25" customHeight="1" x14ac:dyDescent="0.25">
      <c r="A5" s="97" t="s">
        <v>6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47"/>
      <c r="T5" s="48"/>
      <c r="U5" s="48"/>
    </row>
    <row r="6" spans="1:24" s="1" customFormat="1" ht="15.75" hidden="1" customHeight="1" x14ac:dyDescent="0.25">
      <c r="A6" s="48"/>
      <c r="B6" s="49"/>
      <c r="C6" s="49"/>
      <c r="D6" s="49"/>
      <c r="E6" s="49"/>
      <c r="F6" s="50"/>
      <c r="G6" s="51"/>
      <c r="H6" s="52"/>
      <c r="I6" s="51"/>
      <c r="J6" s="52"/>
      <c r="K6" s="51"/>
      <c r="L6" s="51"/>
      <c r="M6" s="51"/>
      <c r="N6" s="51"/>
      <c r="O6" s="51"/>
      <c r="P6" s="52"/>
      <c r="Q6" s="51"/>
      <c r="R6" s="51"/>
      <c r="S6" s="47"/>
      <c r="T6" s="48"/>
      <c r="U6" s="48"/>
    </row>
    <row r="7" spans="1:24" ht="16.5" thickBo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53"/>
      <c r="S7" s="6"/>
      <c r="T7" s="6"/>
    </row>
    <row r="8" spans="1:24" ht="16.5" customHeight="1" thickBot="1" x14ac:dyDescent="0.3">
      <c r="A8" s="99" t="s">
        <v>0</v>
      </c>
      <c r="B8" s="99" t="s">
        <v>1</v>
      </c>
      <c r="C8" s="101" t="s">
        <v>18</v>
      </c>
      <c r="D8" s="102"/>
      <c r="E8" s="107" t="s">
        <v>20</v>
      </c>
      <c r="F8" s="99" t="s">
        <v>2</v>
      </c>
      <c r="G8" s="99" t="s">
        <v>3</v>
      </c>
      <c r="H8" s="111"/>
      <c r="I8" s="111"/>
      <c r="J8" s="111"/>
      <c r="K8" s="111"/>
      <c r="L8" s="111"/>
      <c r="M8" s="111"/>
      <c r="N8" s="112"/>
      <c r="O8" s="111"/>
      <c r="P8" s="111"/>
      <c r="Q8" s="112"/>
      <c r="R8" s="53"/>
      <c r="S8" s="6"/>
      <c r="T8" s="6"/>
    </row>
    <row r="9" spans="1:24" ht="96" customHeight="1" thickBot="1" x14ac:dyDescent="0.3">
      <c r="A9" s="100"/>
      <c r="B9" s="100"/>
      <c r="C9" s="103"/>
      <c r="D9" s="104"/>
      <c r="E9" s="108"/>
      <c r="F9" s="110"/>
      <c r="G9" s="99"/>
      <c r="H9" s="113" t="s">
        <v>34</v>
      </c>
      <c r="I9" s="113"/>
      <c r="J9" s="113" t="s">
        <v>35</v>
      </c>
      <c r="K9" s="113"/>
      <c r="L9" s="114" t="s">
        <v>36</v>
      </c>
      <c r="M9" s="126"/>
      <c r="N9" s="128" t="s">
        <v>9</v>
      </c>
      <c r="O9" s="2"/>
      <c r="P9" s="2"/>
      <c r="Q9" s="2"/>
      <c r="R9" s="2"/>
      <c r="S9" s="2"/>
    </row>
    <row r="10" spans="1:24" ht="165" customHeight="1" thickBot="1" x14ac:dyDescent="0.3">
      <c r="A10" s="100"/>
      <c r="B10" s="100"/>
      <c r="C10" s="105"/>
      <c r="D10" s="106"/>
      <c r="E10" s="109"/>
      <c r="F10" s="110"/>
      <c r="G10" s="99"/>
      <c r="H10" s="54" t="s">
        <v>7</v>
      </c>
      <c r="I10" s="54" t="s">
        <v>16</v>
      </c>
      <c r="J10" s="54" t="s">
        <v>7</v>
      </c>
      <c r="K10" s="54" t="s">
        <v>8</v>
      </c>
      <c r="L10" s="54" t="s">
        <v>7</v>
      </c>
      <c r="M10" s="127" t="s">
        <v>27</v>
      </c>
      <c r="N10" s="128"/>
      <c r="O10" s="2"/>
      <c r="P10" s="2"/>
      <c r="Q10" s="2"/>
      <c r="R10" s="2"/>
      <c r="S10" s="2"/>
    </row>
    <row r="11" spans="1:24" s="15" customFormat="1" ht="174" customHeight="1" thickBot="1" x14ac:dyDescent="0.3">
      <c r="A11" s="56">
        <v>1</v>
      </c>
      <c r="B11" s="57" t="s">
        <v>32</v>
      </c>
      <c r="C11" s="121" t="s">
        <v>33</v>
      </c>
      <c r="D11" s="122"/>
      <c r="E11" s="58" t="s">
        <v>21</v>
      </c>
      <c r="F11" s="59" t="s">
        <v>14</v>
      </c>
      <c r="G11" s="60">
        <v>1</v>
      </c>
      <c r="H11" s="61">
        <v>2790000</v>
      </c>
      <c r="I11" s="62">
        <f>G11*H11</f>
        <v>2790000</v>
      </c>
      <c r="J11" s="61">
        <v>2750000</v>
      </c>
      <c r="K11" s="62">
        <f>G11*J11</f>
        <v>2750000</v>
      </c>
      <c r="L11" s="62">
        <v>2850000</v>
      </c>
      <c r="M11" s="63">
        <f>L11</f>
        <v>2850000</v>
      </c>
      <c r="N11" s="55">
        <f>(I11+K11+M11)/3</f>
        <v>2796666.6666666665</v>
      </c>
      <c r="O11" s="2"/>
    </row>
    <row r="12" spans="1:24" s="15" customFormat="1" ht="39.75" customHeight="1" thickBot="1" x14ac:dyDescent="0.3">
      <c r="A12" s="56"/>
      <c r="B12" s="64"/>
      <c r="C12" s="65"/>
      <c r="D12" s="66"/>
      <c r="E12" s="67"/>
      <c r="F12" s="59"/>
      <c r="G12" s="60"/>
      <c r="H12" s="117">
        <f>SUM(I11:I11)</f>
        <v>2790000</v>
      </c>
      <c r="I12" s="117"/>
      <c r="J12" s="117">
        <f>SUM(K11:K11)</f>
        <v>2750000</v>
      </c>
      <c r="K12" s="117"/>
      <c r="L12" s="115">
        <f>M11</f>
        <v>2850000</v>
      </c>
      <c r="M12" s="116"/>
      <c r="N12" s="123"/>
      <c r="O12" s="124"/>
      <c r="P12" s="124"/>
      <c r="Q12" s="125"/>
      <c r="R12" s="53"/>
      <c r="S12" s="6"/>
      <c r="T12" s="6"/>
    </row>
    <row r="13" spans="1:24" s="4" customFormat="1" ht="106.5" customHeight="1" thickBot="1" x14ac:dyDescent="0.3">
      <c r="A13" s="68"/>
      <c r="B13" s="118" t="s">
        <v>15</v>
      </c>
      <c r="C13" s="118"/>
      <c r="D13" s="118"/>
      <c r="E13" s="118"/>
      <c r="F13" s="118"/>
      <c r="G13" s="118"/>
      <c r="H13" s="119">
        <f>N11</f>
        <v>2796666.6666666665</v>
      </c>
      <c r="I13" s="119"/>
      <c r="J13" s="119"/>
      <c r="K13" s="119"/>
      <c r="L13" s="119"/>
      <c r="M13" s="119"/>
      <c r="N13" s="119"/>
      <c r="O13" s="119"/>
      <c r="P13" s="119"/>
      <c r="Q13" s="119"/>
      <c r="R13" s="69"/>
      <c r="S13" s="69"/>
      <c r="T13" s="69"/>
    </row>
    <row r="14" spans="1:24" ht="15.7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53"/>
      <c r="S14" s="6"/>
      <c r="T14" s="8"/>
    </row>
    <row r="15" spans="1:24" ht="15.7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8"/>
      <c r="S15" s="53"/>
      <c r="T15" s="6"/>
      <c r="U15" s="6"/>
    </row>
    <row r="16" spans="1:24" s="5" customFormat="1" ht="21" customHeight="1" x14ac:dyDescent="0.3">
      <c r="A16" s="70"/>
      <c r="B16" s="69" t="s">
        <v>10</v>
      </c>
      <c r="C16" s="69"/>
      <c r="D16" s="69"/>
      <c r="E16" s="69"/>
      <c r="F16" s="120" t="s">
        <v>11</v>
      </c>
      <c r="G16" s="120"/>
      <c r="H16" s="120"/>
      <c r="I16" s="120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19"/>
      <c r="W16" s="19"/>
      <c r="X16" s="7"/>
    </row>
    <row r="17" spans="1:24" ht="28.5" customHeight="1" x14ac:dyDescent="0.25">
      <c r="A17" s="6"/>
      <c r="B17" s="83" t="s">
        <v>13</v>
      </c>
      <c r="C17" s="83"/>
      <c r="D17" s="83"/>
      <c r="E17" s="83"/>
      <c r="F17" s="83"/>
      <c r="G17" s="83"/>
      <c r="H17" s="83"/>
      <c r="I17" s="83"/>
      <c r="J17" s="46"/>
      <c r="K17" s="46"/>
      <c r="L17" s="46"/>
      <c r="M17" s="46"/>
      <c r="N17" s="46"/>
      <c r="O17" s="46"/>
      <c r="P17" s="46"/>
      <c r="Q17" s="46"/>
      <c r="R17" s="6"/>
      <c r="S17" s="53"/>
      <c r="T17" s="6"/>
      <c r="U17" s="8"/>
      <c r="V17" s="3"/>
      <c r="W17" s="3"/>
      <c r="X17" s="3"/>
    </row>
    <row r="18" spans="1:24" s="6" customFormat="1" ht="105" customHeight="1" x14ac:dyDescent="0.25">
      <c r="B18" s="83" t="s">
        <v>12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"/>
      <c r="V18" s="8"/>
      <c r="W18" s="8"/>
      <c r="X18" s="8"/>
    </row>
    <row r="19" spans="1:24" ht="15.7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3"/>
      <c r="T19" s="6"/>
      <c r="U19" s="8"/>
      <c r="V19" s="3"/>
      <c r="W19" s="3"/>
      <c r="X19" s="3"/>
    </row>
    <row r="20" spans="1:24" ht="15.7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8"/>
      <c r="S20" s="53"/>
      <c r="T20" s="6"/>
      <c r="U20" s="6"/>
    </row>
    <row r="21" spans="1:24" ht="15.75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8"/>
      <c r="S21" s="53"/>
      <c r="T21" s="6"/>
      <c r="U21" s="6"/>
    </row>
    <row r="22" spans="1:24" ht="15.7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8"/>
      <c r="S22" s="53"/>
      <c r="T22" s="6"/>
      <c r="U22" s="6"/>
    </row>
    <row r="23" spans="1:24" ht="15.7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8"/>
      <c r="S23" s="53"/>
      <c r="T23" s="6"/>
      <c r="U23" s="6"/>
    </row>
    <row r="24" spans="1:24" ht="15.7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8"/>
      <c r="S24" s="53"/>
      <c r="T24" s="6"/>
      <c r="U24" s="6"/>
    </row>
    <row r="25" spans="1:24" ht="15.7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8"/>
      <c r="S25" s="53"/>
      <c r="T25" s="6"/>
      <c r="U25" s="6"/>
    </row>
    <row r="26" spans="1:24" ht="15.7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8"/>
      <c r="S26" s="53"/>
      <c r="T26" s="6"/>
      <c r="U26" s="6"/>
    </row>
    <row r="27" spans="1:24" ht="15.7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8"/>
      <c r="S27" s="53"/>
      <c r="T27" s="6"/>
      <c r="U27" s="6"/>
    </row>
  </sheetData>
  <mergeCells count="25">
    <mergeCell ref="B17:I17"/>
    <mergeCell ref="B18:T18"/>
    <mergeCell ref="L9:M9"/>
    <mergeCell ref="L12:M12"/>
    <mergeCell ref="H12:I12"/>
    <mergeCell ref="J12:K12"/>
    <mergeCell ref="B13:G13"/>
    <mergeCell ref="H13:Q13"/>
    <mergeCell ref="F16:I16"/>
    <mergeCell ref="C11:D11"/>
    <mergeCell ref="N12:Q12"/>
    <mergeCell ref="A1:R1"/>
    <mergeCell ref="A2:R2"/>
    <mergeCell ref="A4:R4"/>
    <mergeCell ref="A5:R5"/>
    <mergeCell ref="A8:A10"/>
    <mergeCell ref="B8:B10"/>
    <mergeCell ref="C8:D10"/>
    <mergeCell ref="E8:E10"/>
    <mergeCell ref="F8:F10"/>
    <mergeCell ref="G8:G10"/>
    <mergeCell ref="H8:Q8"/>
    <mergeCell ref="H9:I9"/>
    <mergeCell ref="J9:K9"/>
    <mergeCell ref="N9:N10"/>
  </mergeCells>
  <pageMargins left="0.25" right="0.25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из трех</vt:lpstr>
      <vt:lpstr>5уч</vt:lpstr>
      <vt:lpstr>'5уч'!Область_печати</vt:lpstr>
      <vt:lpstr>'из трех'!Область_печати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Fedorova</dc:creator>
  <cp:lastModifiedBy>User</cp:lastModifiedBy>
  <cp:lastPrinted>2026-01-29T09:47:50Z</cp:lastPrinted>
  <dcterms:created xsi:type="dcterms:W3CDTF">2021-01-25T12:59:15Z</dcterms:created>
  <dcterms:modified xsi:type="dcterms:W3CDTF">2026-01-29T09:49:03Z</dcterms:modified>
</cp:coreProperties>
</file>