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68109155-D885-4461-A4F9-36FD1C6A3A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МЦД" sheetId="4" r:id="rId1"/>
  </sheets>
  <calcPr calcId="191029" refMode="R1C1"/>
</workbook>
</file>

<file path=xl/calcChain.xml><?xml version="1.0" encoding="utf-8"?>
<calcChain xmlns="http://schemas.openxmlformats.org/spreadsheetml/2006/main">
  <c r="H43" i="4" l="1"/>
  <c r="G37" i="4"/>
  <c r="F11" i="4"/>
  <c r="J11" i="4"/>
  <c r="H11" i="4"/>
  <c r="E33" i="4"/>
  <c r="E32" i="4"/>
  <c r="E40" i="4" l="1"/>
  <c r="E41" i="4"/>
  <c r="E42" i="4" l="1"/>
  <c r="E34" i="4"/>
</calcChain>
</file>

<file path=xl/sharedStrings.xml><?xml version="1.0" encoding="utf-8"?>
<sst xmlns="http://schemas.openxmlformats.org/spreadsheetml/2006/main" count="54" uniqueCount="50">
  <si>
    <t>Основные характеристики объекта закупки</t>
  </si>
  <si>
    <t>Ед. изм.</t>
  </si>
  <si>
    <t>Метод сопоставимых рыночных цен (анализ рынка).</t>
  </si>
  <si>
    <t>Количество участников:</t>
  </si>
  <si>
    <t>Среднее арифметическое отклонение:</t>
  </si>
  <si>
    <t>Среднее квадратичное отклонение:</t>
  </si>
  <si>
    <t>Коэффициент вариации:</t>
  </si>
  <si>
    <t>2. Предмет закупки:</t>
  </si>
  <si>
    <t>Дата подготовки обоснования НМЦД</t>
  </si>
  <si>
    <t>Используемый метод определения НМЦД</t>
  </si>
  <si>
    <t>где:</t>
  </si>
  <si>
    <t>где :</t>
  </si>
  <si>
    <t>v - количество (объем) закупаемого товара (работы, услуги);</t>
  </si>
  <si>
    <t>n - количество значений, используемых в расчете;</t>
  </si>
  <si>
    <t>i - номер источника ценовой информации;</t>
  </si>
  <si>
    <r>
      <t>1. Цель расчета:</t>
    </r>
    <r>
      <rPr>
        <sz val="10"/>
        <color theme="1"/>
        <rFont val="Segoe UI"/>
        <family val="2"/>
        <charset val="204"/>
      </rPr>
      <t xml:space="preserve"> </t>
    </r>
  </si>
  <si>
    <r>
      <t>3. Сведения об источниках для выполнения расчета</t>
    </r>
    <r>
      <rPr>
        <sz val="10"/>
        <color theme="1"/>
        <rFont val="Segoe UI"/>
        <family val="2"/>
        <charset val="204"/>
      </rPr>
      <t>:</t>
    </r>
  </si>
  <si>
    <t xml:space="preserve">  V - коэффициент вариации;</t>
  </si>
  <si>
    <t xml:space="preserve"> - цена единицы товара, работы, услуги, указанная в источнике с номером i;</t>
  </si>
  <si>
    <t>&lt;ц&gt; - средняя арифметическая величина цены единицы товара, работы, услуги;</t>
  </si>
  <si>
    <t>n - количество значений, используемых в расчете.</t>
  </si>
  <si>
    <r>
      <rPr>
        <b/>
        <sz val="10"/>
        <color theme="1"/>
        <rFont val="Segoe UI"/>
        <family val="2"/>
        <charset val="204"/>
      </rPr>
      <t xml:space="preserve">4. </t>
    </r>
    <r>
      <rPr>
        <sz val="10"/>
        <color theme="1"/>
        <rFont val="Segoe UI"/>
        <family val="2"/>
        <charset val="204"/>
      </rPr>
      <t>В целях определения НМЦД методом сопоставимых рыночных цен (анализа рынка) используется не менее 3 цен товара, работы, услуги, предлагаемых различными поставщиками (исполнителями, подрядчиками).</t>
    </r>
  </si>
  <si>
    <r>
      <rPr>
        <b/>
        <sz val="10"/>
        <color theme="1"/>
        <rFont val="Segoe UI"/>
        <family val="2"/>
        <charset val="204"/>
      </rPr>
      <t>5.</t>
    </r>
    <r>
      <rPr>
        <sz val="10"/>
        <color theme="1"/>
        <rFont val="Segoe UI"/>
        <family val="2"/>
        <charset val="204"/>
      </rPr>
      <t> В целях определения однородности совокупности значений выявленных цен, используемых в расчете НМЦД в соответствии с настоящим разделом, необходимо определять коэффициент вариации. Коэффициент вариации цены определяется по следующей формуле:</t>
    </r>
  </si>
  <si>
    <r>
      <rPr>
        <b/>
        <sz val="10"/>
        <color theme="1"/>
        <rFont val="Segoe UI"/>
        <family val="2"/>
        <charset val="204"/>
      </rPr>
      <t xml:space="preserve">6. </t>
    </r>
    <r>
      <rPr>
        <sz val="10"/>
        <color theme="1"/>
        <rFont val="Segoe UI"/>
        <family val="2"/>
        <charset val="204"/>
      </rPr>
      <t>Коэффициент вариации может быть рассчитан с помощью стандартных функций табличных редакторов.</t>
    </r>
  </si>
  <si>
    <t xml:space="preserve"> - цена единицы товара, работы, услуги, представленная в источнике с номером i.</t>
  </si>
  <si>
    <r>
      <rPr>
        <b/>
        <sz val="10"/>
        <color theme="1"/>
        <rFont val="Segoe UI"/>
        <family val="2"/>
        <charset val="204"/>
      </rPr>
      <t xml:space="preserve">7. </t>
    </r>
    <r>
      <rPr>
        <sz val="10"/>
        <color theme="1"/>
        <rFont val="Segoe UI"/>
        <family val="2"/>
        <charset val="204"/>
      </rPr>
      <t>Если</t>
    </r>
    <r>
      <rPr>
        <b/>
        <sz val="10"/>
        <color theme="1"/>
        <rFont val="Segoe UI"/>
        <family val="2"/>
        <charset val="204"/>
      </rPr>
      <t xml:space="preserve"> </t>
    </r>
    <r>
      <rPr>
        <sz val="10"/>
        <color theme="1"/>
        <rFont val="Segoe UI"/>
        <family val="2"/>
        <charset val="204"/>
      </rPr>
      <t>коэффициент вариации не превышает 33% совокупность значений, используемых в расчете, при определении НМЦД считается однородной.</t>
    </r>
  </si>
  <si>
    <t>Для установления начальной (максимальной) цены договора источниками информации о ценах товаров, работ, услуг, являющихся предметом закупки, является метод сопоставимых рыночных цен (анализ рынка), как приоритетный в соответствии с Положением о закупке ООО "Гранель Инжиниринг".</t>
  </si>
  <si>
    <t>- среднее квадратичное отклонение;</t>
  </si>
  <si>
    <t>- НМЦК, определяемая методом сопоставимых рыночных цен (анализа рынка)</t>
  </si>
  <si>
    <t>ОБОСНОВАНИЕ НАЧАЛЬНОЙ (МАКСИМАЛЬНОЙ) ЦЕНЫ ДОГОВОРА</t>
  </si>
  <si>
    <t>обоснование начальной (максимальной) цены договора (далее НМЦД)</t>
  </si>
  <si>
    <t>Кол-во</t>
  </si>
  <si>
    <t>Расчет начальной (максимальной) цены договора</t>
  </si>
  <si>
    <t>Значение начальной максимальной цены округляется до целого значения (без копеек)</t>
  </si>
  <si>
    <t>Уполномоченный работник ___________________ / Тихонова Н.О. /</t>
  </si>
  <si>
    <t>Цена за единицу поставляемого товара в соответствии с Техническим заданием, руб.</t>
  </si>
  <si>
    <t>кг</t>
  </si>
  <si>
    <t xml:space="preserve">Поставка таблетированной соли для объектов ООО «Гранель Инжиниринг». </t>
  </si>
  <si>
    <t xml:space="preserve">Соль таблетированная </t>
  </si>
  <si>
    <t>Требуемый объем в год</t>
  </si>
  <si>
    <t>Итого (весь объем):</t>
  </si>
  <si>
    <r>
      <t xml:space="preserve">8. </t>
    </r>
    <r>
      <rPr>
        <sz val="10"/>
        <color theme="1"/>
        <rFont val="Segoe UI"/>
        <family val="2"/>
        <charset val="204"/>
      </rPr>
      <t>НМЦД методом сопоставимых рыночных цен (анализа рынка) определяется по формуле:</t>
    </r>
  </si>
  <si>
    <r>
      <t>КП3_244</t>
    </r>
    <r>
      <rPr>
        <b/>
        <i/>
        <sz val="8"/>
        <color theme="1"/>
        <rFont val="Segoe UI"/>
        <family val="2"/>
        <charset val="204"/>
      </rPr>
      <t>_</t>
    </r>
    <r>
      <rPr>
        <b/>
        <sz val="8"/>
        <color theme="1"/>
        <rFont val="Segoe UI"/>
        <family val="2"/>
        <charset val="204"/>
      </rPr>
      <t>от 16.12.2025</t>
    </r>
  </si>
  <si>
    <t>КП1_211_от 05.12.25</t>
  </si>
  <si>
    <t>2026 г.</t>
  </si>
  <si>
    <r>
      <t>КП2_б/н</t>
    </r>
    <r>
      <rPr>
        <b/>
        <i/>
        <sz val="8"/>
        <color theme="1"/>
        <rFont val="Segoe UI"/>
        <family val="2"/>
        <charset val="204"/>
      </rPr>
      <t>_</t>
    </r>
    <r>
      <rPr>
        <b/>
        <sz val="8"/>
        <color theme="1"/>
        <rFont val="Segoe UI"/>
        <family val="2"/>
        <charset val="204"/>
      </rPr>
      <t>от 21.01.2026</t>
    </r>
  </si>
  <si>
    <t xml:space="preserve">Раздел III </t>
  </si>
  <si>
    <t>тонн</t>
  </si>
  <si>
    <t>Начальная (максимальная) цена договора:</t>
  </si>
  <si>
    <t>Цена за единицу (1кг):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</si>
</sst>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₽"/>
    <numFmt numFmtId="165" formatCode="0.0%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Segoe UI"/>
      <family val="2"/>
      <charset val="204"/>
    </font>
    <font>
      <b/>
      <sz val="10"/>
      <color rgb="FF000000"/>
      <name val="Segoe UI"/>
      <family val="2"/>
      <charset val="204"/>
    </font>
    <font>
      <sz val="10"/>
      <color rgb="FF000000"/>
      <name val="Segoe UI"/>
      <family val="2"/>
      <charset val="204"/>
    </font>
    <font>
      <b/>
      <sz val="10"/>
      <color theme="1"/>
      <name val="Segoe UI"/>
      <family val="2"/>
      <charset val="204"/>
    </font>
    <font>
      <sz val="12"/>
      <color theme="1"/>
      <name val="Segoe UI"/>
      <family val="2"/>
      <charset val="204"/>
    </font>
    <font>
      <sz val="9"/>
      <color rgb="FF000000"/>
      <name val="Segoe UI"/>
      <family val="2"/>
      <charset val="204"/>
    </font>
    <font>
      <b/>
      <sz val="11"/>
      <color theme="1"/>
      <name val="Segoe UI"/>
      <family val="2"/>
      <charset val="204"/>
    </font>
    <font>
      <b/>
      <sz val="8"/>
      <color theme="1"/>
      <name val="Segoe UI"/>
      <family val="2"/>
      <charset val="204"/>
    </font>
    <font>
      <b/>
      <i/>
      <sz val="8"/>
      <color theme="1"/>
      <name val="Segoe UI"/>
      <family val="2"/>
      <charset val="204"/>
    </font>
    <font>
      <b/>
      <sz val="9"/>
      <color theme="1"/>
      <name val="Segoe UI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justify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5" fillId="0" borderId="0" xfId="0" applyFont="1"/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1" fillId="0" borderId="16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 wrapText="1"/>
    </xf>
    <xf numFmtId="0" fontId="7" fillId="0" borderId="15" xfId="0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3" fontId="7" fillId="0" borderId="16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165" fontId="5" fillId="0" borderId="1" xfId="0" applyNumberFormat="1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7" fillId="0" borderId="1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145461</xdr:colOff>
      <xdr:row>17</xdr:row>
      <xdr:rowOff>454269</xdr:rowOff>
    </xdr:from>
    <xdr:to>
      <xdr:col>1</xdr:col>
      <xdr:colOff>1377462</xdr:colOff>
      <xdr:row>19</xdr:row>
      <xdr:rowOff>133177</xdr:rowOff>
    </xdr:to>
    <xdr:pic>
      <xdr:nvPicPr>
        <xdr:cNvPr id="8" name="Рисунок 6" descr="base_14_244066_32771">
          <a:extLst>
            <a:ext uri="{FF2B5EF4-FFF2-40B4-BE49-F238E27FC236}">
              <a16:creationId xmlns:a16="http://schemas.microsoft.com/office/drawing/2014/main" id="{0F9FFD34-7309-44C4-A532-2332CC7CD61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461" y="11703294"/>
          <a:ext cx="1403451" cy="67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103870</xdr:colOff>
      <xdr:row>17</xdr:row>
      <xdr:rowOff>56032</xdr:rowOff>
    </xdr:from>
    <xdr:to>
      <xdr:col>5</xdr:col>
      <xdr:colOff>977928</xdr:colOff>
      <xdr:row>18</xdr:row>
      <xdr:rowOff>1</xdr:rowOff>
    </xdr:to>
    <xdr:pic>
      <xdr:nvPicPr>
        <xdr:cNvPr id="9" name="Рисунок 5" descr="base_14_244066_32772">
          <a:extLst>
            <a:ext uri="{FF2B5EF4-FFF2-40B4-BE49-F238E27FC236}">
              <a16:creationId xmlns:a16="http://schemas.microsoft.com/office/drawing/2014/main" id="{B5C9FCE0-A270-4381-96D3-CF92ABA4A7D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145" y="11305057"/>
          <a:ext cx="2007533" cy="5345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3340</xdr:colOff>
      <xdr:row>18</xdr:row>
      <xdr:rowOff>29309</xdr:rowOff>
    </xdr:from>
    <xdr:to>
      <xdr:col>4</xdr:col>
      <xdr:colOff>17860</xdr:colOff>
      <xdr:row>18</xdr:row>
      <xdr:rowOff>344367</xdr:rowOff>
    </xdr:to>
    <xdr:pic>
      <xdr:nvPicPr>
        <xdr:cNvPr id="10" name="Рисунок 4" descr="base_14_244066_32773">
          <a:extLst>
            <a:ext uri="{FF2B5EF4-FFF2-40B4-BE49-F238E27FC236}">
              <a16:creationId xmlns:a16="http://schemas.microsoft.com/office/drawing/2014/main" id="{8CAA4A27-6F20-4B23-B8B5-04BF0C9EF36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615" y="11868884"/>
          <a:ext cx="633645" cy="315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53877</xdr:colOff>
      <xdr:row>25</xdr:row>
      <xdr:rowOff>219808</xdr:rowOff>
    </xdr:from>
    <xdr:to>
      <xdr:col>1</xdr:col>
      <xdr:colOff>1449567</xdr:colOff>
      <xdr:row>26</xdr:row>
      <xdr:rowOff>315491</xdr:rowOff>
    </xdr:to>
    <xdr:pic>
      <xdr:nvPicPr>
        <xdr:cNvPr id="11" name="Рисунок 3" descr="base_14_244066_32774">
          <a:extLst>
            <a:ext uri="{FF2B5EF4-FFF2-40B4-BE49-F238E27FC236}">
              <a16:creationId xmlns:a16="http://schemas.microsoft.com/office/drawing/2014/main" id="{F05F54F9-7B2E-4DF8-86FB-565B62D1C4B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77" y="14907358"/>
          <a:ext cx="1500465" cy="429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22412</xdr:colOff>
      <xdr:row>24</xdr:row>
      <xdr:rowOff>66805</xdr:rowOff>
    </xdr:from>
    <xdr:to>
      <xdr:col>4</xdr:col>
      <xdr:colOff>541244</xdr:colOff>
      <xdr:row>24</xdr:row>
      <xdr:rowOff>297087</xdr:rowOff>
    </xdr:to>
    <xdr:pic>
      <xdr:nvPicPr>
        <xdr:cNvPr id="12" name="Рисунок 2" descr="base_14_244066_32775">
          <a:extLst>
            <a:ext uri="{FF2B5EF4-FFF2-40B4-BE49-F238E27FC236}">
              <a16:creationId xmlns:a16="http://schemas.microsoft.com/office/drawing/2014/main" id="{8DE55547-2DBD-4550-93B1-FFF8ABF6597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687" y="14363830"/>
          <a:ext cx="1137957" cy="2302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5954</xdr:colOff>
      <xdr:row>27</xdr:row>
      <xdr:rowOff>320489</xdr:rowOff>
    </xdr:from>
    <xdr:to>
      <xdr:col>4</xdr:col>
      <xdr:colOff>2803</xdr:colOff>
      <xdr:row>28</xdr:row>
      <xdr:rowOff>281828</xdr:rowOff>
    </xdr:to>
    <xdr:pic>
      <xdr:nvPicPr>
        <xdr:cNvPr id="13" name="Рисунок 4" descr="base_14_244066_32773">
          <a:extLst>
            <a:ext uri="{FF2B5EF4-FFF2-40B4-BE49-F238E27FC236}">
              <a16:creationId xmlns:a16="http://schemas.microsoft.com/office/drawing/2014/main" id="{037BF0FF-3690-4400-8149-E8D466384CD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5229" y="15674789"/>
          <a:ext cx="615974" cy="2947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CFEAA-F9C7-4258-A040-C8136B1E3261}">
  <sheetPr>
    <pageSetUpPr fitToPage="1"/>
  </sheetPr>
  <dimension ref="A1:K48"/>
  <sheetViews>
    <sheetView tabSelected="1" workbookViewId="0">
      <selection activeCell="H44" sqref="H44"/>
    </sheetView>
  </sheetViews>
  <sheetFormatPr defaultRowHeight="14.25" x14ac:dyDescent="0.25"/>
  <cols>
    <col min="1" max="1" width="7" style="1" customWidth="1"/>
    <col min="2" max="2" width="16.28515625" style="1" customWidth="1"/>
    <col min="3" max="3" width="4" style="1" customWidth="1"/>
    <col min="4" max="4" width="9.28515625" style="1" customWidth="1"/>
    <col min="5" max="5" width="13.140625" style="1" customWidth="1"/>
    <col min="6" max="6" width="14.140625" style="1" customWidth="1"/>
    <col min="7" max="7" width="0.85546875" style="1" customWidth="1"/>
    <col min="8" max="8" width="14.28515625" style="1" customWidth="1"/>
    <col min="9" max="9" width="0.5703125" style="1" customWidth="1"/>
    <col min="10" max="10" width="14.42578125" style="1" customWidth="1"/>
    <col min="11" max="11" width="34" style="1" customWidth="1"/>
    <col min="12" max="16384" width="9.140625" style="1"/>
  </cols>
  <sheetData>
    <row r="1" spans="1:11" x14ac:dyDescent="0.25">
      <c r="J1" s="16" t="s">
        <v>46</v>
      </c>
    </row>
    <row r="2" spans="1:11" ht="33" customHeight="1" x14ac:dyDescent="0.25">
      <c r="A2" s="18" t="s">
        <v>29</v>
      </c>
      <c r="B2" s="18"/>
      <c r="C2" s="18"/>
      <c r="D2" s="18"/>
      <c r="E2" s="18"/>
      <c r="F2" s="18"/>
      <c r="G2" s="18"/>
      <c r="H2" s="18"/>
      <c r="I2" s="18"/>
      <c r="J2" s="18"/>
    </row>
    <row r="3" spans="1:11" ht="56.25" customHeight="1" x14ac:dyDescent="0.25">
      <c r="A3" s="19" t="s">
        <v>26</v>
      </c>
      <c r="B3" s="19"/>
      <c r="C3" s="19"/>
      <c r="D3" s="19"/>
      <c r="E3" s="19"/>
      <c r="F3" s="19"/>
      <c r="G3" s="19"/>
      <c r="H3" s="19"/>
      <c r="I3" s="19"/>
      <c r="J3" s="19"/>
    </row>
    <row r="4" spans="1:11" ht="31.5" customHeight="1" x14ac:dyDescent="0.25">
      <c r="A4" s="2" t="s">
        <v>15</v>
      </c>
      <c r="C4" s="19" t="s">
        <v>30</v>
      </c>
      <c r="D4" s="19"/>
      <c r="E4" s="19"/>
      <c r="F4" s="19"/>
      <c r="G4" s="19"/>
      <c r="H4" s="19"/>
      <c r="I4" s="19"/>
      <c r="J4" s="19"/>
    </row>
    <row r="5" spans="1:11" ht="63.75" customHeight="1" x14ac:dyDescent="0.25">
      <c r="A5" s="20" t="s">
        <v>7</v>
      </c>
      <c r="B5" s="20"/>
      <c r="C5" s="19" t="s">
        <v>37</v>
      </c>
      <c r="D5" s="19"/>
      <c r="E5" s="19"/>
      <c r="F5" s="19"/>
      <c r="G5" s="19"/>
      <c r="H5" s="19"/>
      <c r="I5" s="19"/>
      <c r="J5" s="19"/>
    </row>
    <row r="6" spans="1:11" ht="25.5" customHeight="1" x14ac:dyDescent="0.25">
      <c r="A6" s="17" t="s">
        <v>16</v>
      </c>
      <c r="B6" s="17"/>
      <c r="C6" s="17"/>
      <c r="D6" s="17"/>
      <c r="E6" s="17"/>
      <c r="F6" s="17"/>
      <c r="G6" s="17"/>
      <c r="H6" s="17"/>
      <c r="I6" s="2"/>
    </row>
    <row r="7" spans="1:11" ht="28.5" customHeight="1" x14ac:dyDescent="0.25">
      <c r="A7" s="27" t="s">
        <v>0</v>
      </c>
      <c r="B7" s="28"/>
      <c r="C7" s="27" t="s">
        <v>1</v>
      </c>
      <c r="D7" s="28"/>
      <c r="E7" s="31" t="s">
        <v>31</v>
      </c>
      <c r="F7" s="34" t="s">
        <v>35</v>
      </c>
      <c r="G7" s="18"/>
      <c r="H7" s="18"/>
      <c r="I7" s="18"/>
      <c r="J7" s="18"/>
    </row>
    <row r="8" spans="1:11" ht="32.25" customHeight="1" x14ac:dyDescent="0.25">
      <c r="A8" s="29"/>
      <c r="B8" s="30"/>
      <c r="C8" s="29"/>
      <c r="D8" s="30"/>
      <c r="E8" s="31"/>
      <c r="F8" s="32" t="s">
        <v>43</v>
      </c>
      <c r="G8" s="33"/>
      <c r="H8" s="32" t="s">
        <v>45</v>
      </c>
      <c r="I8" s="33"/>
      <c r="J8" s="9" t="s">
        <v>42</v>
      </c>
    </row>
    <row r="9" spans="1:11" ht="18.75" customHeight="1" x14ac:dyDescent="0.25">
      <c r="A9" s="21" t="s">
        <v>32</v>
      </c>
      <c r="B9" s="22"/>
      <c r="C9" s="22"/>
      <c r="D9" s="22"/>
      <c r="E9" s="22"/>
      <c r="F9" s="22"/>
      <c r="G9" s="22"/>
      <c r="H9" s="22"/>
      <c r="I9" s="22"/>
      <c r="J9" s="22"/>
    </row>
    <row r="10" spans="1:11" ht="34.5" customHeight="1" x14ac:dyDescent="0.25">
      <c r="A10" s="23" t="s">
        <v>38</v>
      </c>
      <c r="B10" s="24"/>
      <c r="C10" s="61" t="s">
        <v>36</v>
      </c>
      <c r="D10" s="62"/>
      <c r="E10" s="13">
        <v>1</v>
      </c>
      <c r="F10" s="25">
        <v>36</v>
      </c>
      <c r="G10" s="26"/>
      <c r="H10" s="25">
        <v>31.5</v>
      </c>
      <c r="I10" s="26"/>
      <c r="J10" s="6">
        <v>38.72</v>
      </c>
    </row>
    <row r="11" spans="1:11" ht="30" customHeight="1" x14ac:dyDescent="0.25">
      <c r="A11" s="51" t="s">
        <v>40</v>
      </c>
      <c r="B11" s="52"/>
      <c r="C11" s="27" t="s">
        <v>47</v>
      </c>
      <c r="D11" s="28"/>
      <c r="E11" s="10" t="s">
        <v>39</v>
      </c>
      <c r="F11" s="27">
        <f>F10*E12*1000</f>
        <v>864000</v>
      </c>
      <c r="G11" s="28"/>
      <c r="H11" s="27">
        <f>H10*E12*1000</f>
        <v>756000</v>
      </c>
      <c r="I11" s="28"/>
      <c r="J11" s="55">
        <f>J10*E12*1000</f>
        <v>929280</v>
      </c>
    </row>
    <row r="12" spans="1:11" ht="18.75" customHeight="1" x14ac:dyDescent="0.25">
      <c r="A12" s="53"/>
      <c r="B12" s="54"/>
      <c r="C12" s="29"/>
      <c r="D12" s="30"/>
      <c r="E12" s="10">
        <v>24</v>
      </c>
      <c r="F12" s="29"/>
      <c r="G12" s="30"/>
      <c r="H12" s="29"/>
      <c r="I12" s="30"/>
      <c r="J12" s="56"/>
    </row>
    <row r="13" spans="1:11" s="4" customFormat="1" ht="39.75" customHeight="1" x14ac:dyDescent="0.25">
      <c r="A13" s="20" t="s">
        <v>9</v>
      </c>
      <c r="B13" s="20"/>
      <c r="C13" s="20"/>
      <c r="D13" s="20"/>
      <c r="E13" s="19" t="s">
        <v>2</v>
      </c>
      <c r="F13" s="19"/>
      <c r="G13" s="19"/>
      <c r="H13" s="19"/>
      <c r="I13" s="19"/>
      <c r="J13" s="19"/>
    </row>
    <row r="14" spans="1:11" s="4" customFormat="1" ht="40.5" customHeight="1" x14ac:dyDescent="0.25">
      <c r="A14" s="20" t="s">
        <v>8</v>
      </c>
      <c r="B14" s="20"/>
      <c r="C14" s="20"/>
      <c r="D14" s="20"/>
      <c r="E14" s="38">
        <v>46043</v>
      </c>
      <c r="F14" s="38"/>
      <c r="G14" s="38"/>
      <c r="H14" s="38"/>
      <c r="I14" s="38"/>
      <c r="J14" s="38"/>
    </row>
    <row r="15" spans="1:11" ht="35.25" customHeight="1" x14ac:dyDescent="0.25">
      <c r="A15" s="35" t="s">
        <v>21</v>
      </c>
      <c r="B15" s="35"/>
      <c r="C15" s="35"/>
      <c r="D15" s="35"/>
      <c r="E15" s="35"/>
      <c r="F15" s="35"/>
      <c r="G15" s="35"/>
      <c r="H15" s="35"/>
      <c r="I15" s="35"/>
      <c r="J15" s="35"/>
      <c r="K15" s="5"/>
    </row>
    <row r="16" spans="1:11" ht="49.5" customHeight="1" x14ac:dyDescent="0.25">
      <c r="A16" s="35" t="s">
        <v>22</v>
      </c>
      <c r="B16" s="35"/>
      <c r="C16" s="35"/>
      <c r="D16" s="35"/>
      <c r="E16" s="35"/>
      <c r="F16" s="35"/>
      <c r="G16" s="35"/>
      <c r="H16" s="35"/>
      <c r="I16" s="35"/>
      <c r="J16" s="35"/>
      <c r="K16" s="5"/>
    </row>
    <row r="17" spans="1:11" ht="15.75" customHeight="1" x14ac:dyDescent="0.25">
      <c r="A17" s="36"/>
      <c r="B17" s="36"/>
      <c r="C17" s="37" t="s">
        <v>11</v>
      </c>
      <c r="D17" s="37" t="s">
        <v>17</v>
      </c>
      <c r="E17" s="37"/>
      <c r="F17" s="37"/>
      <c r="G17" s="37"/>
      <c r="H17" s="37"/>
      <c r="I17" s="37"/>
      <c r="J17" s="37"/>
    </row>
    <row r="18" spans="1:11" ht="29.25" customHeight="1" x14ac:dyDescent="0.25">
      <c r="A18" s="36"/>
      <c r="B18" s="36"/>
      <c r="C18" s="37"/>
      <c r="D18" s="36"/>
      <c r="E18" s="36"/>
      <c r="F18" s="36"/>
      <c r="G18" s="19" t="s">
        <v>27</v>
      </c>
      <c r="H18" s="19"/>
      <c r="I18" s="19"/>
      <c r="J18" s="19"/>
    </row>
    <row r="19" spans="1:11" ht="22.5" customHeight="1" x14ac:dyDescent="0.25">
      <c r="A19" s="36"/>
      <c r="B19" s="36"/>
      <c r="C19" s="37"/>
      <c r="D19" s="3"/>
      <c r="E19" s="19" t="s">
        <v>18</v>
      </c>
      <c r="F19" s="19"/>
      <c r="G19" s="19"/>
      <c r="H19" s="19"/>
      <c r="I19" s="19"/>
      <c r="J19" s="19"/>
    </row>
    <row r="20" spans="1:11" ht="18.75" customHeight="1" x14ac:dyDescent="0.25">
      <c r="A20" s="36"/>
      <c r="B20" s="36"/>
      <c r="C20" s="37"/>
      <c r="D20" s="19" t="s">
        <v>19</v>
      </c>
      <c r="E20" s="19"/>
      <c r="F20" s="19"/>
      <c r="G20" s="19"/>
      <c r="H20" s="19"/>
      <c r="I20" s="19"/>
      <c r="J20" s="19"/>
    </row>
    <row r="21" spans="1:11" ht="23.25" customHeight="1" x14ac:dyDescent="0.25">
      <c r="A21" s="36"/>
      <c r="B21" s="36"/>
      <c r="C21" s="37"/>
      <c r="D21" s="19" t="s">
        <v>20</v>
      </c>
      <c r="E21" s="19"/>
      <c r="F21" s="19"/>
      <c r="G21" s="19"/>
      <c r="H21" s="19"/>
      <c r="I21" s="19"/>
      <c r="J21" s="19"/>
    </row>
    <row r="22" spans="1:11" ht="35.25" customHeight="1" x14ac:dyDescent="0.25">
      <c r="A22" s="35" t="s">
        <v>23</v>
      </c>
      <c r="B22" s="35"/>
      <c r="C22" s="35"/>
      <c r="D22" s="35"/>
      <c r="E22" s="35"/>
      <c r="F22" s="35"/>
      <c r="G22" s="35"/>
      <c r="H22" s="35"/>
      <c r="I22" s="35"/>
      <c r="J22" s="35"/>
    </row>
    <row r="23" spans="1:11" ht="37.5" customHeight="1" x14ac:dyDescent="0.25">
      <c r="A23" s="35" t="s">
        <v>25</v>
      </c>
      <c r="B23" s="35"/>
      <c r="C23" s="35"/>
      <c r="D23" s="35"/>
      <c r="E23" s="35"/>
      <c r="F23" s="35"/>
      <c r="G23" s="35"/>
      <c r="H23" s="35"/>
      <c r="I23" s="35"/>
      <c r="J23" s="35"/>
    </row>
    <row r="24" spans="1:11" ht="25.5" customHeight="1" x14ac:dyDescent="0.25">
      <c r="A24" s="20" t="s">
        <v>41</v>
      </c>
      <c r="B24" s="20"/>
      <c r="C24" s="20"/>
      <c r="D24" s="20"/>
      <c r="E24" s="20"/>
      <c r="F24" s="20"/>
      <c r="G24" s="20"/>
      <c r="H24" s="20"/>
      <c r="I24" s="20"/>
      <c r="J24" s="20"/>
      <c r="K24" s="5"/>
    </row>
    <row r="25" spans="1:11" ht="30.75" customHeight="1" x14ac:dyDescent="0.25">
      <c r="A25" s="58"/>
      <c r="B25" s="58"/>
      <c r="C25" s="37" t="s">
        <v>10</v>
      </c>
      <c r="D25" s="36"/>
      <c r="E25" s="36"/>
      <c r="F25" s="57" t="s">
        <v>28</v>
      </c>
      <c r="G25" s="57"/>
      <c r="H25" s="57"/>
      <c r="I25" s="57"/>
      <c r="J25" s="57"/>
      <c r="K25" s="5"/>
    </row>
    <row r="26" spans="1:11" ht="26.25" customHeight="1" x14ac:dyDescent="0.25">
      <c r="A26" s="58"/>
      <c r="B26" s="58"/>
      <c r="C26" s="37"/>
      <c r="D26" s="19" t="s">
        <v>12</v>
      </c>
      <c r="E26" s="19"/>
      <c r="F26" s="19"/>
      <c r="G26" s="19"/>
      <c r="H26" s="19"/>
      <c r="I26" s="19"/>
      <c r="J26" s="19"/>
      <c r="K26" s="5"/>
    </row>
    <row r="27" spans="1:11" ht="26.25" customHeight="1" x14ac:dyDescent="0.25">
      <c r="A27" s="58"/>
      <c r="B27" s="58"/>
      <c r="C27" s="37"/>
      <c r="D27" s="19" t="s">
        <v>13</v>
      </c>
      <c r="E27" s="19"/>
      <c r="F27" s="19"/>
      <c r="G27" s="19"/>
      <c r="H27" s="19"/>
      <c r="I27" s="19"/>
      <c r="J27" s="19"/>
      <c r="K27" s="5"/>
    </row>
    <row r="28" spans="1:11" ht="26.25" customHeight="1" x14ac:dyDescent="0.25">
      <c r="A28" s="58"/>
      <c r="B28" s="58"/>
      <c r="C28" s="37"/>
      <c r="D28" s="19" t="s">
        <v>14</v>
      </c>
      <c r="E28" s="19"/>
      <c r="F28" s="19"/>
      <c r="G28" s="19"/>
      <c r="H28" s="19"/>
      <c r="I28" s="19"/>
      <c r="J28" s="19"/>
      <c r="K28" s="5"/>
    </row>
    <row r="29" spans="1:11" ht="28.5" customHeight="1" x14ac:dyDescent="0.25">
      <c r="A29" s="59"/>
      <c r="B29" s="59"/>
      <c r="C29" s="60"/>
      <c r="D29" s="7"/>
      <c r="E29" s="19" t="s">
        <v>24</v>
      </c>
      <c r="F29" s="19"/>
      <c r="G29" s="19"/>
      <c r="H29" s="19"/>
      <c r="I29" s="19"/>
      <c r="J29" s="19"/>
      <c r="K29" s="5"/>
    </row>
    <row r="30" spans="1:11" ht="25.5" customHeight="1" x14ac:dyDescent="0.25">
      <c r="A30" s="45" t="s">
        <v>33</v>
      </c>
      <c r="B30" s="46"/>
      <c r="C30" s="46"/>
      <c r="D30" s="46"/>
      <c r="E30" s="46"/>
      <c r="F30" s="46"/>
      <c r="G30" s="46"/>
      <c r="H30" s="46"/>
      <c r="I30" s="46"/>
      <c r="J30" s="46"/>
      <c r="K30" s="5"/>
    </row>
    <row r="31" spans="1:11" ht="21" customHeight="1" x14ac:dyDescent="0.25">
      <c r="A31" s="42" t="s">
        <v>3</v>
      </c>
      <c r="B31" s="42"/>
      <c r="C31" s="42"/>
      <c r="D31" s="42"/>
      <c r="E31" s="49">
        <v>3</v>
      </c>
      <c r="F31" s="49"/>
      <c r="G31" s="49"/>
      <c r="H31" s="49"/>
      <c r="I31" s="49"/>
      <c r="J31" s="49"/>
      <c r="K31" s="5"/>
    </row>
    <row r="32" spans="1:11" ht="21" customHeight="1" x14ac:dyDescent="0.25">
      <c r="A32" s="42" t="s">
        <v>4</v>
      </c>
      <c r="B32" s="42"/>
      <c r="C32" s="42"/>
      <c r="D32" s="42"/>
      <c r="E32" s="50">
        <f>AVERAGE(F10,H10,J10)</f>
        <v>35.406666666666666</v>
      </c>
      <c r="F32" s="49"/>
      <c r="G32" s="49"/>
      <c r="H32" s="49"/>
      <c r="I32" s="49"/>
      <c r="J32" s="49"/>
      <c r="K32" s="5"/>
    </row>
    <row r="33" spans="1:11" ht="21" customHeight="1" x14ac:dyDescent="0.25">
      <c r="A33" s="42" t="s">
        <v>5</v>
      </c>
      <c r="B33" s="42"/>
      <c r="C33" s="42"/>
      <c r="D33" s="42"/>
      <c r="E33" s="43">
        <f>STDEV(F10,H10,J10)</f>
        <v>3.646386339011999</v>
      </c>
      <c r="F33" s="43"/>
      <c r="G33" s="43"/>
      <c r="H33" s="43"/>
      <c r="I33" s="43"/>
      <c r="J33" s="43"/>
    </row>
    <row r="34" spans="1:11" ht="21" customHeight="1" x14ac:dyDescent="0.25">
      <c r="A34" s="42" t="s">
        <v>6</v>
      </c>
      <c r="B34" s="42"/>
      <c r="C34" s="42"/>
      <c r="D34" s="42"/>
      <c r="E34" s="44">
        <f>(E33/E32)</f>
        <v>0.10298586911161738</v>
      </c>
      <c r="F34" s="44"/>
      <c r="G34" s="44"/>
      <c r="H34" s="44"/>
      <c r="I34" s="44"/>
      <c r="J34" s="44"/>
      <c r="K34" s="5"/>
    </row>
    <row r="35" spans="1:11" ht="12" customHeight="1" x14ac:dyDescent="0.25">
      <c r="K35" s="5"/>
    </row>
    <row r="36" spans="1:11" ht="6" customHeight="1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5"/>
    </row>
    <row r="37" spans="1:11" s="8" customFormat="1" ht="24" customHeight="1" thickBot="1" x14ac:dyDescent="0.35">
      <c r="A37" s="47" t="s">
        <v>49</v>
      </c>
      <c r="B37" s="48"/>
      <c r="C37" s="48"/>
      <c r="D37" s="48"/>
      <c r="E37" s="48"/>
      <c r="F37" s="48"/>
      <c r="G37" s="63">
        <f>E32</f>
        <v>35.406666666666666</v>
      </c>
      <c r="H37" s="63"/>
      <c r="I37" s="63"/>
      <c r="J37" s="63"/>
    </row>
    <row r="38" spans="1:11" s="8" customFormat="1" ht="18" customHeight="1" x14ac:dyDescent="0.3">
      <c r="A38" s="14"/>
      <c r="B38" s="14"/>
      <c r="C38" s="14"/>
      <c r="D38" s="14"/>
      <c r="E38" s="14"/>
      <c r="F38" s="14"/>
      <c r="G38" s="11"/>
      <c r="H38" s="11"/>
      <c r="I38" s="11"/>
      <c r="J38" s="11"/>
    </row>
    <row r="39" spans="1:11" s="8" customFormat="1" ht="21" customHeight="1" x14ac:dyDescent="0.3">
      <c r="A39" s="42" t="s">
        <v>3</v>
      </c>
      <c r="B39" s="42"/>
      <c r="C39" s="42"/>
      <c r="D39" s="42"/>
      <c r="E39" s="49">
        <v>3</v>
      </c>
      <c r="F39" s="49"/>
      <c r="G39" s="49"/>
      <c r="H39" s="49"/>
      <c r="I39" s="49"/>
      <c r="J39" s="49"/>
    </row>
    <row r="40" spans="1:11" s="8" customFormat="1" ht="21" customHeight="1" x14ac:dyDescent="0.3">
      <c r="A40" s="42" t="s">
        <v>4</v>
      </c>
      <c r="B40" s="42"/>
      <c r="C40" s="42"/>
      <c r="D40" s="42"/>
      <c r="E40" s="50">
        <f>AVERAGE(F11,H11,J11)</f>
        <v>849760</v>
      </c>
      <c r="F40" s="49"/>
      <c r="G40" s="49"/>
      <c r="H40" s="49"/>
      <c r="I40" s="49"/>
      <c r="J40" s="49"/>
    </row>
    <row r="41" spans="1:11" s="8" customFormat="1" ht="21" customHeight="1" x14ac:dyDescent="0.3">
      <c r="A41" s="42" t="s">
        <v>5</v>
      </c>
      <c r="B41" s="42"/>
      <c r="C41" s="42"/>
      <c r="D41" s="42"/>
      <c r="E41" s="43">
        <f>STDEV(F11,H11,J11)</f>
        <v>87513.272136287997</v>
      </c>
      <c r="F41" s="43"/>
      <c r="G41" s="43"/>
      <c r="H41" s="43"/>
      <c r="I41" s="43"/>
      <c r="J41" s="43"/>
    </row>
    <row r="42" spans="1:11" s="8" customFormat="1" ht="21" customHeight="1" x14ac:dyDescent="0.3">
      <c r="A42" s="42" t="s">
        <v>6</v>
      </c>
      <c r="B42" s="42"/>
      <c r="C42" s="42"/>
      <c r="D42" s="42"/>
      <c r="E42" s="44">
        <f>(E41/E40)</f>
        <v>0.10298586911161739</v>
      </c>
      <c r="F42" s="44"/>
      <c r="G42" s="44"/>
      <c r="H42" s="44"/>
      <c r="I42" s="44"/>
      <c r="J42" s="44"/>
    </row>
    <row r="43" spans="1:11" ht="27.75" customHeight="1" thickBot="1" x14ac:dyDescent="0.3">
      <c r="A43" s="39" t="s">
        <v>48</v>
      </c>
      <c r="B43" s="40"/>
      <c r="C43" s="40"/>
      <c r="D43" s="40"/>
      <c r="E43" s="40"/>
      <c r="F43" s="40"/>
      <c r="G43" s="15"/>
      <c r="H43" s="41">
        <f>E40</f>
        <v>849760</v>
      </c>
      <c r="I43" s="41"/>
      <c r="J43" s="41"/>
    </row>
    <row r="48" spans="1:11" ht="30.75" customHeight="1" x14ac:dyDescent="0.25">
      <c r="A48" s="19" t="s">
        <v>34</v>
      </c>
      <c r="B48" s="19"/>
      <c r="C48" s="19"/>
      <c r="D48" s="19"/>
      <c r="E48" s="19"/>
      <c r="F48" s="19"/>
      <c r="G48" s="19" t="s">
        <v>44</v>
      </c>
      <c r="H48" s="19"/>
    </row>
  </sheetData>
  <mergeCells count="70">
    <mergeCell ref="D28:J28"/>
    <mergeCell ref="D17:J17"/>
    <mergeCell ref="G18:J18"/>
    <mergeCell ref="E19:J19"/>
    <mergeCell ref="D20:J20"/>
    <mergeCell ref="D25:E25"/>
    <mergeCell ref="A23:J23"/>
    <mergeCell ref="A24:J24"/>
    <mergeCell ref="F25:J25"/>
    <mergeCell ref="D26:J26"/>
    <mergeCell ref="D27:J27"/>
    <mergeCell ref="A25:B29"/>
    <mergeCell ref="C25:C29"/>
    <mergeCell ref="A42:D42"/>
    <mergeCell ref="E42:J42"/>
    <mergeCell ref="C11:D12"/>
    <mergeCell ref="A11:B12"/>
    <mergeCell ref="F11:G12"/>
    <mergeCell ref="H11:I12"/>
    <mergeCell ref="J11:J12"/>
    <mergeCell ref="D21:J21"/>
    <mergeCell ref="A22:J22"/>
    <mergeCell ref="A39:D39"/>
    <mergeCell ref="E39:J39"/>
    <mergeCell ref="A40:D40"/>
    <mergeCell ref="E40:J40"/>
    <mergeCell ref="A41:D41"/>
    <mergeCell ref="E41:J41"/>
    <mergeCell ref="E29:J29"/>
    <mergeCell ref="A48:F48"/>
    <mergeCell ref="G48:H48"/>
    <mergeCell ref="C10:D10"/>
    <mergeCell ref="A43:F43"/>
    <mergeCell ref="H43:J43"/>
    <mergeCell ref="A33:D33"/>
    <mergeCell ref="E33:J33"/>
    <mergeCell ref="A34:D34"/>
    <mergeCell ref="E34:J34"/>
    <mergeCell ref="A30:J30"/>
    <mergeCell ref="A37:F37"/>
    <mergeCell ref="G37:J37"/>
    <mergeCell ref="A31:D31"/>
    <mergeCell ref="E31:J31"/>
    <mergeCell ref="A32:D32"/>
    <mergeCell ref="E32:J32"/>
    <mergeCell ref="A16:J16"/>
    <mergeCell ref="A17:B21"/>
    <mergeCell ref="C17:C21"/>
    <mergeCell ref="D18:F18"/>
    <mergeCell ref="A13:D13"/>
    <mergeCell ref="E13:J13"/>
    <mergeCell ref="A14:D14"/>
    <mergeCell ref="E14:J14"/>
    <mergeCell ref="A15:J15"/>
    <mergeCell ref="A9:J9"/>
    <mergeCell ref="A10:B10"/>
    <mergeCell ref="F10:G10"/>
    <mergeCell ref="H10:I10"/>
    <mergeCell ref="A7:B8"/>
    <mergeCell ref="C7:D8"/>
    <mergeCell ref="E7:E8"/>
    <mergeCell ref="F8:G8"/>
    <mergeCell ref="H8:I8"/>
    <mergeCell ref="F7:J7"/>
    <mergeCell ref="A6:H6"/>
    <mergeCell ref="A2:J2"/>
    <mergeCell ref="A3:J3"/>
    <mergeCell ref="C4:J4"/>
    <mergeCell ref="A5:B5"/>
    <mergeCell ref="C5:J5"/>
  </mergeCells>
  <pageMargins left="0.25" right="0.25" top="0.75" bottom="0.75" header="0.3" footer="0.3"/>
  <pageSetup paperSize="9" scale="7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2026-02-05T08:51:17Z</dcterms:modified>
</cp:coreProperties>
</file>