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media/image2.wmf" ContentType="image/x-wmf"/>
  <Override PartName="/xl/media/image1.wmf" ContentType="image/x-wmf"/>
  <Override PartName="/xl/media/image4.wmf" ContentType="image/x-wmf"/>
  <Override PartName="/xl/media/image3.wmf" ContentType="image/x-wmf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2" sheetId="2" state="visible" r:id="rId3"/>
    <sheet name="Лист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<sst xmlns="http://schemas.openxmlformats.org/spreadsheetml/2006/main" count="63" uniqueCount="43">
  <si>
    <t xml:space="preserve">Приложение № 1
 к документации об аукционе
в электронной форме</t>
  </si>
  <si>
    <t xml:space="preserve">Обоснование начальной (максимальной) цены договора 
</t>
  </si>
  <si>
    <t xml:space="preserve">Оказание услуг по проведению обязательного периодического медицинского осмотра в рамках Приказа Министерства здравоохранения РФ от 28.01.2021 года № 29н работников 
АСУСО «Омский ДИ»</t>
  </si>
  <si>
    <t xml:space="preserve">Для определения начальной (максимальной) цены Договора (далее - НМЦД) применен метод сопоставимых рыночных цен (анализ рынка). Метод сопоставимых рыночных цен (анализа рынка) является приоритетным для определения и обоснования начальной (максимальной) цены договора, цены договора заключаемого с единственным поставщиком (подрядчиком, исполнителем)         </t>
  </si>
  <si>
    <t xml:space="preserve">№</t>
  </si>
  <si>
    <t xml:space="preserve">Наименование товара, работы, услуги</t>
  </si>
  <si>
    <t xml:space="preserve">Ед. изм</t>
  </si>
  <si>
    <t xml:space="preserve">Кол-во</t>
  </si>
  <si>
    <t xml:space="preserve">Коммерческие предложения (руб./ед.изм.)</t>
  </si>
  <si>
    <t xml:space="preserve">Однородность совокупности значений выявленных цен, используемых в расчете Н(М)ЦД</t>
  </si>
  <si>
    <t xml:space="preserve">Н(М)ЦД, определяемая методом сопоставимых рыночных цен (анализа рынка)</t>
  </si>
  <si>
    <t xml:space="preserve">Коммерческое предложение № 1</t>
  </si>
  <si>
    <t xml:space="preserve">Коммерческое предложение № 2</t>
  </si>
  <si>
    <t xml:space="preserve">Средняя арифметическая цена за единицу     &lt;ц&gt; </t>
  </si>
  <si>
    <t xml:space="preserve">Среднее квадратичное отклонение</t>
  </si>
  <si>
    <r>
      <rPr>
        <b val="true"/>
        <sz val="10"/>
        <rFont val="Times New Roman"/>
        <family val="1"/>
        <charset val="204"/>
      </rPr>
      <t xml:space="preserve">Коэффициент вариации цен V (%)           </t>
    </r>
    <r>
      <rPr>
        <sz val="10"/>
        <rFont val="Times New Roman"/>
        <family val="1"/>
        <charset val="204"/>
      </rPr>
      <t xml:space="preserve">        
(не должен превышать 33%)</t>
    </r>
  </si>
  <si>
    <r>
      <rPr>
        <b val="true"/>
        <sz val="10"/>
        <rFont val="Times New Roman"/>
        <family val="1"/>
        <charset val="204"/>
      </rPr>
      <t xml:space="preserve">Расчет Н(М)ЦД по формуле</t>
    </r>
    <r>
      <rPr>
        <sz val="10"/>
        <rFont val="Times New Roman"/>
        <family val="1"/>
        <charset val="204"/>
      </rPr>
      <t xml:space="preserve">     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</si>
  <si>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 xml:space="preserve">Цена за единицу изм. (руб.)</t>
  </si>
  <si>
    <t xml:space="preserve">Цена за единицу изм. с округлением  до сотых долей после запятой (руб.)</t>
  </si>
  <si>
    <t xml:space="preserve">Н(М)ЦД  с учетом округления цены за единицу (руб.)</t>
  </si>
  <si>
    <t xml:space="preserve">Периодический медицинский осмотр работников по п. 27 (женщины до 40 лет) </t>
  </si>
  <si>
    <t xml:space="preserve">Чел.</t>
  </si>
  <si>
    <t xml:space="preserve">Периодический медицинский осмотр работников по п. 27 (женщины после 40 лет) </t>
  </si>
  <si>
    <t xml:space="preserve">Периодический медицинский осмотр работников по п. 27 (мужчины до 40 лет) </t>
  </si>
  <si>
    <t xml:space="preserve">Периодический медицинский осмотр работников по п. 27 (мужчины после 40 лет) </t>
  </si>
  <si>
    <t xml:space="preserve">Периодический медицинский осмотр работников по п. 27; 1.8.1.1; 5.1 (женщины до 40 лет) </t>
  </si>
  <si>
    <t xml:space="preserve">Периодический медицинский осмотр работников по п. 27; 5.1 (женщины до 40 лет)</t>
  </si>
  <si>
    <t xml:space="preserve">Периодический медицинский осмотр работников по п. 27; 5.1 (женщины после 40 лет)</t>
  </si>
  <si>
    <t xml:space="preserve">Периодический медицинский осмотр работников по п. 26 (женщины до 40 лет)</t>
  </si>
  <si>
    <t xml:space="preserve">Периодический медицинский осмотр работников по п. 26 (женщины после 40 лет)</t>
  </si>
  <si>
    <t xml:space="preserve">Периодический медицинский осмотр работников по п. 26 (мужчины до 40 лет)</t>
  </si>
  <si>
    <t xml:space="preserve">Периодический медицинский осмотр работников по п. 26 (мужчины после 40 лет)</t>
  </si>
  <si>
    <t xml:space="preserve">Периодический медицинский осмотр работников по п. 26, 23 (женщины до 40 лет)</t>
  </si>
  <si>
    <t xml:space="preserve">Периодический медицинский осмотр работников по п. 26, 23 (женщины после 40 лет)</t>
  </si>
  <si>
    <t xml:space="preserve">Периодический медицинский осмотр работников по п. 26, 23, 5.1 (женщины после 40 лет)</t>
  </si>
  <si>
    <t xml:space="preserve">Периодический медицинский осмотр работников по п. 26, 5.1 (женщины до 40 лет)</t>
  </si>
  <si>
    <t xml:space="preserve">Периодический медицинский осмотр работников по п. 26, 5.1 (женщины после 40 лет)</t>
  </si>
  <si>
    <t xml:space="preserve">Периодический медицинский осмотр работников по п. 26, 18, 5.1 (мужчины после 40 лет)</t>
  </si>
  <si>
    <t xml:space="preserve">п. 26, 24 (мужчины после 40 лет) </t>
  </si>
  <si>
    <t xml:space="preserve">п. 26, 9 (мужчины после 40 лет)</t>
  </si>
  <si>
    <t xml:space="preserve">СанПин 3.3686-21 Санитарно эпидемиологические требования по 
профилактике инфекционных болезней на концентрацию антител к HBs</t>
  </si>
  <si>
    <t xml:space="preserve">Кровь на ВИЧ, ВГС, Hbs Ag</t>
  </si>
  <si>
    <t xml:space="preserve">За счет лимитов бюджетных обязательств 2026 года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</si>
</sst>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#,##0.00"/>
    <numFmt numFmtId="167" formatCode="#,##0.00000"/>
    <numFmt numFmtId="168" formatCode="dd/mm/yyyy"/>
  </numFmts>
  <fonts count="15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0"/>
      <name val="Times New Roman"/>
      <family val="1"/>
      <charset val="204"/>
    </font>
    <font>
      <sz val="14"/>
      <name val="Times New Roman"/>
      <family val="1"/>
      <charset val="204"/>
    </font>
    <font>
      <b val="true"/>
      <sz val="14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1"/>
      <name val="Times New Roman"/>
      <family val="1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2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2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6" fontId="10" fillId="0" borderId="2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5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6" fontId="7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 2" xfId="20"/>
  </cellStyles>
  <dxfs count="2">
    <dxf>
      <fill>
        <patternFill patternType="solid">
          <fgColor rgb="00FFFFFF"/>
        </patternFill>
      </fill>
    </dxf>
    <dxf>
      <font>
        <b val="1"/>
        <i val="0"/>
        <color rgb="FF000000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2.wmf"/><Relationship Id="rId6" Type="http://schemas.openxmlformats.org/officeDocument/2006/relationships/image" Target="../media/image3.wmf"/><Relationship Id="rId7" Type="http://schemas.openxmlformats.org/officeDocument/2006/relationships/image" Target="../media/image4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8</xdr:col>
      <xdr:colOff>49680</xdr:colOff>
      <xdr:row>7</xdr:row>
      <xdr:rowOff>919800</xdr:rowOff>
    </xdr:from>
    <xdr:to>
      <xdr:col>8</xdr:col>
      <xdr:colOff>1015560</xdr:colOff>
      <xdr:row>7</xdr:row>
      <xdr:rowOff>1395720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8315640" y="3129480"/>
          <a:ext cx="965880" cy="47592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7</xdr:col>
      <xdr:colOff>28440</xdr:colOff>
      <xdr:row>7</xdr:row>
      <xdr:rowOff>733320</xdr:rowOff>
    </xdr:from>
    <xdr:to>
      <xdr:col>7</xdr:col>
      <xdr:colOff>771120</xdr:colOff>
      <xdr:row>7</xdr:row>
      <xdr:rowOff>1161720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7317720" y="2943000"/>
          <a:ext cx="742680" cy="42840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9</xdr:col>
      <xdr:colOff>9360</xdr:colOff>
      <xdr:row>7</xdr:row>
      <xdr:rowOff>1743120</xdr:rowOff>
    </xdr:from>
    <xdr:to>
      <xdr:col>9</xdr:col>
      <xdr:colOff>1476000</xdr:colOff>
      <xdr:row>7</xdr:row>
      <xdr:rowOff>2133360</xdr:rowOff>
    </xdr:to>
    <xdr:pic>
      <xdr:nvPicPr>
        <xdr:cNvPr id="2" name="Picture 5" descr=""/>
        <xdr:cNvPicPr/>
      </xdr:nvPicPr>
      <xdr:blipFill>
        <a:blip r:embed="rId3"/>
        <a:stretch/>
      </xdr:blipFill>
      <xdr:spPr>
        <a:xfrm>
          <a:off x="9382680" y="3952800"/>
          <a:ext cx="1466640" cy="39024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9</xdr:col>
      <xdr:colOff>162000</xdr:colOff>
      <xdr:row>7</xdr:row>
      <xdr:rowOff>1457280</xdr:rowOff>
    </xdr:from>
    <xdr:to>
      <xdr:col>9</xdr:col>
      <xdr:colOff>323640</xdr:colOff>
      <xdr:row>7</xdr:row>
      <xdr:rowOff>1676160</xdr:rowOff>
    </xdr:to>
    <xdr:pic>
      <xdr:nvPicPr>
        <xdr:cNvPr id="3" name="Picture 6" descr=""/>
        <xdr:cNvPicPr/>
      </xdr:nvPicPr>
      <xdr:blipFill>
        <a:blip r:embed="rId4"/>
        <a:stretch/>
      </xdr:blipFill>
      <xdr:spPr>
        <a:xfrm>
          <a:off x="9535320" y="3666960"/>
          <a:ext cx="161640" cy="21888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7</xdr:col>
      <xdr:colOff>28440</xdr:colOff>
      <xdr:row>7</xdr:row>
      <xdr:rowOff>733320</xdr:rowOff>
    </xdr:from>
    <xdr:to>
      <xdr:col>7</xdr:col>
      <xdr:colOff>771120</xdr:colOff>
      <xdr:row>7</xdr:row>
      <xdr:rowOff>1161720</xdr:rowOff>
    </xdr:to>
    <xdr:pic>
      <xdr:nvPicPr>
        <xdr:cNvPr id="4" name="Picture 2" descr=""/>
        <xdr:cNvPicPr/>
      </xdr:nvPicPr>
      <xdr:blipFill>
        <a:blip r:embed="rId5"/>
        <a:stretch/>
      </xdr:blipFill>
      <xdr:spPr>
        <a:xfrm>
          <a:off x="7317720" y="2943000"/>
          <a:ext cx="742680" cy="42840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9</xdr:col>
      <xdr:colOff>9360</xdr:colOff>
      <xdr:row>7</xdr:row>
      <xdr:rowOff>1743120</xdr:rowOff>
    </xdr:from>
    <xdr:to>
      <xdr:col>9</xdr:col>
      <xdr:colOff>1476000</xdr:colOff>
      <xdr:row>7</xdr:row>
      <xdr:rowOff>2133360</xdr:rowOff>
    </xdr:to>
    <xdr:pic>
      <xdr:nvPicPr>
        <xdr:cNvPr id="5" name="Picture 5" descr=""/>
        <xdr:cNvPicPr/>
      </xdr:nvPicPr>
      <xdr:blipFill>
        <a:blip r:embed="rId6"/>
        <a:stretch/>
      </xdr:blipFill>
      <xdr:spPr>
        <a:xfrm>
          <a:off x="9382680" y="3952800"/>
          <a:ext cx="1466640" cy="39024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9</xdr:col>
      <xdr:colOff>162000</xdr:colOff>
      <xdr:row>7</xdr:row>
      <xdr:rowOff>1457280</xdr:rowOff>
    </xdr:from>
    <xdr:to>
      <xdr:col>9</xdr:col>
      <xdr:colOff>323640</xdr:colOff>
      <xdr:row>7</xdr:row>
      <xdr:rowOff>1676160</xdr:rowOff>
    </xdr:to>
    <xdr:pic>
      <xdr:nvPicPr>
        <xdr:cNvPr id="6" name="Picture 6" descr=""/>
        <xdr:cNvPicPr/>
      </xdr:nvPicPr>
      <xdr:blipFill>
        <a:blip r:embed="rId7"/>
        <a:stretch/>
      </xdr:blipFill>
      <xdr:spPr>
        <a:xfrm>
          <a:off x="9535320" y="3666960"/>
          <a:ext cx="161640" cy="21888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50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5" activeCellId="0" sqref="A5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5.57"/>
    <col collapsed="false" customWidth="true" hidden="false" outlineLevel="0" max="2" min="2" style="1" width="39.71"/>
    <col collapsed="false" customWidth="true" hidden="false" outlineLevel="0" max="4" min="3" style="1" width="8.57"/>
    <col collapsed="false" customWidth="true" hidden="false" outlineLevel="0" max="5" min="5" style="1" width="14.14"/>
    <col collapsed="false" customWidth="true" hidden="false" outlineLevel="0" max="6" min="6" style="1" width="14"/>
    <col collapsed="false" customWidth="true" hidden="false" outlineLevel="0" max="7" min="7" style="1" width="12.86"/>
    <col collapsed="false" customWidth="true" hidden="false" outlineLevel="0" max="8" min="8" style="1" width="13.86"/>
    <col collapsed="false" customWidth="true" hidden="false" outlineLevel="0" max="9" min="9" style="1" width="15.71"/>
    <col collapsed="false" customWidth="true" hidden="false" outlineLevel="0" max="10" min="10" style="1" width="22.71"/>
    <col collapsed="false" customWidth="true" hidden="false" outlineLevel="0" max="11" min="11" style="2" width="14.71"/>
    <col collapsed="false" customWidth="true" hidden="false" outlineLevel="0" max="12" min="12" style="1" width="11.29"/>
    <col collapsed="false" customWidth="true" hidden="false" outlineLevel="0" max="13" min="13" style="1" width="16"/>
    <col collapsed="false" customWidth="false" hidden="false" outlineLevel="0" max="241" min="14" style="1" width="9.14"/>
    <col collapsed="false" customWidth="true" hidden="false" outlineLevel="0" max="242" min="242" style="1" width="3.15"/>
    <col collapsed="false" customWidth="true" hidden="false" outlineLevel="0" max="243" min="243" style="1" width="15.57"/>
    <col collapsed="false" customWidth="true" hidden="false" outlineLevel="0" max="244" min="244" style="1" width="55.15"/>
    <col collapsed="false" customWidth="true" hidden="false" outlineLevel="0" max="245" min="245" style="1" width="5.86"/>
    <col collapsed="false" customWidth="true" hidden="false" outlineLevel="0" max="246" min="246" style="1" width="6.85"/>
    <col collapsed="false" customWidth="true" hidden="false" outlineLevel="0" max="249" min="247" style="1" width="10.57"/>
    <col collapsed="false" customWidth="true" hidden="true" outlineLevel="0" max="256" min="250" style="1" width="11.53"/>
    <col collapsed="false" customWidth="true" hidden="false" outlineLevel="0" max="257" min="257" style="1" width="11.43"/>
    <col collapsed="false" customWidth="true" hidden="false" outlineLevel="0" max="258" min="258" style="1" width="12.57"/>
    <col collapsed="false" customWidth="true" hidden="false" outlineLevel="0" max="259" min="259" style="1" width="14"/>
    <col collapsed="false" customWidth="true" hidden="false" outlineLevel="0" max="260" min="260" style="1" width="22.42"/>
    <col collapsed="false" customWidth="true" hidden="false" outlineLevel="0" max="261" min="261" style="1" width="10.57"/>
    <col collapsed="false" customWidth="true" hidden="false" outlineLevel="0" max="262" min="262" style="1" width="9.42"/>
    <col collapsed="false" customWidth="true" hidden="false" outlineLevel="0" max="263" min="263" style="1" width="11.85"/>
    <col collapsed="false" customWidth="false" hidden="false" outlineLevel="0" max="497" min="264" style="1" width="9.14"/>
    <col collapsed="false" customWidth="true" hidden="false" outlineLevel="0" max="498" min="498" style="1" width="3.15"/>
    <col collapsed="false" customWidth="true" hidden="false" outlineLevel="0" max="499" min="499" style="1" width="15.57"/>
    <col collapsed="false" customWidth="true" hidden="false" outlineLevel="0" max="500" min="500" style="1" width="55.15"/>
    <col collapsed="false" customWidth="true" hidden="false" outlineLevel="0" max="501" min="501" style="1" width="5.86"/>
    <col collapsed="false" customWidth="true" hidden="false" outlineLevel="0" max="502" min="502" style="1" width="6.85"/>
    <col collapsed="false" customWidth="true" hidden="false" outlineLevel="0" max="505" min="503" style="1" width="10.57"/>
    <col collapsed="false" customWidth="true" hidden="true" outlineLevel="0" max="512" min="506" style="1" width="11.53"/>
    <col collapsed="false" customWidth="true" hidden="false" outlineLevel="0" max="513" min="513" style="1" width="11.43"/>
    <col collapsed="false" customWidth="true" hidden="false" outlineLevel="0" max="514" min="514" style="1" width="12.57"/>
    <col collapsed="false" customWidth="true" hidden="false" outlineLevel="0" max="515" min="515" style="1" width="14"/>
    <col collapsed="false" customWidth="true" hidden="false" outlineLevel="0" max="516" min="516" style="1" width="22.42"/>
    <col collapsed="false" customWidth="true" hidden="false" outlineLevel="0" max="517" min="517" style="1" width="10.57"/>
    <col collapsed="false" customWidth="true" hidden="false" outlineLevel="0" max="518" min="518" style="1" width="9.42"/>
    <col collapsed="false" customWidth="true" hidden="false" outlineLevel="0" max="519" min="519" style="1" width="11.85"/>
    <col collapsed="false" customWidth="false" hidden="false" outlineLevel="0" max="753" min="520" style="1" width="9.14"/>
    <col collapsed="false" customWidth="true" hidden="false" outlineLevel="0" max="754" min="754" style="1" width="3.15"/>
    <col collapsed="false" customWidth="true" hidden="false" outlineLevel="0" max="755" min="755" style="1" width="15.57"/>
    <col collapsed="false" customWidth="true" hidden="false" outlineLevel="0" max="756" min="756" style="1" width="55.15"/>
    <col collapsed="false" customWidth="true" hidden="false" outlineLevel="0" max="757" min="757" style="1" width="5.86"/>
    <col collapsed="false" customWidth="true" hidden="false" outlineLevel="0" max="758" min="758" style="1" width="6.85"/>
    <col collapsed="false" customWidth="true" hidden="false" outlineLevel="0" max="761" min="759" style="1" width="10.57"/>
    <col collapsed="false" customWidth="true" hidden="true" outlineLevel="0" max="768" min="762" style="1" width="11.53"/>
    <col collapsed="false" customWidth="true" hidden="false" outlineLevel="0" max="769" min="769" style="1" width="11.43"/>
    <col collapsed="false" customWidth="true" hidden="false" outlineLevel="0" max="770" min="770" style="1" width="12.57"/>
    <col collapsed="false" customWidth="true" hidden="false" outlineLevel="0" max="771" min="771" style="1" width="14"/>
    <col collapsed="false" customWidth="true" hidden="false" outlineLevel="0" max="772" min="772" style="1" width="22.42"/>
    <col collapsed="false" customWidth="true" hidden="false" outlineLevel="0" max="773" min="773" style="1" width="10.57"/>
    <col collapsed="false" customWidth="true" hidden="false" outlineLevel="0" max="774" min="774" style="1" width="9.42"/>
    <col collapsed="false" customWidth="true" hidden="false" outlineLevel="0" max="775" min="775" style="1" width="11.85"/>
    <col collapsed="false" customWidth="false" hidden="false" outlineLevel="0" max="1009" min="776" style="1" width="9.14"/>
    <col collapsed="false" customWidth="true" hidden="false" outlineLevel="0" max="1010" min="1010" style="1" width="3.15"/>
    <col collapsed="false" customWidth="true" hidden="false" outlineLevel="0" max="1011" min="1011" style="1" width="15.57"/>
    <col collapsed="false" customWidth="true" hidden="false" outlineLevel="0" max="1012" min="1012" style="1" width="55.15"/>
    <col collapsed="false" customWidth="true" hidden="false" outlineLevel="0" max="1013" min="1013" style="1" width="5.86"/>
    <col collapsed="false" customWidth="true" hidden="false" outlineLevel="0" max="1014" min="1014" style="1" width="6.85"/>
    <col collapsed="false" customWidth="true" hidden="false" outlineLevel="0" max="1017" min="1015" style="1" width="10.57"/>
    <col collapsed="false" customWidth="true" hidden="true" outlineLevel="0" max="1024" min="1018" style="1" width="11.53"/>
    <col collapsed="false" customWidth="true" hidden="false" outlineLevel="0" max="1025" min="1025" style="1" width="11.43"/>
    <col collapsed="false" customWidth="true" hidden="false" outlineLevel="0" max="1026" min="1026" style="1" width="12.57"/>
    <col collapsed="false" customWidth="true" hidden="false" outlineLevel="0" max="1027" min="1027" style="1" width="14"/>
    <col collapsed="false" customWidth="true" hidden="false" outlineLevel="0" max="1028" min="1028" style="1" width="22.42"/>
    <col collapsed="false" customWidth="true" hidden="false" outlineLevel="0" max="1029" min="1029" style="1" width="10.57"/>
    <col collapsed="false" customWidth="true" hidden="false" outlineLevel="0" max="1030" min="1030" style="1" width="9.42"/>
    <col collapsed="false" customWidth="true" hidden="false" outlineLevel="0" max="1031" min="1031" style="1" width="11.85"/>
    <col collapsed="false" customWidth="false" hidden="false" outlineLevel="0" max="1265" min="1032" style="1" width="9.14"/>
    <col collapsed="false" customWidth="true" hidden="false" outlineLevel="0" max="1266" min="1266" style="1" width="3.15"/>
    <col collapsed="false" customWidth="true" hidden="false" outlineLevel="0" max="1267" min="1267" style="1" width="15.57"/>
    <col collapsed="false" customWidth="true" hidden="false" outlineLevel="0" max="1268" min="1268" style="1" width="55.15"/>
    <col collapsed="false" customWidth="true" hidden="false" outlineLevel="0" max="1269" min="1269" style="1" width="5.86"/>
    <col collapsed="false" customWidth="true" hidden="false" outlineLevel="0" max="1270" min="1270" style="1" width="6.85"/>
    <col collapsed="false" customWidth="true" hidden="false" outlineLevel="0" max="1273" min="1271" style="1" width="10.57"/>
    <col collapsed="false" customWidth="true" hidden="true" outlineLevel="0" max="1280" min="1274" style="1" width="11.53"/>
    <col collapsed="false" customWidth="true" hidden="false" outlineLevel="0" max="1281" min="1281" style="1" width="11.43"/>
    <col collapsed="false" customWidth="true" hidden="false" outlineLevel="0" max="1282" min="1282" style="1" width="12.57"/>
    <col collapsed="false" customWidth="true" hidden="false" outlineLevel="0" max="1283" min="1283" style="1" width="14"/>
    <col collapsed="false" customWidth="true" hidden="false" outlineLevel="0" max="1284" min="1284" style="1" width="22.42"/>
    <col collapsed="false" customWidth="true" hidden="false" outlineLevel="0" max="1285" min="1285" style="1" width="10.57"/>
    <col collapsed="false" customWidth="true" hidden="false" outlineLevel="0" max="1286" min="1286" style="1" width="9.42"/>
    <col collapsed="false" customWidth="true" hidden="false" outlineLevel="0" max="1287" min="1287" style="1" width="11.85"/>
    <col collapsed="false" customWidth="false" hidden="false" outlineLevel="0" max="1521" min="1288" style="1" width="9.14"/>
    <col collapsed="false" customWidth="true" hidden="false" outlineLevel="0" max="1522" min="1522" style="1" width="3.15"/>
    <col collapsed="false" customWidth="true" hidden="false" outlineLevel="0" max="1523" min="1523" style="1" width="15.57"/>
    <col collapsed="false" customWidth="true" hidden="false" outlineLevel="0" max="1524" min="1524" style="1" width="55.15"/>
    <col collapsed="false" customWidth="true" hidden="false" outlineLevel="0" max="1525" min="1525" style="1" width="5.86"/>
    <col collapsed="false" customWidth="true" hidden="false" outlineLevel="0" max="1526" min="1526" style="1" width="6.85"/>
    <col collapsed="false" customWidth="true" hidden="false" outlineLevel="0" max="1529" min="1527" style="1" width="10.57"/>
    <col collapsed="false" customWidth="true" hidden="true" outlineLevel="0" max="1536" min="1530" style="1" width="11.53"/>
    <col collapsed="false" customWidth="true" hidden="false" outlineLevel="0" max="1537" min="1537" style="1" width="11.43"/>
    <col collapsed="false" customWidth="true" hidden="false" outlineLevel="0" max="1538" min="1538" style="1" width="12.57"/>
    <col collapsed="false" customWidth="true" hidden="false" outlineLevel="0" max="1539" min="1539" style="1" width="14"/>
    <col collapsed="false" customWidth="true" hidden="false" outlineLevel="0" max="1540" min="1540" style="1" width="22.42"/>
    <col collapsed="false" customWidth="true" hidden="false" outlineLevel="0" max="1541" min="1541" style="1" width="10.57"/>
    <col collapsed="false" customWidth="true" hidden="false" outlineLevel="0" max="1542" min="1542" style="1" width="9.42"/>
    <col collapsed="false" customWidth="true" hidden="false" outlineLevel="0" max="1543" min="1543" style="1" width="11.85"/>
    <col collapsed="false" customWidth="false" hidden="false" outlineLevel="0" max="1777" min="1544" style="1" width="9.14"/>
    <col collapsed="false" customWidth="true" hidden="false" outlineLevel="0" max="1778" min="1778" style="1" width="3.15"/>
    <col collapsed="false" customWidth="true" hidden="false" outlineLevel="0" max="1779" min="1779" style="1" width="15.57"/>
    <col collapsed="false" customWidth="true" hidden="false" outlineLevel="0" max="1780" min="1780" style="1" width="55.15"/>
    <col collapsed="false" customWidth="true" hidden="false" outlineLevel="0" max="1781" min="1781" style="1" width="5.86"/>
    <col collapsed="false" customWidth="true" hidden="false" outlineLevel="0" max="1782" min="1782" style="1" width="6.85"/>
    <col collapsed="false" customWidth="true" hidden="false" outlineLevel="0" max="1785" min="1783" style="1" width="10.57"/>
    <col collapsed="false" customWidth="true" hidden="true" outlineLevel="0" max="1792" min="1786" style="1" width="11.53"/>
    <col collapsed="false" customWidth="true" hidden="false" outlineLevel="0" max="1793" min="1793" style="1" width="11.43"/>
    <col collapsed="false" customWidth="true" hidden="false" outlineLevel="0" max="1794" min="1794" style="1" width="12.57"/>
    <col collapsed="false" customWidth="true" hidden="false" outlineLevel="0" max="1795" min="1795" style="1" width="14"/>
    <col collapsed="false" customWidth="true" hidden="false" outlineLevel="0" max="1796" min="1796" style="1" width="22.42"/>
    <col collapsed="false" customWidth="true" hidden="false" outlineLevel="0" max="1797" min="1797" style="1" width="10.57"/>
    <col collapsed="false" customWidth="true" hidden="false" outlineLevel="0" max="1798" min="1798" style="1" width="9.42"/>
    <col collapsed="false" customWidth="true" hidden="false" outlineLevel="0" max="1799" min="1799" style="1" width="11.85"/>
    <col collapsed="false" customWidth="false" hidden="false" outlineLevel="0" max="2033" min="1800" style="1" width="9.14"/>
    <col collapsed="false" customWidth="true" hidden="false" outlineLevel="0" max="2034" min="2034" style="1" width="3.15"/>
    <col collapsed="false" customWidth="true" hidden="false" outlineLevel="0" max="2035" min="2035" style="1" width="15.57"/>
    <col collapsed="false" customWidth="true" hidden="false" outlineLevel="0" max="2036" min="2036" style="1" width="55.15"/>
    <col collapsed="false" customWidth="true" hidden="false" outlineLevel="0" max="2037" min="2037" style="1" width="5.86"/>
    <col collapsed="false" customWidth="true" hidden="false" outlineLevel="0" max="2038" min="2038" style="1" width="6.85"/>
    <col collapsed="false" customWidth="true" hidden="false" outlineLevel="0" max="2041" min="2039" style="1" width="10.57"/>
    <col collapsed="false" customWidth="true" hidden="true" outlineLevel="0" max="2048" min="2042" style="1" width="11.53"/>
    <col collapsed="false" customWidth="true" hidden="false" outlineLevel="0" max="2049" min="2049" style="1" width="11.43"/>
    <col collapsed="false" customWidth="true" hidden="false" outlineLevel="0" max="2050" min="2050" style="1" width="12.57"/>
    <col collapsed="false" customWidth="true" hidden="false" outlineLevel="0" max="2051" min="2051" style="1" width="14"/>
    <col collapsed="false" customWidth="true" hidden="false" outlineLevel="0" max="2052" min="2052" style="1" width="22.42"/>
    <col collapsed="false" customWidth="true" hidden="false" outlineLevel="0" max="2053" min="2053" style="1" width="10.57"/>
    <col collapsed="false" customWidth="true" hidden="false" outlineLevel="0" max="2054" min="2054" style="1" width="9.42"/>
    <col collapsed="false" customWidth="true" hidden="false" outlineLevel="0" max="2055" min="2055" style="1" width="11.85"/>
    <col collapsed="false" customWidth="false" hidden="false" outlineLevel="0" max="2289" min="2056" style="1" width="9.14"/>
    <col collapsed="false" customWidth="true" hidden="false" outlineLevel="0" max="2290" min="2290" style="1" width="3.15"/>
    <col collapsed="false" customWidth="true" hidden="false" outlineLevel="0" max="2291" min="2291" style="1" width="15.57"/>
    <col collapsed="false" customWidth="true" hidden="false" outlineLevel="0" max="2292" min="2292" style="1" width="55.15"/>
    <col collapsed="false" customWidth="true" hidden="false" outlineLevel="0" max="2293" min="2293" style="1" width="5.86"/>
    <col collapsed="false" customWidth="true" hidden="false" outlineLevel="0" max="2294" min="2294" style="1" width="6.85"/>
    <col collapsed="false" customWidth="true" hidden="false" outlineLevel="0" max="2297" min="2295" style="1" width="10.57"/>
    <col collapsed="false" customWidth="true" hidden="true" outlineLevel="0" max="2304" min="2298" style="1" width="11.53"/>
    <col collapsed="false" customWidth="true" hidden="false" outlineLevel="0" max="2305" min="2305" style="1" width="11.43"/>
    <col collapsed="false" customWidth="true" hidden="false" outlineLevel="0" max="2306" min="2306" style="1" width="12.57"/>
    <col collapsed="false" customWidth="true" hidden="false" outlineLevel="0" max="2307" min="2307" style="1" width="14"/>
    <col collapsed="false" customWidth="true" hidden="false" outlineLevel="0" max="2308" min="2308" style="1" width="22.42"/>
    <col collapsed="false" customWidth="true" hidden="false" outlineLevel="0" max="2309" min="2309" style="1" width="10.57"/>
    <col collapsed="false" customWidth="true" hidden="false" outlineLevel="0" max="2310" min="2310" style="1" width="9.42"/>
    <col collapsed="false" customWidth="true" hidden="false" outlineLevel="0" max="2311" min="2311" style="1" width="11.85"/>
    <col collapsed="false" customWidth="false" hidden="false" outlineLevel="0" max="2545" min="2312" style="1" width="9.14"/>
    <col collapsed="false" customWidth="true" hidden="false" outlineLevel="0" max="2546" min="2546" style="1" width="3.15"/>
    <col collapsed="false" customWidth="true" hidden="false" outlineLevel="0" max="2547" min="2547" style="1" width="15.57"/>
    <col collapsed="false" customWidth="true" hidden="false" outlineLevel="0" max="2548" min="2548" style="1" width="55.15"/>
    <col collapsed="false" customWidth="true" hidden="false" outlineLevel="0" max="2549" min="2549" style="1" width="5.86"/>
    <col collapsed="false" customWidth="true" hidden="false" outlineLevel="0" max="2550" min="2550" style="1" width="6.85"/>
    <col collapsed="false" customWidth="true" hidden="false" outlineLevel="0" max="2553" min="2551" style="1" width="10.57"/>
    <col collapsed="false" customWidth="true" hidden="true" outlineLevel="0" max="2560" min="2554" style="1" width="11.53"/>
    <col collapsed="false" customWidth="true" hidden="false" outlineLevel="0" max="2561" min="2561" style="1" width="11.43"/>
    <col collapsed="false" customWidth="true" hidden="false" outlineLevel="0" max="2562" min="2562" style="1" width="12.57"/>
    <col collapsed="false" customWidth="true" hidden="false" outlineLevel="0" max="2563" min="2563" style="1" width="14"/>
    <col collapsed="false" customWidth="true" hidden="false" outlineLevel="0" max="2564" min="2564" style="1" width="22.42"/>
    <col collapsed="false" customWidth="true" hidden="false" outlineLevel="0" max="2565" min="2565" style="1" width="10.57"/>
    <col collapsed="false" customWidth="true" hidden="false" outlineLevel="0" max="2566" min="2566" style="1" width="9.42"/>
    <col collapsed="false" customWidth="true" hidden="false" outlineLevel="0" max="2567" min="2567" style="1" width="11.85"/>
    <col collapsed="false" customWidth="false" hidden="false" outlineLevel="0" max="2801" min="2568" style="1" width="9.14"/>
    <col collapsed="false" customWidth="true" hidden="false" outlineLevel="0" max="2802" min="2802" style="1" width="3.15"/>
    <col collapsed="false" customWidth="true" hidden="false" outlineLevel="0" max="2803" min="2803" style="1" width="15.57"/>
    <col collapsed="false" customWidth="true" hidden="false" outlineLevel="0" max="2804" min="2804" style="1" width="55.15"/>
    <col collapsed="false" customWidth="true" hidden="false" outlineLevel="0" max="2805" min="2805" style="1" width="5.86"/>
    <col collapsed="false" customWidth="true" hidden="false" outlineLevel="0" max="2806" min="2806" style="1" width="6.85"/>
    <col collapsed="false" customWidth="true" hidden="false" outlineLevel="0" max="2809" min="2807" style="1" width="10.57"/>
    <col collapsed="false" customWidth="true" hidden="true" outlineLevel="0" max="2816" min="2810" style="1" width="11.53"/>
    <col collapsed="false" customWidth="true" hidden="false" outlineLevel="0" max="2817" min="2817" style="1" width="11.43"/>
    <col collapsed="false" customWidth="true" hidden="false" outlineLevel="0" max="2818" min="2818" style="1" width="12.57"/>
    <col collapsed="false" customWidth="true" hidden="false" outlineLevel="0" max="2819" min="2819" style="1" width="14"/>
    <col collapsed="false" customWidth="true" hidden="false" outlineLevel="0" max="2820" min="2820" style="1" width="22.42"/>
    <col collapsed="false" customWidth="true" hidden="false" outlineLevel="0" max="2821" min="2821" style="1" width="10.57"/>
    <col collapsed="false" customWidth="true" hidden="false" outlineLevel="0" max="2822" min="2822" style="1" width="9.42"/>
    <col collapsed="false" customWidth="true" hidden="false" outlineLevel="0" max="2823" min="2823" style="1" width="11.85"/>
    <col collapsed="false" customWidth="false" hidden="false" outlineLevel="0" max="3057" min="2824" style="1" width="9.14"/>
    <col collapsed="false" customWidth="true" hidden="false" outlineLevel="0" max="3058" min="3058" style="1" width="3.15"/>
    <col collapsed="false" customWidth="true" hidden="false" outlineLevel="0" max="3059" min="3059" style="1" width="15.57"/>
    <col collapsed="false" customWidth="true" hidden="false" outlineLevel="0" max="3060" min="3060" style="1" width="55.15"/>
    <col collapsed="false" customWidth="true" hidden="false" outlineLevel="0" max="3061" min="3061" style="1" width="5.86"/>
    <col collapsed="false" customWidth="true" hidden="false" outlineLevel="0" max="3062" min="3062" style="1" width="6.85"/>
    <col collapsed="false" customWidth="true" hidden="false" outlineLevel="0" max="3065" min="3063" style="1" width="10.57"/>
    <col collapsed="false" customWidth="true" hidden="true" outlineLevel="0" max="3072" min="3066" style="1" width="11.53"/>
    <col collapsed="false" customWidth="true" hidden="false" outlineLevel="0" max="3073" min="3073" style="1" width="11.43"/>
    <col collapsed="false" customWidth="true" hidden="false" outlineLevel="0" max="3074" min="3074" style="1" width="12.57"/>
    <col collapsed="false" customWidth="true" hidden="false" outlineLevel="0" max="3075" min="3075" style="1" width="14"/>
    <col collapsed="false" customWidth="true" hidden="false" outlineLevel="0" max="3076" min="3076" style="1" width="22.42"/>
    <col collapsed="false" customWidth="true" hidden="false" outlineLevel="0" max="3077" min="3077" style="1" width="10.57"/>
    <col collapsed="false" customWidth="true" hidden="false" outlineLevel="0" max="3078" min="3078" style="1" width="9.42"/>
    <col collapsed="false" customWidth="true" hidden="false" outlineLevel="0" max="3079" min="3079" style="1" width="11.85"/>
    <col collapsed="false" customWidth="false" hidden="false" outlineLevel="0" max="3313" min="3080" style="1" width="9.14"/>
    <col collapsed="false" customWidth="true" hidden="false" outlineLevel="0" max="3314" min="3314" style="1" width="3.15"/>
    <col collapsed="false" customWidth="true" hidden="false" outlineLevel="0" max="3315" min="3315" style="1" width="15.57"/>
    <col collapsed="false" customWidth="true" hidden="false" outlineLevel="0" max="3316" min="3316" style="1" width="55.15"/>
    <col collapsed="false" customWidth="true" hidden="false" outlineLevel="0" max="3317" min="3317" style="1" width="5.86"/>
    <col collapsed="false" customWidth="true" hidden="false" outlineLevel="0" max="3318" min="3318" style="1" width="6.85"/>
    <col collapsed="false" customWidth="true" hidden="false" outlineLevel="0" max="3321" min="3319" style="1" width="10.57"/>
    <col collapsed="false" customWidth="true" hidden="true" outlineLevel="0" max="3328" min="3322" style="1" width="11.53"/>
    <col collapsed="false" customWidth="true" hidden="false" outlineLevel="0" max="3329" min="3329" style="1" width="11.43"/>
    <col collapsed="false" customWidth="true" hidden="false" outlineLevel="0" max="3330" min="3330" style="1" width="12.57"/>
    <col collapsed="false" customWidth="true" hidden="false" outlineLevel="0" max="3331" min="3331" style="1" width="14"/>
    <col collapsed="false" customWidth="true" hidden="false" outlineLevel="0" max="3332" min="3332" style="1" width="22.42"/>
    <col collapsed="false" customWidth="true" hidden="false" outlineLevel="0" max="3333" min="3333" style="1" width="10.57"/>
    <col collapsed="false" customWidth="true" hidden="false" outlineLevel="0" max="3334" min="3334" style="1" width="9.42"/>
    <col collapsed="false" customWidth="true" hidden="false" outlineLevel="0" max="3335" min="3335" style="1" width="11.85"/>
    <col collapsed="false" customWidth="false" hidden="false" outlineLevel="0" max="3569" min="3336" style="1" width="9.14"/>
    <col collapsed="false" customWidth="true" hidden="false" outlineLevel="0" max="3570" min="3570" style="1" width="3.15"/>
    <col collapsed="false" customWidth="true" hidden="false" outlineLevel="0" max="3571" min="3571" style="1" width="15.57"/>
    <col collapsed="false" customWidth="true" hidden="false" outlineLevel="0" max="3572" min="3572" style="1" width="55.15"/>
    <col collapsed="false" customWidth="true" hidden="false" outlineLevel="0" max="3573" min="3573" style="1" width="5.86"/>
    <col collapsed="false" customWidth="true" hidden="false" outlineLevel="0" max="3574" min="3574" style="1" width="6.85"/>
    <col collapsed="false" customWidth="true" hidden="false" outlineLevel="0" max="3577" min="3575" style="1" width="10.57"/>
    <col collapsed="false" customWidth="true" hidden="true" outlineLevel="0" max="3584" min="3578" style="1" width="11.53"/>
    <col collapsed="false" customWidth="true" hidden="false" outlineLevel="0" max="3585" min="3585" style="1" width="11.43"/>
    <col collapsed="false" customWidth="true" hidden="false" outlineLevel="0" max="3586" min="3586" style="1" width="12.57"/>
    <col collapsed="false" customWidth="true" hidden="false" outlineLevel="0" max="3587" min="3587" style="1" width="14"/>
    <col collapsed="false" customWidth="true" hidden="false" outlineLevel="0" max="3588" min="3588" style="1" width="22.42"/>
    <col collapsed="false" customWidth="true" hidden="false" outlineLevel="0" max="3589" min="3589" style="1" width="10.57"/>
    <col collapsed="false" customWidth="true" hidden="false" outlineLevel="0" max="3590" min="3590" style="1" width="9.42"/>
    <col collapsed="false" customWidth="true" hidden="false" outlineLevel="0" max="3591" min="3591" style="1" width="11.85"/>
    <col collapsed="false" customWidth="false" hidden="false" outlineLevel="0" max="3825" min="3592" style="1" width="9.14"/>
    <col collapsed="false" customWidth="true" hidden="false" outlineLevel="0" max="3826" min="3826" style="1" width="3.15"/>
    <col collapsed="false" customWidth="true" hidden="false" outlineLevel="0" max="3827" min="3827" style="1" width="15.57"/>
    <col collapsed="false" customWidth="true" hidden="false" outlineLevel="0" max="3828" min="3828" style="1" width="55.15"/>
    <col collapsed="false" customWidth="true" hidden="false" outlineLevel="0" max="3829" min="3829" style="1" width="5.86"/>
    <col collapsed="false" customWidth="true" hidden="false" outlineLevel="0" max="3830" min="3830" style="1" width="6.85"/>
    <col collapsed="false" customWidth="true" hidden="false" outlineLevel="0" max="3833" min="3831" style="1" width="10.57"/>
    <col collapsed="false" customWidth="true" hidden="true" outlineLevel="0" max="3840" min="3834" style="1" width="11.53"/>
    <col collapsed="false" customWidth="true" hidden="false" outlineLevel="0" max="3841" min="3841" style="1" width="11.43"/>
    <col collapsed="false" customWidth="true" hidden="false" outlineLevel="0" max="3842" min="3842" style="1" width="12.57"/>
    <col collapsed="false" customWidth="true" hidden="false" outlineLevel="0" max="3843" min="3843" style="1" width="14"/>
    <col collapsed="false" customWidth="true" hidden="false" outlineLevel="0" max="3844" min="3844" style="1" width="22.42"/>
    <col collapsed="false" customWidth="true" hidden="false" outlineLevel="0" max="3845" min="3845" style="1" width="10.57"/>
    <col collapsed="false" customWidth="true" hidden="false" outlineLevel="0" max="3846" min="3846" style="1" width="9.42"/>
    <col collapsed="false" customWidth="true" hidden="false" outlineLevel="0" max="3847" min="3847" style="1" width="11.85"/>
    <col collapsed="false" customWidth="false" hidden="false" outlineLevel="0" max="4081" min="3848" style="1" width="9.14"/>
    <col collapsed="false" customWidth="true" hidden="false" outlineLevel="0" max="4082" min="4082" style="1" width="3.15"/>
    <col collapsed="false" customWidth="true" hidden="false" outlineLevel="0" max="4083" min="4083" style="1" width="15.57"/>
    <col collapsed="false" customWidth="true" hidden="false" outlineLevel="0" max="4084" min="4084" style="1" width="55.15"/>
    <col collapsed="false" customWidth="true" hidden="false" outlineLevel="0" max="4085" min="4085" style="1" width="5.86"/>
    <col collapsed="false" customWidth="true" hidden="false" outlineLevel="0" max="4086" min="4086" style="1" width="6.85"/>
    <col collapsed="false" customWidth="true" hidden="false" outlineLevel="0" max="4089" min="4087" style="1" width="10.57"/>
    <col collapsed="false" customWidth="true" hidden="true" outlineLevel="0" max="4096" min="4090" style="1" width="11.53"/>
    <col collapsed="false" customWidth="true" hidden="false" outlineLevel="0" max="4097" min="4097" style="1" width="11.43"/>
    <col collapsed="false" customWidth="true" hidden="false" outlineLevel="0" max="4098" min="4098" style="1" width="12.57"/>
    <col collapsed="false" customWidth="true" hidden="false" outlineLevel="0" max="4099" min="4099" style="1" width="14"/>
    <col collapsed="false" customWidth="true" hidden="false" outlineLevel="0" max="4100" min="4100" style="1" width="22.42"/>
    <col collapsed="false" customWidth="true" hidden="false" outlineLevel="0" max="4101" min="4101" style="1" width="10.57"/>
    <col collapsed="false" customWidth="true" hidden="false" outlineLevel="0" max="4102" min="4102" style="1" width="9.42"/>
    <col collapsed="false" customWidth="true" hidden="false" outlineLevel="0" max="4103" min="4103" style="1" width="11.85"/>
    <col collapsed="false" customWidth="false" hidden="false" outlineLevel="0" max="4337" min="4104" style="1" width="9.14"/>
    <col collapsed="false" customWidth="true" hidden="false" outlineLevel="0" max="4338" min="4338" style="1" width="3.15"/>
    <col collapsed="false" customWidth="true" hidden="false" outlineLevel="0" max="4339" min="4339" style="1" width="15.57"/>
    <col collapsed="false" customWidth="true" hidden="false" outlineLevel="0" max="4340" min="4340" style="1" width="55.15"/>
    <col collapsed="false" customWidth="true" hidden="false" outlineLevel="0" max="4341" min="4341" style="1" width="5.86"/>
    <col collapsed="false" customWidth="true" hidden="false" outlineLevel="0" max="4342" min="4342" style="1" width="6.85"/>
    <col collapsed="false" customWidth="true" hidden="false" outlineLevel="0" max="4345" min="4343" style="1" width="10.57"/>
    <col collapsed="false" customWidth="true" hidden="true" outlineLevel="0" max="4352" min="4346" style="1" width="11.53"/>
    <col collapsed="false" customWidth="true" hidden="false" outlineLevel="0" max="4353" min="4353" style="1" width="11.43"/>
    <col collapsed="false" customWidth="true" hidden="false" outlineLevel="0" max="4354" min="4354" style="1" width="12.57"/>
    <col collapsed="false" customWidth="true" hidden="false" outlineLevel="0" max="4355" min="4355" style="1" width="14"/>
    <col collapsed="false" customWidth="true" hidden="false" outlineLevel="0" max="4356" min="4356" style="1" width="22.42"/>
    <col collapsed="false" customWidth="true" hidden="false" outlineLevel="0" max="4357" min="4357" style="1" width="10.57"/>
    <col collapsed="false" customWidth="true" hidden="false" outlineLevel="0" max="4358" min="4358" style="1" width="9.42"/>
    <col collapsed="false" customWidth="true" hidden="false" outlineLevel="0" max="4359" min="4359" style="1" width="11.85"/>
    <col collapsed="false" customWidth="false" hidden="false" outlineLevel="0" max="4593" min="4360" style="1" width="9.14"/>
    <col collapsed="false" customWidth="true" hidden="false" outlineLevel="0" max="4594" min="4594" style="1" width="3.15"/>
    <col collapsed="false" customWidth="true" hidden="false" outlineLevel="0" max="4595" min="4595" style="1" width="15.57"/>
    <col collapsed="false" customWidth="true" hidden="false" outlineLevel="0" max="4596" min="4596" style="1" width="55.15"/>
    <col collapsed="false" customWidth="true" hidden="false" outlineLevel="0" max="4597" min="4597" style="1" width="5.86"/>
    <col collapsed="false" customWidth="true" hidden="false" outlineLevel="0" max="4598" min="4598" style="1" width="6.85"/>
    <col collapsed="false" customWidth="true" hidden="false" outlineLevel="0" max="4601" min="4599" style="1" width="10.57"/>
    <col collapsed="false" customWidth="true" hidden="true" outlineLevel="0" max="4608" min="4602" style="1" width="11.53"/>
    <col collapsed="false" customWidth="true" hidden="false" outlineLevel="0" max="4609" min="4609" style="1" width="11.43"/>
    <col collapsed="false" customWidth="true" hidden="false" outlineLevel="0" max="4610" min="4610" style="1" width="12.57"/>
    <col collapsed="false" customWidth="true" hidden="false" outlineLevel="0" max="4611" min="4611" style="1" width="14"/>
    <col collapsed="false" customWidth="true" hidden="false" outlineLevel="0" max="4612" min="4612" style="1" width="22.42"/>
    <col collapsed="false" customWidth="true" hidden="false" outlineLevel="0" max="4613" min="4613" style="1" width="10.57"/>
    <col collapsed="false" customWidth="true" hidden="false" outlineLevel="0" max="4614" min="4614" style="1" width="9.42"/>
    <col collapsed="false" customWidth="true" hidden="false" outlineLevel="0" max="4615" min="4615" style="1" width="11.85"/>
    <col collapsed="false" customWidth="false" hidden="false" outlineLevel="0" max="4849" min="4616" style="1" width="9.14"/>
    <col collapsed="false" customWidth="true" hidden="false" outlineLevel="0" max="4850" min="4850" style="1" width="3.15"/>
    <col collapsed="false" customWidth="true" hidden="false" outlineLevel="0" max="4851" min="4851" style="1" width="15.57"/>
    <col collapsed="false" customWidth="true" hidden="false" outlineLevel="0" max="4852" min="4852" style="1" width="55.15"/>
    <col collapsed="false" customWidth="true" hidden="false" outlineLevel="0" max="4853" min="4853" style="1" width="5.86"/>
    <col collapsed="false" customWidth="true" hidden="false" outlineLevel="0" max="4854" min="4854" style="1" width="6.85"/>
    <col collapsed="false" customWidth="true" hidden="false" outlineLevel="0" max="4857" min="4855" style="1" width="10.57"/>
    <col collapsed="false" customWidth="true" hidden="true" outlineLevel="0" max="4864" min="4858" style="1" width="11.53"/>
    <col collapsed="false" customWidth="true" hidden="false" outlineLevel="0" max="4865" min="4865" style="1" width="11.43"/>
    <col collapsed="false" customWidth="true" hidden="false" outlineLevel="0" max="4866" min="4866" style="1" width="12.57"/>
    <col collapsed="false" customWidth="true" hidden="false" outlineLevel="0" max="4867" min="4867" style="1" width="14"/>
    <col collapsed="false" customWidth="true" hidden="false" outlineLevel="0" max="4868" min="4868" style="1" width="22.42"/>
    <col collapsed="false" customWidth="true" hidden="false" outlineLevel="0" max="4869" min="4869" style="1" width="10.57"/>
    <col collapsed="false" customWidth="true" hidden="false" outlineLevel="0" max="4870" min="4870" style="1" width="9.42"/>
    <col collapsed="false" customWidth="true" hidden="false" outlineLevel="0" max="4871" min="4871" style="1" width="11.85"/>
    <col collapsed="false" customWidth="false" hidden="false" outlineLevel="0" max="5105" min="4872" style="1" width="9.14"/>
    <col collapsed="false" customWidth="true" hidden="false" outlineLevel="0" max="5106" min="5106" style="1" width="3.15"/>
    <col collapsed="false" customWidth="true" hidden="false" outlineLevel="0" max="5107" min="5107" style="1" width="15.57"/>
    <col collapsed="false" customWidth="true" hidden="false" outlineLevel="0" max="5108" min="5108" style="1" width="55.15"/>
    <col collapsed="false" customWidth="true" hidden="false" outlineLevel="0" max="5109" min="5109" style="1" width="5.86"/>
    <col collapsed="false" customWidth="true" hidden="false" outlineLevel="0" max="5110" min="5110" style="1" width="6.85"/>
    <col collapsed="false" customWidth="true" hidden="false" outlineLevel="0" max="5113" min="5111" style="1" width="10.57"/>
    <col collapsed="false" customWidth="true" hidden="true" outlineLevel="0" max="5120" min="5114" style="1" width="11.53"/>
    <col collapsed="false" customWidth="true" hidden="false" outlineLevel="0" max="5121" min="5121" style="1" width="11.43"/>
    <col collapsed="false" customWidth="true" hidden="false" outlineLevel="0" max="5122" min="5122" style="1" width="12.57"/>
    <col collapsed="false" customWidth="true" hidden="false" outlineLevel="0" max="5123" min="5123" style="1" width="14"/>
    <col collapsed="false" customWidth="true" hidden="false" outlineLevel="0" max="5124" min="5124" style="1" width="22.42"/>
    <col collapsed="false" customWidth="true" hidden="false" outlineLevel="0" max="5125" min="5125" style="1" width="10.57"/>
    <col collapsed="false" customWidth="true" hidden="false" outlineLevel="0" max="5126" min="5126" style="1" width="9.42"/>
    <col collapsed="false" customWidth="true" hidden="false" outlineLevel="0" max="5127" min="5127" style="1" width="11.85"/>
    <col collapsed="false" customWidth="false" hidden="false" outlineLevel="0" max="5361" min="5128" style="1" width="9.14"/>
    <col collapsed="false" customWidth="true" hidden="false" outlineLevel="0" max="5362" min="5362" style="1" width="3.15"/>
    <col collapsed="false" customWidth="true" hidden="false" outlineLevel="0" max="5363" min="5363" style="1" width="15.57"/>
    <col collapsed="false" customWidth="true" hidden="false" outlineLevel="0" max="5364" min="5364" style="1" width="55.15"/>
    <col collapsed="false" customWidth="true" hidden="false" outlineLevel="0" max="5365" min="5365" style="1" width="5.86"/>
    <col collapsed="false" customWidth="true" hidden="false" outlineLevel="0" max="5366" min="5366" style="1" width="6.85"/>
    <col collapsed="false" customWidth="true" hidden="false" outlineLevel="0" max="5369" min="5367" style="1" width="10.57"/>
    <col collapsed="false" customWidth="true" hidden="true" outlineLevel="0" max="5376" min="5370" style="1" width="11.53"/>
    <col collapsed="false" customWidth="true" hidden="false" outlineLevel="0" max="5377" min="5377" style="1" width="11.43"/>
    <col collapsed="false" customWidth="true" hidden="false" outlineLevel="0" max="5378" min="5378" style="1" width="12.57"/>
    <col collapsed="false" customWidth="true" hidden="false" outlineLevel="0" max="5379" min="5379" style="1" width="14"/>
    <col collapsed="false" customWidth="true" hidden="false" outlineLevel="0" max="5380" min="5380" style="1" width="22.42"/>
    <col collapsed="false" customWidth="true" hidden="false" outlineLevel="0" max="5381" min="5381" style="1" width="10.57"/>
    <col collapsed="false" customWidth="true" hidden="false" outlineLevel="0" max="5382" min="5382" style="1" width="9.42"/>
    <col collapsed="false" customWidth="true" hidden="false" outlineLevel="0" max="5383" min="5383" style="1" width="11.85"/>
    <col collapsed="false" customWidth="false" hidden="false" outlineLevel="0" max="5617" min="5384" style="1" width="9.14"/>
    <col collapsed="false" customWidth="true" hidden="false" outlineLevel="0" max="5618" min="5618" style="1" width="3.15"/>
    <col collapsed="false" customWidth="true" hidden="false" outlineLevel="0" max="5619" min="5619" style="1" width="15.57"/>
    <col collapsed="false" customWidth="true" hidden="false" outlineLevel="0" max="5620" min="5620" style="1" width="55.15"/>
    <col collapsed="false" customWidth="true" hidden="false" outlineLevel="0" max="5621" min="5621" style="1" width="5.86"/>
    <col collapsed="false" customWidth="true" hidden="false" outlineLevel="0" max="5622" min="5622" style="1" width="6.85"/>
    <col collapsed="false" customWidth="true" hidden="false" outlineLevel="0" max="5625" min="5623" style="1" width="10.57"/>
    <col collapsed="false" customWidth="true" hidden="true" outlineLevel="0" max="5632" min="5626" style="1" width="11.53"/>
    <col collapsed="false" customWidth="true" hidden="false" outlineLevel="0" max="5633" min="5633" style="1" width="11.43"/>
    <col collapsed="false" customWidth="true" hidden="false" outlineLevel="0" max="5634" min="5634" style="1" width="12.57"/>
    <col collapsed="false" customWidth="true" hidden="false" outlineLevel="0" max="5635" min="5635" style="1" width="14"/>
    <col collapsed="false" customWidth="true" hidden="false" outlineLevel="0" max="5636" min="5636" style="1" width="22.42"/>
    <col collapsed="false" customWidth="true" hidden="false" outlineLevel="0" max="5637" min="5637" style="1" width="10.57"/>
    <col collapsed="false" customWidth="true" hidden="false" outlineLevel="0" max="5638" min="5638" style="1" width="9.42"/>
    <col collapsed="false" customWidth="true" hidden="false" outlineLevel="0" max="5639" min="5639" style="1" width="11.85"/>
    <col collapsed="false" customWidth="false" hidden="false" outlineLevel="0" max="5873" min="5640" style="1" width="9.14"/>
    <col collapsed="false" customWidth="true" hidden="false" outlineLevel="0" max="5874" min="5874" style="1" width="3.15"/>
    <col collapsed="false" customWidth="true" hidden="false" outlineLevel="0" max="5875" min="5875" style="1" width="15.57"/>
    <col collapsed="false" customWidth="true" hidden="false" outlineLevel="0" max="5876" min="5876" style="1" width="55.15"/>
    <col collapsed="false" customWidth="true" hidden="false" outlineLevel="0" max="5877" min="5877" style="1" width="5.86"/>
    <col collapsed="false" customWidth="true" hidden="false" outlineLevel="0" max="5878" min="5878" style="1" width="6.85"/>
    <col collapsed="false" customWidth="true" hidden="false" outlineLevel="0" max="5881" min="5879" style="1" width="10.57"/>
    <col collapsed="false" customWidth="true" hidden="true" outlineLevel="0" max="5888" min="5882" style="1" width="11.53"/>
    <col collapsed="false" customWidth="true" hidden="false" outlineLevel="0" max="5889" min="5889" style="1" width="11.43"/>
    <col collapsed="false" customWidth="true" hidden="false" outlineLevel="0" max="5890" min="5890" style="1" width="12.57"/>
    <col collapsed="false" customWidth="true" hidden="false" outlineLevel="0" max="5891" min="5891" style="1" width="14"/>
    <col collapsed="false" customWidth="true" hidden="false" outlineLevel="0" max="5892" min="5892" style="1" width="22.42"/>
    <col collapsed="false" customWidth="true" hidden="false" outlineLevel="0" max="5893" min="5893" style="1" width="10.57"/>
    <col collapsed="false" customWidth="true" hidden="false" outlineLevel="0" max="5894" min="5894" style="1" width="9.42"/>
    <col collapsed="false" customWidth="true" hidden="false" outlineLevel="0" max="5895" min="5895" style="1" width="11.85"/>
    <col collapsed="false" customWidth="false" hidden="false" outlineLevel="0" max="6129" min="5896" style="1" width="9.14"/>
    <col collapsed="false" customWidth="true" hidden="false" outlineLevel="0" max="6130" min="6130" style="1" width="3.15"/>
    <col collapsed="false" customWidth="true" hidden="false" outlineLevel="0" max="6131" min="6131" style="1" width="15.57"/>
    <col collapsed="false" customWidth="true" hidden="false" outlineLevel="0" max="6132" min="6132" style="1" width="55.15"/>
    <col collapsed="false" customWidth="true" hidden="false" outlineLevel="0" max="6133" min="6133" style="1" width="5.86"/>
    <col collapsed="false" customWidth="true" hidden="false" outlineLevel="0" max="6134" min="6134" style="1" width="6.85"/>
    <col collapsed="false" customWidth="true" hidden="false" outlineLevel="0" max="6137" min="6135" style="1" width="10.57"/>
    <col collapsed="false" customWidth="true" hidden="true" outlineLevel="0" max="6144" min="6138" style="1" width="11.53"/>
    <col collapsed="false" customWidth="true" hidden="false" outlineLevel="0" max="6145" min="6145" style="1" width="11.43"/>
    <col collapsed="false" customWidth="true" hidden="false" outlineLevel="0" max="6146" min="6146" style="1" width="12.57"/>
    <col collapsed="false" customWidth="true" hidden="false" outlineLevel="0" max="6147" min="6147" style="1" width="14"/>
    <col collapsed="false" customWidth="true" hidden="false" outlineLevel="0" max="6148" min="6148" style="1" width="22.42"/>
    <col collapsed="false" customWidth="true" hidden="false" outlineLevel="0" max="6149" min="6149" style="1" width="10.57"/>
    <col collapsed="false" customWidth="true" hidden="false" outlineLevel="0" max="6150" min="6150" style="1" width="9.42"/>
    <col collapsed="false" customWidth="true" hidden="false" outlineLevel="0" max="6151" min="6151" style="1" width="11.85"/>
    <col collapsed="false" customWidth="false" hidden="false" outlineLevel="0" max="6385" min="6152" style="1" width="9.14"/>
    <col collapsed="false" customWidth="true" hidden="false" outlineLevel="0" max="6386" min="6386" style="1" width="3.15"/>
    <col collapsed="false" customWidth="true" hidden="false" outlineLevel="0" max="6387" min="6387" style="1" width="15.57"/>
    <col collapsed="false" customWidth="true" hidden="false" outlineLevel="0" max="6388" min="6388" style="1" width="55.15"/>
    <col collapsed="false" customWidth="true" hidden="false" outlineLevel="0" max="6389" min="6389" style="1" width="5.86"/>
    <col collapsed="false" customWidth="true" hidden="false" outlineLevel="0" max="6390" min="6390" style="1" width="6.85"/>
    <col collapsed="false" customWidth="true" hidden="false" outlineLevel="0" max="6393" min="6391" style="1" width="10.57"/>
    <col collapsed="false" customWidth="true" hidden="true" outlineLevel="0" max="6400" min="6394" style="1" width="11.53"/>
    <col collapsed="false" customWidth="true" hidden="false" outlineLevel="0" max="6401" min="6401" style="1" width="11.43"/>
    <col collapsed="false" customWidth="true" hidden="false" outlineLevel="0" max="6402" min="6402" style="1" width="12.57"/>
    <col collapsed="false" customWidth="true" hidden="false" outlineLevel="0" max="6403" min="6403" style="1" width="14"/>
    <col collapsed="false" customWidth="true" hidden="false" outlineLevel="0" max="6404" min="6404" style="1" width="22.42"/>
    <col collapsed="false" customWidth="true" hidden="false" outlineLevel="0" max="6405" min="6405" style="1" width="10.57"/>
    <col collapsed="false" customWidth="true" hidden="false" outlineLevel="0" max="6406" min="6406" style="1" width="9.42"/>
    <col collapsed="false" customWidth="true" hidden="false" outlineLevel="0" max="6407" min="6407" style="1" width="11.85"/>
    <col collapsed="false" customWidth="false" hidden="false" outlineLevel="0" max="6641" min="6408" style="1" width="9.14"/>
    <col collapsed="false" customWidth="true" hidden="false" outlineLevel="0" max="6642" min="6642" style="1" width="3.15"/>
    <col collapsed="false" customWidth="true" hidden="false" outlineLevel="0" max="6643" min="6643" style="1" width="15.57"/>
    <col collapsed="false" customWidth="true" hidden="false" outlineLevel="0" max="6644" min="6644" style="1" width="55.15"/>
    <col collapsed="false" customWidth="true" hidden="false" outlineLevel="0" max="6645" min="6645" style="1" width="5.86"/>
    <col collapsed="false" customWidth="true" hidden="false" outlineLevel="0" max="6646" min="6646" style="1" width="6.85"/>
    <col collapsed="false" customWidth="true" hidden="false" outlineLevel="0" max="6649" min="6647" style="1" width="10.57"/>
    <col collapsed="false" customWidth="true" hidden="true" outlineLevel="0" max="6656" min="6650" style="1" width="11.53"/>
    <col collapsed="false" customWidth="true" hidden="false" outlineLevel="0" max="6657" min="6657" style="1" width="11.43"/>
    <col collapsed="false" customWidth="true" hidden="false" outlineLevel="0" max="6658" min="6658" style="1" width="12.57"/>
    <col collapsed="false" customWidth="true" hidden="false" outlineLevel="0" max="6659" min="6659" style="1" width="14"/>
    <col collapsed="false" customWidth="true" hidden="false" outlineLevel="0" max="6660" min="6660" style="1" width="22.42"/>
    <col collapsed="false" customWidth="true" hidden="false" outlineLevel="0" max="6661" min="6661" style="1" width="10.57"/>
    <col collapsed="false" customWidth="true" hidden="false" outlineLevel="0" max="6662" min="6662" style="1" width="9.42"/>
    <col collapsed="false" customWidth="true" hidden="false" outlineLevel="0" max="6663" min="6663" style="1" width="11.85"/>
    <col collapsed="false" customWidth="false" hidden="false" outlineLevel="0" max="6897" min="6664" style="1" width="9.14"/>
    <col collapsed="false" customWidth="true" hidden="false" outlineLevel="0" max="6898" min="6898" style="1" width="3.15"/>
    <col collapsed="false" customWidth="true" hidden="false" outlineLevel="0" max="6899" min="6899" style="1" width="15.57"/>
    <col collapsed="false" customWidth="true" hidden="false" outlineLevel="0" max="6900" min="6900" style="1" width="55.15"/>
    <col collapsed="false" customWidth="true" hidden="false" outlineLevel="0" max="6901" min="6901" style="1" width="5.86"/>
    <col collapsed="false" customWidth="true" hidden="false" outlineLevel="0" max="6902" min="6902" style="1" width="6.85"/>
    <col collapsed="false" customWidth="true" hidden="false" outlineLevel="0" max="6905" min="6903" style="1" width="10.57"/>
    <col collapsed="false" customWidth="true" hidden="true" outlineLevel="0" max="6912" min="6906" style="1" width="11.53"/>
    <col collapsed="false" customWidth="true" hidden="false" outlineLevel="0" max="6913" min="6913" style="1" width="11.43"/>
    <col collapsed="false" customWidth="true" hidden="false" outlineLevel="0" max="6914" min="6914" style="1" width="12.57"/>
    <col collapsed="false" customWidth="true" hidden="false" outlineLevel="0" max="6915" min="6915" style="1" width="14"/>
    <col collapsed="false" customWidth="true" hidden="false" outlineLevel="0" max="6916" min="6916" style="1" width="22.42"/>
    <col collapsed="false" customWidth="true" hidden="false" outlineLevel="0" max="6917" min="6917" style="1" width="10.57"/>
    <col collapsed="false" customWidth="true" hidden="false" outlineLevel="0" max="6918" min="6918" style="1" width="9.42"/>
    <col collapsed="false" customWidth="true" hidden="false" outlineLevel="0" max="6919" min="6919" style="1" width="11.85"/>
    <col collapsed="false" customWidth="false" hidden="false" outlineLevel="0" max="7153" min="6920" style="1" width="9.14"/>
    <col collapsed="false" customWidth="true" hidden="false" outlineLevel="0" max="7154" min="7154" style="1" width="3.15"/>
    <col collapsed="false" customWidth="true" hidden="false" outlineLevel="0" max="7155" min="7155" style="1" width="15.57"/>
    <col collapsed="false" customWidth="true" hidden="false" outlineLevel="0" max="7156" min="7156" style="1" width="55.15"/>
    <col collapsed="false" customWidth="true" hidden="false" outlineLevel="0" max="7157" min="7157" style="1" width="5.86"/>
    <col collapsed="false" customWidth="true" hidden="false" outlineLevel="0" max="7158" min="7158" style="1" width="6.85"/>
    <col collapsed="false" customWidth="true" hidden="false" outlineLevel="0" max="7161" min="7159" style="1" width="10.57"/>
    <col collapsed="false" customWidth="true" hidden="true" outlineLevel="0" max="7168" min="7162" style="1" width="11.53"/>
    <col collapsed="false" customWidth="true" hidden="false" outlineLevel="0" max="7169" min="7169" style="1" width="11.43"/>
    <col collapsed="false" customWidth="true" hidden="false" outlineLevel="0" max="7170" min="7170" style="1" width="12.57"/>
    <col collapsed="false" customWidth="true" hidden="false" outlineLevel="0" max="7171" min="7171" style="1" width="14"/>
    <col collapsed="false" customWidth="true" hidden="false" outlineLevel="0" max="7172" min="7172" style="1" width="22.42"/>
    <col collapsed="false" customWidth="true" hidden="false" outlineLevel="0" max="7173" min="7173" style="1" width="10.57"/>
    <col collapsed="false" customWidth="true" hidden="false" outlineLevel="0" max="7174" min="7174" style="1" width="9.42"/>
    <col collapsed="false" customWidth="true" hidden="false" outlineLevel="0" max="7175" min="7175" style="1" width="11.85"/>
    <col collapsed="false" customWidth="false" hidden="false" outlineLevel="0" max="7409" min="7176" style="1" width="9.14"/>
    <col collapsed="false" customWidth="true" hidden="false" outlineLevel="0" max="7410" min="7410" style="1" width="3.15"/>
    <col collapsed="false" customWidth="true" hidden="false" outlineLevel="0" max="7411" min="7411" style="1" width="15.57"/>
    <col collapsed="false" customWidth="true" hidden="false" outlineLevel="0" max="7412" min="7412" style="1" width="55.15"/>
    <col collapsed="false" customWidth="true" hidden="false" outlineLevel="0" max="7413" min="7413" style="1" width="5.86"/>
    <col collapsed="false" customWidth="true" hidden="false" outlineLevel="0" max="7414" min="7414" style="1" width="6.85"/>
    <col collapsed="false" customWidth="true" hidden="false" outlineLevel="0" max="7417" min="7415" style="1" width="10.57"/>
    <col collapsed="false" customWidth="true" hidden="true" outlineLevel="0" max="7424" min="7418" style="1" width="11.53"/>
    <col collapsed="false" customWidth="true" hidden="false" outlineLevel="0" max="7425" min="7425" style="1" width="11.43"/>
    <col collapsed="false" customWidth="true" hidden="false" outlineLevel="0" max="7426" min="7426" style="1" width="12.57"/>
    <col collapsed="false" customWidth="true" hidden="false" outlineLevel="0" max="7427" min="7427" style="1" width="14"/>
    <col collapsed="false" customWidth="true" hidden="false" outlineLevel="0" max="7428" min="7428" style="1" width="22.42"/>
    <col collapsed="false" customWidth="true" hidden="false" outlineLevel="0" max="7429" min="7429" style="1" width="10.57"/>
    <col collapsed="false" customWidth="true" hidden="false" outlineLevel="0" max="7430" min="7430" style="1" width="9.42"/>
    <col collapsed="false" customWidth="true" hidden="false" outlineLevel="0" max="7431" min="7431" style="1" width="11.85"/>
    <col collapsed="false" customWidth="false" hidden="false" outlineLevel="0" max="7665" min="7432" style="1" width="9.14"/>
    <col collapsed="false" customWidth="true" hidden="false" outlineLevel="0" max="7666" min="7666" style="1" width="3.15"/>
    <col collapsed="false" customWidth="true" hidden="false" outlineLevel="0" max="7667" min="7667" style="1" width="15.57"/>
    <col collapsed="false" customWidth="true" hidden="false" outlineLevel="0" max="7668" min="7668" style="1" width="55.15"/>
    <col collapsed="false" customWidth="true" hidden="false" outlineLevel="0" max="7669" min="7669" style="1" width="5.86"/>
    <col collapsed="false" customWidth="true" hidden="false" outlineLevel="0" max="7670" min="7670" style="1" width="6.85"/>
    <col collapsed="false" customWidth="true" hidden="false" outlineLevel="0" max="7673" min="7671" style="1" width="10.57"/>
    <col collapsed="false" customWidth="true" hidden="true" outlineLevel="0" max="7680" min="7674" style="1" width="11.53"/>
    <col collapsed="false" customWidth="true" hidden="false" outlineLevel="0" max="7681" min="7681" style="1" width="11.43"/>
    <col collapsed="false" customWidth="true" hidden="false" outlineLevel="0" max="7682" min="7682" style="1" width="12.57"/>
    <col collapsed="false" customWidth="true" hidden="false" outlineLevel="0" max="7683" min="7683" style="1" width="14"/>
    <col collapsed="false" customWidth="true" hidden="false" outlineLevel="0" max="7684" min="7684" style="1" width="22.42"/>
    <col collapsed="false" customWidth="true" hidden="false" outlineLevel="0" max="7685" min="7685" style="1" width="10.57"/>
    <col collapsed="false" customWidth="true" hidden="false" outlineLevel="0" max="7686" min="7686" style="1" width="9.42"/>
    <col collapsed="false" customWidth="true" hidden="false" outlineLevel="0" max="7687" min="7687" style="1" width="11.85"/>
    <col collapsed="false" customWidth="false" hidden="false" outlineLevel="0" max="7921" min="7688" style="1" width="9.14"/>
    <col collapsed="false" customWidth="true" hidden="false" outlineLevel="0" max="7922" min="7922" style="1" width="3.15"/>
    <col collapsed="false" customWidth="true" hidden="false" outlineLevel="0" max="7923" min="7923" style="1" width="15.57"/>
    <col collapsed="false" customWidth="true" hidden="false" outlineLevel="0" max="7924" min="7924" style="1" width="55.15"/>
    <col collapsed="false" customWidth="true" hidden="false" outlineLevel="0" max="7925" min="7925" style="1" width="5.86"/>
    <col collapsed="false" customWidth="true" hidden="false" outlineLevel="0" max="7926" min="7926" style="1" width="6.85"/>
    <col collapsed="false" customWidth="true" hidden="false" outlineLevel="0" max="7929" min="7927" style="1" width="10.57"/>
    <col collapsed="false" customWidth="true" hidden="true" outlineLevel="0" max="7936" min="7930" style="1" width="11.53"/>
    <col collapsed="false" customWidth="true" hidden="false" outlineLevel="0" max="7937" min="7937" style="1" width="11.43"/>
    <col collapsed="false" customWidth="true" hidden="false" outlineLevel="0" max="7938" min="7938" style="1" width="12.57"/>
    <col collapsed="false" customWidth="true" hidden="false" outlineLevel="0" max="7939" min="7939" style="1" width="14"/>
    <col collapsed="false" customWidth="true" hidden="false" outlineLevel="0" max="7940" min="7940" style="1" width="22.42"/>
    <col collapsed="false" customWidth="true" hidden="false" outlineLevel="0" max="7941" min="7941" style="1" width="10.57"/>
    <col collapsed="false" customWidth="true" hidden="false" outlineLevel="0" max="7942" min="7942" style="1" width="9.42"/>
    <col collapsed="false" customWidth="true" hidden="false" outlineLevel="0" max="7943" min="7943" style="1" width="11.85"/>
    <col collapsed="false" customWidth="false" hidden="false" outlineLevel="0" max="8177" min="7944" style="1" width="9.14"/>
    <col collapsed="false" customWidth="true" hidden="false" outlineLevel="0" max="8178" min="8178" style="1" width="3.15"/>
    <col collapsed="false" customWidth="true" hidden="false" outlineLevel="0" max="8179" min="8179" style="1" width="15.57"/>
    <col collapsed="false" customWidth="true" hidden="false" outlineLevel="0" max="8180" min="8180" style="1" width="55.15"/>
    <col collapsed="false" customWidth="true" hidden="false" outlineLevel="0" max="8181" min="8181" style="1" width="5.86"/>
    <col collapsed="false" customWidth="true" hidden="false" outlineLevel="0" max="8182" min="8182" style="1" width="6.85"/>
    <col collapsed="false" customWidth="true" hidden="false" outlineLevel="0" max="8185" min="8183" style="1" width="10.57"/>
    <col collapsed="false" customWidth="true" hidden="true" outlineLevel="0" max="8192" min="8186" style="1" width="11.53"/>
    <col collapsed="false" customWidth="true" hidden="false" outlineLevel="0" max="8193" min="8193" style="1" width="11.43"/>
    <col collapsed="false" customWidth="true" hidden="false" outlineLevel="0" max="8194" min="8194" style="1" width="12.57"/>
    <col collapsed="false" customWidth="true" hidden="false" outlineLevel="0" max="8195" min="8195" style="1" width="14"/>
    <col collapsed="false" customWidth="true" hidden="false" outlineLevel="0" max="8196" min="8196" style="1" width="22.42"/>
    <col collapsed="false" customWidth="true" hidden="false" outlineLevel="0" max="8197" min="8197" style="1" width="10.57"/>
    <col collapsed="false" customWidth="true" hidden="false" outlineLevel="0" max="8198" min="8198" style="1" width="9.42"/>
    <col collapsed="false" customWidth="true" hidden="false" outlineLevel="0" max="8199" min="8199" style="1" width="11.85"/>
    <col collapsed="false" customWidth="false" hidden="false" outlineLevel="0" max="8433" min="8200" style="1" width="9.14"/>
    <col collapsed="false" customWidth="true" hidden="false" outlineLevel="0" max="8434" min="8434" style="1" width="3.15"/>
    <col collapsed="false" customWidth="true" hidden="false" outlineLevel="0" max="8435" min="8435" style="1" width="15.57"/>
    <col collapsed="false" customWidth="true" hidden="false" outlineLevel="0" max="8436" min="8436" style="1" width="55.15"/>
    <col collapsed="false" customWidth="true" hidden="false" outlineLevel="0" max="8437" min="8437" style="1" width="5.86"/>
    <col collapsed="false" customWidth="true" hidden="false" outlineLevel="0" max="8438" min="8438" style="1" width="6.85"/>
    <col collapsed="false" customWidth="true" hidden="false" outlineLevel="0" max="8441" min="8439" style="1" width="10.57"/>
    <col collapsed="false" customWidth="true" hidden="true" outlineLevel="0" max="8448" min="8442" style="1" width="11.53"/>
    <col collapsed="false" customWidth="true" hidden="false" outlineLevel="0" max="8449" min="8449" style="1" width="11.43"/>
    <col collapsed="false" customWidth="true" hidden="false" outlineLevel="0" max="8450" min="8450" style="1" width="12.57"/>
    <col collapsed="false" customWidth="true" hidden="false" outlineLevel="0" max="8451" min="8451" style="1" width="14"/>
    <col collapsed="false" customWidth="true" hidden="false" outlineLevel="0" max="8452" min="8452" style="1" width="22.42"/>
    <col collapsed="false" customWidth="true" hidden="false" outlineLevel="0" max="8453" min="8453" style="1" width="10.57"/>
    <col collapsed="false" customWidth="true" hidden="false" outlineLevel="0" max="8454" min="8454" style="1" width="9.42"/>
    <col collapsed="false" customWidth="true" hidden="false" outlineLevel="0" max="8455" min="8455" style="1" width="11.85"/>
    <col collapsed="false" customWidth="false" hidden="false" outlineLevel="0" max="8689" min="8456" style="1" width="9.14"/>
    <col collapsed="false" customWidth="true" hidden="false" outlineLevel="0" max="8690" min="8690" style="1" width="3.15"/>
    <col collapsed="false" customWidth="true" hidden="false" outlineLevel="0" max="8691" min="8691" style="1" width="15.57"/>
    <col collapsed="false" customWidth="true" hidden="false" outlineLevel="0" max="8692" min="8692" style="1" width="55.15"/>
    <col collapsed="false" customWidth="true" hidden="false" outlineLevel="0" max="8693" min="8693" style="1" width="5.86"/>
    <col collapsed="false" customWidth="true" hidden="false" outlineLevel="0" max="8694" min="8694" style="1" width="6.85"/>
    <col collapsed="false" customWidth="true" hidden="false" outlineLevel="0" max="8697" min="8695" style="1" width="10.57"/>
    <col collapsed="false" customWidth="true" hidden="true" outlineLevel="0" max="8704" min="8698" style="1" width="11.53"/>
    <col collapsed="false" customWidth="true" hidden="false" outlineLevel="0" max="8705" min="8705" style="1" width="11.43"/>
    <col collapsed="false" customWidth="true" hidden="false" outlineLevel="0" max="8706" min="8706" style="1" width="12.57"/>
    <col collapsed="false" customWidth="true" hidden="false" outlineLevel="0" max="8707" min="8707" style="1" width="14"/>
    <col collapsed="false" customWidth="true" hidden="false" outlineLevel="0" max="8708" min="8708" style="1" width="22.42"/>
    <col collapsed="false" customWidth="true" hidden="false" outlineLevel="0" max="8709" min="8709" style="1" width="10.57"/>
    <col collapsed="false" customWidth="true" hidden="false" outlineLevel="0" max="8710" min="8710" style="1" width="9.42"/>
    <col collapsed="false" customWidth="true" hidden="false" outlineLevel="0" max="8711" min="8711" style="1" width="11.85"/>
    <col collapsed="false" customWidth="false" hidden="false" outlineLevel="0" max="8945" min="8712" style="1" width="9.14"/>
    <col collapsed="false" customWidth="true" hidden="false" outlineLevel="0" max="8946" min="8946" style="1" width="3.15"/>
    <col collapsed="false" customWidth="true" hidden="false" outlineLevel="0" max="8947" min="8947" style="1" width="15.57"/>
    <col collapsed="false" customWidth="true" hidden="false" outlineLevel="0" max="8948" min="8948" style="1" width="55.15"/>
    <col collapsed="false" customWidth="true" hidden="false" outlineLevel="0" max="8949" min="8949" style="1" width="5.86"/>
    <col collapsed="false" customWidth="true" hidden="false" outlineLevel="0" max="8950" min="8950" style="1" width="6.85"/>
    <col collapsed="false" customWidth="true" hidden="false" outlineLevel="0" max="8953" min="8951" style="1" width="10.57"/>
    <col collapsed="false" customWidth="true" hidden="true" outlineLevel="0" max="8960" min="8954" style="1" width="11.53"/>
    <col collapsed="false" customWidth="true" hidden="false" outlineLevel="0" max="8961" min="8961" style="1" width="11.43"/>
    <col collapsed="false" customWidth="true" hidden="false" outlineLevel="0" max="8962" min="8962" style="1" width="12.57"/>
    <col collapsed="false" customWidth="true" hidden="false" outlineLevel="0" max="8963" min="8963" style="1" width="14"/>
    <col collapsed="false" customWidth="true" hidden="false" outlineLevel="0" max="8964" min="8964" style="1" width="22.42"/>
    <col collapsed="false" customWidth="true" hidden="false" outlineLevel="0" max="8965" min="8965" style="1" width="10.57"/>
    <col collapsed="false" customWidth="true" hidden="false" outlineLevel="0" max="8966" min="8966" style="1" width="9.42"/>
    <col collapsed="false" customWidth="true" hidden="false" outlineLevel="0" max="8967" min="8967" style="1" width="11.85"/>
    <col collapsed="false" customWidth="false" hidden="false" outlineLevel="0" max="9201" min="8968" style="1" width="9.14"/>
    <col collapsed="false" customWidth="true" hidden="false" outlineLevel="0" max="9202" min="9202" style="1" width="3.15"/>
    <col collapsed="false" customWidth="true" hidden="false" outlineLevel="0" max="9203" min="9203" style="1" width="15.57"/>
    <col collapsed="false" customWidth="true" hidden="false" outlineLevel="0" max="9204" min="9204" style="1" width="55.15"/>
    <col collapsed="false" customWidth="true" hidden="false" outlineLevel="0" max="9205" min="9205" style="1" width="5.86"/>
    <col collapsed="false" customWidth="true" hidden="false" outlineLevel="0" max="9206" min="9206" style="1" width="6.85"/>
    <col collapsed="false" customWidth="true" hidden="false" outlineLevel="0" max="9209" min="9207" style="1" width="10.57"/>
    <col collapsed="false" customWidth="true" hidden="true" outlineLevel="0" max="9216" min="9210" style="1" width="11.53"/>
    <col collapsed="false" customWidth="true" hidden="false" outlineLevel="0" max="9217" min="9217" style="1" width="11.43"/>
    <col collapsed="false" customWidth="true" hidden="false" outlineLevel="0" max="9218" min="9218" style="1" width="12.57"/>
    <col collapsed="false" customWidth="true" hidden="false" outlineLevel="0" max="9219" min="9219" style="1" width="14"/>
    <col collapsed="false" customWidth="true" hidden="false" outlineLevel="0" max="9220" min="9220" style="1" width="22.42"/>
    <col collapsed="false" customWidth="true" hidden="false" outlineLevel="0" max="9221" min="9221" style="1" width="10.57"/>
    <col collapsed="false" customWidth="true" hidden="false" outlineLevel="0" max="9222" min="9222" style="1" width="9.42"/>
    <col collapsed="false" customWidth="true" hidden="false" outlineLevel="0" max="9223" min="9223" style="1" width="11.85"/>
    <col collapsed="false" customWidth="false" hidden="false" outlineLevel="0" max="9457" min="9224" style="1" width="9.14"/>
    <col collapsed="false" customWidth="true" hidden="false" outlineLevel="0" max="9458" min="9458" style="1" width="3.15"/>
    <col collapsed="false" customWidth="true" hidden="false" outlineLevel="0" max="9459" min="9459" style="1" width="15.57"/>
    <col collapsed="false" customWidth="true" hidden="false" outlineLevel="0" max="9460" min="9460" style="1" width="55.15"/>
    <col collapsed="false" customWidth="true" hidden="false" outlineLevel="0" max="9461" min="9461" style="1" width="5.86"/>
    <col collapsed="false" customWidth="true" hidden="false" outlineLevel="0" max="9462" min="9462" style="1" width="6.85"/>
    <col collapsed="false" customWidth="true" hidden="false" outlineLevel="0" max="9465" min="9463" style="1" width="10.57"/>
    <col collapsed="false" customWidth="true" hidden="true" outlineLevel="0" max="9472" min="9466" style="1" width="11.53"/>
    <col collapsed="false" customWidth="true" hidden="false" outlineLevel="0" max="9473" min="9473" style="1" width="11.43"/>
    <col collapsed="false" customWidth="true" hidden="false" outlineLevel="0" max="9474" min="9474" style="1" width="12.57"/>
    <col collapsed="false" customWidth="true" hidden="false" outlineLevel="0" max="9475" min="9475" style="1" width="14"/>
    <col collapsed="false" customWidth="true" hidden="false" outlineLevel="0" max="9476" min="9476" style="1" width="22.42"/>
    <col collapsed="false" customWidth="true" hidden="false" outlineLevel="0" max="9477" min="9477" style="1" width="10.57"/>
    <col collapsed="false" customWidth="true" hidden="false" outlineLevel="0" max="9478" min="9478" style="1" width="9.42"/>
    <col collapsed="false" customWidth="true" hidden="false" outlineLevel="0" max="9479" min="9479" style="1" width="11.85"/>
    <col collapsed="false" customWidth="false" hidden="false" outlineLevel="0" max="9713" min="9480" style="1" width="9.14"/>
    <col collapsed="false" customWidth="true" hidden="false" outlineLevel="0" max="9714" min="9714" style="1" width="3.15"/>
    <col collapsed="false" customWidth="true" hidden="false" outlineLevel="0" max="9715" min="9715" style="1" width="15.57"/>
    <col collapsed="false" customWidth="true" hidden="false" outlineLevel="0" max="9716" min="9716" style="1" width="55.15"/>
    <col collapsed="false" customWidth="true" hidden="false" outlineLevel="0" max="9717" min="9717" style="1" width="5.86"/>
    <col collapsed="false" customWidth="true" hidden="false" outlineLevel="0" max="9718" min="9718" style="1" width="6.85"/>
    <col collapsed="false" customWidth="true" hidden="false" outlineLevel="0" max="9721" min="9719" style="1" width="10.57"/>
    <col collapsed="false" customWidth="true" hidden="true" outlineLevel="0" max="9728" min="9722" style="1" width="11.53"/>
    <col collapsed="false" customWidth="true" hidden="false" outlineLevel="0" max="9729" min="9729" style="1" width="11.43"/>
    <col collapsed="false" customWidth="true" hidden="false" outlineLevel="0" max="9730" min="9730" style="1" width="12.57"/>
    <col collapsed="false" customWidth="true" hidden="false" outlineLevel="0" max="9731" min="9731" style="1" width="14"/>
    <col collapsed="false" customWidth="true" hidden="false" outlineLevel="0" max="9732" min="9732" style="1" width="22.42"/>
    <col collapsed="false" customWidth="true" hidden="false" outlineLevel="0" max="9733" min="9733" style="1" width="10.57"/>
    <col collapsed="false" customWidth="true" hidden="false" outlineLevel="0" max="9734" min="9734" style="1" width="9.42"/>
    <col collapsed="false" customWidth="true" hidden="false" outlineLevel="0" max="9735" min="9735" style="1" width="11.85"/>
    <col collapsed="false" customWidth="false" hidden="false" outlineLevel="0" max="9969" min="9736" style="1" width="9.14"/>
    <col collapsed="false" customWidth="true" hidden="false" outlineLevel="0" max="9970" min="9970" style="1" width="3.15"/>
    <col collapsed="false" customWidth="true" hidden="false" outlineLevel="0" max="9971" min="9971" style="1" width="15.57"/>
    <col collapsed="false" customWidth="true" hidden="false" outlineLevel="0" max="9972" min="9972" style="1" width="55.15"/>
    <col collapsed="false" customWidth="true" hidden="false" outlineLevel="0" max="9973" min="9973" style="1" width="5.86"/>
    <col collapsed="false" customWidth="true" hidden="false" outlineLevel="0" max="9974" min="9974" style="1" width="6.85"/>
    <col collapsed="false" customWidth="true" hidden="false" outlineLevel="0" max="9977" min="9975" style="1" width="10.57"/>
    <col collapsed="false" customWidth="true" hidden="true" outlineLevel="0" max="9984" min="9978" style="1" width="11.53"/>
    <col collapsed="false" customWidth="true" hidden="false" outlineLevel="0" max="9985" min="9985" style="1" width="11.43"/>
    <col collapsed="false" customWidth="true" hidden="false" outlineLevel="0" max="9986" min="9986" style="1" width="12.57"/>
    <col collapsed="false" customWidth="true" hidden="false" outlineLevel="0" max="9987" min="9987" style="1" width="14"/>
    <col collapsed="false" customWidth="true" hidden="false" outlineLevel="0" max="9988" min="9988" style="1" width="22.42"/>
    <col collapsed="false" customWidth="true" hidden="false" outlineLevel="0" max="9989" min="9989" style="1" width="10.57"/>
    <col collapsed="false" customWidth="true" hidden="false" outlineLevel="0" max="9990" min="9990" style="1" width="9.42"/>
    <col collapsed="false" customWidth="true" hidden="false" outlineLevel="0" max="9991" min="9991" style="1" width="11.85"/>
    <col collapsed="false" customWidth="false" hidden="false" outlineLevel="0" max="10225" min="9992" style="1" width="9.14"/>
    <col collapsed="false" customWidth="true" hidden="false" outlineLevel="0" max="10226" min="10226" style="1" width="3.15"/>
    <col collapsed="false" customWidth="true" hidden="false" outlineLevel="0" max="10227" min="10227" style="1" width="15.57"/>
    <col collapsed="false" customWidth="true" hidden="false" outlineLevel="0" max="10228" min="10228" style="1" width="55.15"/>
    <col collapsed="false" customWidth="true" hidden="false" outlineLevel="0" max="10229" min="10229" style="1" width="5.86"/>
    <col collapsed="false" customWidth="true" hidden="false" outlineLevel="0" max="10230" min="10230" style="1" width="6.85"/>
    <col collapsed="false" customWidth="true" hidden="false" outlineLevel="0" max="10233" min="10231" style="1" width="10.57"/>
    <col collapsed="false" customWidth="true" hidden="true" outlineLevel="0" max="10240" min="10234" style="1" width="11.53"/>
    <col collapsed="false" customWidth="true" hidden="false" outlineLevel="0" max="10241" min="10241" style="1" width="11.43"/>
    <col collapsed="false" customWidth="true" hidden="false" outlineLevel="0" max="10242" min="10242" style="1" width="12.57"/>
    <col collapsed="false" customWidth="true" hidden="false" outlineLevel="0" max="10243" min="10243" style="1" width="14"/>
    <col collapsed="false" customWidth="true" hidden="false" outlineLevel="0" max="10244" min="10244" style="1" width="22.42"/>
    <col collapsed="false" customWidth="true" hidden="false" outlineLevel="0" max="10245" min="10245" style="1" width="10.57"/>
    <col collapsed="false" customWidth="true" hidden="false" outlineLevel="0" max="10246" min="10246" style="1" width="9.42"/>
    <col collapsed="false" customWidth="true" hidden="false" outlineLevel="0" max="10247" min="10247" style="1" width="11.85"/>
    <col collapsed="false" customWidth="false" hidden="false" outlineLevel="0" max="10481" min="10248" style="1" width="9.14"/>
    <col collapsed="false" customWidth="true" hidden="false" outlineLevel="0" max="10482" min="10482" style="1" width="3.15"/>
    <col collapsed="false" customWidth="true" hidden="false" outlineLevel="0" max="10483" min="10483" style="1" width="15.57"/>
    <col collapsed="false" customWidth="true" hidden="false" outlineLevel="0" max="10484" min="10484" style="1" width="55.15"/>
    <col collapsed="false" customWidth="true" hidden="false" outlineLevel="0" max="10485" min="10485" style="1" width="5.86"/>
    <col collapsed="false" customWidth="true" hidden="false" outlineLevel="0" max="10486" min="10486" style="1" width="6.85"/>
    <col collapsed="false" customWidth="true" hidden="false" outlineLevel="0" max="10489" min="10487" style="1" width="10.57"/>
    <col collapsed="false" customWidth="true" hidden="true" outlineLevel="0" max="10496" min="10490" style="1" width="11.53"/>
    <col collapsed="false" customWidth="true" hidden="false" outlineLevel="0" max="10497" min="10497" style="1" width="11.43"/>
    <col collapsed="false" customWidth="true" hidden="false" outlineLevel="0" max="10498" min="10498" style="1" width="12.57"/>
    <col collapsed="false" customWidth="true" hidden="false" outlineLevel="0" max="10499" min="10499" style="1" width="14"/>
    <col collapsed="false" customWidth="true" hidden="false" outlineLevel="0" max="10500" min="10500" style="1" width="22.42"/>
    <col collapsed="false" customWidth="true" hidden="false" outlineLevel="0" max="10501" min="10501" style="1" width="10.57"/>
    <col collapsed="false" customWidth="true" hidden="false" outlineLevel="0" max="10502" min="10502" style="1" width="9.42"/>
    <col collapsed="false" customWidth="true" hidden="false" outlineLevel="0" max="10503" min="10503" style="1" width="11.85"/>
    <col collapsed="false" customWidth="false" hidden="false" outlineLevel="0" max="10737" min="10504" style="1" width="9.14"/>
    <col collapsed="false" customWidth="true" hidden="false" outlineLevel="0" max="10738" min="10738" style="1" width="3.15"/>
    <col collapsed="false" customWidth="true" hidden="false" outlineLevel="0" max="10739" min="10739" style="1" width="15.57"/>
    <col collapsed="false" customWidth="true" hidden="false" outlineLevel="0" max="10740" min="10740" style="1" width="55.15"/>
    <col collapsed="false" customWidth="true" hidden="false" outlineLevel="0" max="10741" min="10741" style="1" width="5.86"/>
    <col collapsed="false" customWidth="true" hidden="false" outlineLevel="0" max="10742" min="10742" style="1" width="6.85"/>
    <col collapsed="false" customWidth="true" hidden="false" outlineLevel="0" max="10745" min="10743" style="1" width="10.57"/>
    <col collapsed="false" customWidth="true" hidden="true" outlineLevel="0" max="10752" min="10746" style="1" width="11.53"/>
    <col collapsed="false" customWidth="true" hidden="false" outlineLevel="0" max="10753" min="10753" style="1" width="11.43"/>
    <col collapsed="false" customWidth="true" hidden="false" outlineLevel="0" max="10754" min="10754" style="1" width="12.57"/>
    <col collapsed="false" customWidth="true" hidden="false" outlineLevel="0" max="10755" min="10755" style="1" width="14"/>
    <col collapsed="false" customWidth="true" hidden="false" outlineLevel="0" max="10756" min="10756" style="1" width="22.42"/>
    <col collapsed="false" customWidth="true" hidden="false" outlineLevel="0" max="10757" min="10757" style="1" width="10.57"/>
    <col collapsed="false" customWidth="true" hidden="false" outlineLevel="0" max="10758" min="10758" style="1" width="9.42"/>
    <col collapsed="false" customWidth="true" hidden="false" outlineLevel="0" max="10759" min="10759" style="1" width="11.85"/>
    <col collapsed="false" customWidth="false" hidden="false" outlineLevel="0" max="10993" min="10760" style="1" width="9.14"/>
    <col collapsed="false" customWidth="true" hidden="false" outlineLevel="0" max="10994" min="10994" style="1" width="3.15"/>
    <col collapsed="false" customWidth="true" hidden="false" outlineLevel="0" max="10995" min="10995" style="1" width="15.57"/>
    <col collapsed="false" customWidth="true" hidden="false" outlineLevel="0" max="10996" min="10996" style="1" width="55.15"/>
    <col collapsed="false" customWidth="true" hidden="false" outlineLevel="0" max="10997" min="10997" style="1" width="5.86"/>
    <col collapsed="false" customWidth="true" hidden="false" outlineLevel="0" max="10998" min="10998" style="1" width="6.85"/>
    <col collapsed="false" customWidth="true" hidden="false" outlineLevel="0" max="11001" min="10999" style="1" width="10.57"/>
    <col collapsed="false" customWidth="true" hidden="true" outlineLevel="0" max="11008" min="11002" style="1" width="11.53"/>
    <col collapsed="false" customWidth="true" hidden="false" outlineLevel="0" max="11009" min="11009" style="1" width="11.43"/>
    <col collapsed="false" customWidth="true" hidden="false" outlineLevel="0" max="11010" min="11010" style="1" width="12.57"/>
    <col collapsed="false" customWidth="true" hidden="false" outlineLevel="0" max="11011" min="11011" style="1" width="14"/>
    <col collapsed="false" customWidth="true" hidden="false" outlineLevel="0" max="11012" min="11012" style="1" width="22.42"/>
    <col collapsed="false" customWidth="true" hidden="false" outlineLevel="0" max="11013" min="11013" style="1" width="10.57"/>
    <col collapsed="false" customWidth="true" hidden="false" outlineLevel="0" max="11014" min="11014" style="1" width="9.42"/>
    <col collapsed="false" customWidth="true" hidden="false" outlineLevel="0" max="11015" min="11015" style="1" width="11.85"/>
    <col collapsed="false" customWidth="false" hidden="false" outlineLevel="0" max="11249" min="11016" style="1" width="9.14"/>
    <col collapsed="false" customWidth="true" hidden="false" outlineLevel="0" max="11250" min="11250" style="1" width="3.15"/>
    <col collapsed="false" customWidth="true" hidden="false" outlineLevel="0" max="11251" min="11251" style="1" width="15.57"/>
    <col collapsed="false" customWidth="true" hidden="false" outlineLevel="0" max="11252" min="11252" style="1" width="55.15"/>
    <col collapsed="false" customWidth="true" hidden="false" outlineLevel="0" max="11253" min="11253" style="1" width="5.86"/>
    <col collapsed="false" customWidth="true" hidden="false" outlineLevel="0" max="11254" min="11254" style="1" width="6.85"/>
    <col collapsed="false" customWidth="true" hidden="false" outlineLevel="0" max="11257" min="11255" style="1" width="10.57"/>
    <col collapsed="false" customWidth="true" hidden="true" outlineLevel="0" max="11264" min="11258" style="1" width="11.53"/>
    <col collapsed="false" customWidth="true" hidden="false" outlineLevel="0" max="11265" min="11265" style="1" width="11.43"/>
    <col collapsed="false" customWidth="true" hidden="false" outlineLevel="0" max="11266" min="11266" style="1" width="12.57"/>
    <col collapsed="false" customWidth="true" hidden="false" outlineLevel="0" max="11267" min="11267" style="1" width="14"/>
    <col collapsed="false" customWidth="true" hidden="false" outlineLevel="0" max="11268" min="11268" style="1" width="22.42"/>
    <col collapsed="false" customWidth="true" hidden="false" outlineLevel="0" max="11269" min="11269" style="1" width="10.57"/>
    <col collapsed="false" customWidth="true" hidden="false" outlineLevel="0" max="11270" min="11270" style="1" width="9.42"/>
    <col collapsed="false" customWidth="true" hidden="false" outlineLevel="0" max="11271" min="11271" style="1" width="11.85"/>
    <col collapsed="false" customWidth="false" hidden="false" outlineLevel="0" max="11505" min="11272" style="1" width="9.14"/>
    <col collapsed="false" customWidth="true" hidden="false" outlineLevel="0" max="11506" min="11506" style="1" width="3.15"/>
    <col collapsed="false" customWidth="true" hidden="false" outlineLevel="0" max="11507" min="11507" style="1" width="15.57"/>
    <col collapsed="false" customWidth="true" hidden="false" outlineLevel="0" max="11508" min="11508" style="1" width="55.15"/>
    <col collapsed="false" customWidth="true" hidden="false" outlineLevel="0" max="11509" min="11509" style="1" width="5.86"/>
    <col collapsed="false" customWidth="true" hidden="false" outlineLevel="0" max="11510" min="11510" style="1" width="6.85"/>
    <col collapsed="false" customWidth="true" hidden="false" outlineLevel="0" max="11513" min="11511" style="1" width="10.57"/>
    <col collapsed="false" customWidth="true" hidden="true" outlineLevel="0" max="11520" min="11514" style="1" width="11.53"/>
    <col collapsed="false" customWidth="true" hidden="false" outlineLevel="0" max="11521" min="11521" style="1" width="11.43"/>
    <col collapsed="false" customWidth="true" hidden="false" outlineLevel="0" max="11522" min="11522" style="1" width="12.57"/>
    <col collapsed="false" customWidth="true" hidden="false" outlineLevel="0" max="11523" min="11523" style="1" width="14"/>
    <col collapsed="false" customWidth="true" hidden="false" outlineLevel="0" max="11524" min="11524" style="1" width="22.42"/>
    <col collapsed="false" customWidth="true" hidden="false" outlineLevel="0" max="11525" min="11525" style="1" width="10.57"/>
    <col collapsed="false" customWidth="true" hidden="false" outlineLevel="0" max="11526" min="11526" style="1" width="9.42"/>
    <col collapsed="false" customWidth="true" hidden="false" outlineLevel="0" max="11527" min="11527" style="1" width="11.85"/>
    <col collapsed="false" customWidth="false" hidden="false" outlineLevel="0" max="11761" min="11528" style="1" width="9.14"/>
    <col collapsed="false" customWidth="true" hidden="false" outlineLevel="0" max="11762" min="11762" style="1" width="3.15"/>
    <col collapsed="false" customWidth="true" hidden="false" outlineLevel="0" max="11763" min="11763" style="1" width="15.57"/>
    <col collapsed="false" customWidth="true" hidden="false" outlineLevel="0" max="11764" min="11764" style="1" width="55.15"/>
    <col collapsed="false" customWidth="true" hidden="false" outlineLevel="0" max="11765" min="11765" style="1" width="5.86"/>
    <col collapsed="false" customWidth="true" hidden="false" outlineLevel="0" max="11766" min="11766" style="1" width="6.85"/>
    <col collapsed="false" customWidth="true" hidden="false" outlineLevel="0" max="11769" min="11767" style="1" width="10.57"/>
    <col collapsed="false" customWidth="true" hidden="true" outlineLevel="0" max="11776" min="11770" style="1" width="11.53"/>
    <col collapsed="false" customWidth="true" hidden="false" outlineLevel="0" max="11777" min="11777" style="1" width="11.43"/>
    <col collapsed="false" customWidth="true" hidden="false" outlineLevel="0" max="11778" min="11778" style="1" width="12.57"/>
    <col collapsed="false" customWidth="true" hidden="false" outlineLevel="0" max="11779" min="11779" style="1" width="14"/>
    <col collapsed="false" customWidth="true" hidden="false" outlineLevel="0" max="11780" min="11780" style="1" width="22.42"/>
    <col collapsed="false" customWidth="true" hidden="false" outlineLevel="0" max="11781" min="11781" style="1" width="10.57"/>
    <col collapsed="false" customWidth="true" hidden="false" outlineLevel="0" max="11782" min="11782" style="1" width="9.42"/>
    <col collapsed="false" customWidth="true" hidden="false" outlineLevel="0" max="11783" min="11783" style="1" width="11.85"/>
    <col collapsed="false" customWidth="false" hidden="false" outlineLevel="0" max="12017" min="11784" style="1" width="9.14"/>
    <col collapsed="false" customWidth="true" hidden="false" outlineLevel="0" max="12018" min="12018" style="1" width="3.15"/>
    <col collapsed="false" customWidth="true" hidden="false" outlineLevel="0" max="12019" min="12019" style="1" width="15.57"/>
    <col collapsed="false" customWidth="true" hidden="false" outlineLevel="0" max="12020" min="12020" style="1" width="55.15"/>
    <col collapsed="false" customWidth="true" hidden="false" outlineLevel="0" max="12021" min="12021" style="1" width="5.86"/>
    <col collapsed="false" customWidth="true" hidden="false" outlineLevel="0" max="12022" min="12022" style="1" width="6.85"/>
    <col collapsed="false" customWidth="true" hidden="false" outlineLevel="0" max="12025" min="12023" style="1" width="10.57"/>
    <col collapsed="false" customWidth="true" hidden="true" outlineLevel="0" max="12032" min="12026" style="1" width="11.53"/>
    <col collapsed="false" customWidth="true" hidden="false" outlineLevel="0" max="12033" min="12033" style="1" width="11.43"/>
    <col collapsed="false" customWidth="true" hidden="false" outlineLevel="0" max="12034" min="12034" style="1" width="12.57"/>
    <col collapsed="false" customWidth="true" hidden="false" outlineLevel="0" max="12035" min="12035" style="1" width="14"/>
    <col collapsed="false" customWidth="true" hidden="false" outlineLevel="0" max="12036" min="12036" style="1" width="22.42"/>
    <col collapsed="false" customWidth="true" hidden="false" outlineLevel="0" max="12037" min="12037" style="1" width="10.57"/>
    <col collapsed="false" customWidth="true" hidden="false" outlineLevel="0" max="12038" min="12038" style="1" width="9.42"/>
    <col collapsed="false" customWidth="true" hidden="false" outlineLevel="0" max="12039" min="12039" style="1" width="11.85"/>
    <col collapsed="false" customWidth="false" hidden="false" outlineLevel="0" max="12273" min="12040" style="1" width="9.14"/>
    <col collapsed="false" customWidth="true" hidden="false" outlineLevel="0" max="12274" min="12274" style="1" width="3.15"/>
    <col collapsed="false" customWidth="true" hidden="false" outlineLevel="0" max="12275" min="12275" style="1" width="15.57"/>
    <col collapsed="false" customWidth="true" hidden="false" outlineLevel="0" max="12276" min="12276" style="1" width="55.15"/>
    <col collapsed="false" customWidth="true" hidden="false" outlineLevel="0" max="12277" min="12277" style="1" width="5.86"/>
    <col collapsed="false" customWidth="true" hidden="false" outlineLevel="0" max="12278" min="12278" style="1" width="6.85"/>
    <col collapsed="false" customWidth="true" hidden="false" outlineLevel="0" max="12281" min="12279" style="1" width="10.57"/>
    <col collapsed="false" customWidth="true" hidden="true" outlineLevel="0" max="12288" min="12282" style="1" width="11.53"/>
    <col collapsed="false" customWidth="true" hidden="false" outlineLevel="0" max="12289" min="12289" style="1" width="11.43"/>
    <col collapsed="false" customWidth="true" hidden="false" outlineLevel="0" max="12290" min="12290" style="1" width="12.57"/>
    <col collapsed="false" customWidth="true" hidden="false" outlineLevel="0" max="12291" min="12291" style="1" width="14"/>
    <col collapsed="false" customWidth="true" hidden="false" outlineLevel="0" max="12292" min="12292" style="1" width="22.42"/>
    <col collapsed="false" customWidth="true" hidden="false" outlineLevel="0" max="12293" min="12293" style="1" width="10.57"/>
    <col collapsed="false" customWidth="true" hidden="false" outlineLevel="0" max="12294" min="12294" style="1" width="9.42"/>
    <col collapsed="false" customWidth="true" hidden="false" outlineLevel="0" max="12295" min="12295" style="1" width="11.85"/>
    <col collapsed="false" customWidth="false" hidden="false" outlineLevel="0" max="12529" min="12296" style="1" width="9.14"/>
    <col collapsed="false" customWidth="true" hidden="false" outlineLevel="0" max="12530" min="12530" style="1" width="3.15"/>
    <col collapsed="false" customWidth="true" hidden="false" outlineLevel="0" max="12531" min="12531" style="1" width="15.57"/>
    <col collapsed="false" customWidth="true" hidden="false" outlineLevel="0" max="12532" min="12532" style="1" width="55.15"/>
    <col collapsed="false" customWidth="true" hidden="false" outlineLevel="0" max="12533" min="12533" style="1" width="5.86"/>
    <col collapsed="false" customWidth="true" hidden="false" outlineLevel="0" max="12534" min="12534" style="1" width="6.85"/>
    <col collapsed="false" customWidth="true" hidden="false" outlineLevel="0" max="12537" min="12535" style="1" width="10.57"/>
    <col collapsed="false" customWidth="true" hidden="true" outlineLevel="0" max="12544" min="12538" style="1" width="11.53"/>
    <col collapsed="false" customWidth="true" hidden="false" outlineLevel="0" max="12545" min="12545" style="1" width="11.43"/>
    <col collapsed="false" customWidth="true" hidden="false" outlineLevel="0" max="12546" min="12546" style="1" width="12.57"/>
    <col collapsed="false" customWidth="true" hidden="false" outlineLevel="0" max="12547" min="12547" style="1" width="14"/>
    <col collapsed="false" customWidth="true" hidden="false" outlineLevel="0" max="12548" min="12548" style="1" width="22.42"/>
    <col collapsed="false" customWidth="true" hidden="false" outlineLevel="0" max="12549" min="12549" style="1" width="10.57"/>
    <col collapsed="false" customWidth="true" hidden="false" outlineLevel="0" max="12550" min="12550" style="1" width="9.42"/>
    <col collapsed="false" customWidth="true" hidden="false" outlineLevel="0" max="12551" min="12551" style="1" width="11.85"/>
    <col collapsed="false" customWidth="false" hidden="false" outlineLevel="0" max="12785" min="12552" style="1" width="9.14"/>
    <col collapsed="false" customWidth="true" hidden="false" outlineLevel="0" max="12786" min="12786" style="1" width="3.15"/>
    <col collapsed="false" customWidth="true" hidden="false" outlineLevel="0" max="12787" min="12787" style="1" width="15.57"/>
    <col collapsed="false" customWidth="true" hidden="false" outlineLevel="0" max="12788" min="12788" style="1" width="55.15"/>
    <col collapsed="false" customWidth="true" hidden="false" outlineLevel="0" max="12789" min="12789" style="1" width="5.86"/>
    <col collapsed="false" customWidth="true" hidden="false" outlineLevel="0" max="12790" min="12790" style="1" width="6.85"/>
    <col collapsed="false" customWidth="true" hidden="false" outlineLevel="0" max="12793" min="12791" style="1" width="10.57"/>
    <col collapsed="false" customWidth="true" hidden="true" outlineLevel="0" max="12800" min="12794" style="1" width="11.53"/>
    <col collapsed="false" customWidth="true" hidden="false" outlineLevel="0" max="12801" min="12801" style="1" width="11.43"/>
    <col collapsed="false" customWidth="true" hidden="false" outlineLevel="0" max="12802" min="12802" style="1" width="12.57"/>
    <col collapsed="false" customWidth="true" hidden="false" outlineLevel="0" max="12803" min="12803" style="1" width="14"/>
    <col collapsed="false" customWidth="true" hidden="false" outlineLevel="0" max="12804" min="12804" style="1" width="22.42"/>
    <col collapsed="false" customWidth="true" hidden="false" outlineLevel="0" max="12805" min="12805" style="1" width="10.57"/>
    <col collapsed="false" customWidth="true" hidden="false" outlineLevel="0" max="12806" min="12806" style="1" width="9.42"/>
    <col collapsed="false" customWidth="true" hidden="false" outlineLevel="0" max="12807" min="12807" style="1" width="11.85"/>
    <col collapsed="false" customWidth="false" hidden="false" outlineLevel="0" max="13041" min="12808" style="1" width="9.14"/>
    <col collapsed="false" customWidth="true" hidden="false" outlineLevel="0" max="13042" min="13042" style="1" width="3.15"/>
    <col collapsed="false" customWidth="true" hidden="false" outlineLevel="0" max="13043" min="13043" style="1" width="15.57"/>
    <col collapsed="false" customWidth="true" hidden="false" outlineLevel="0" max="13044" min="13044" style="1" width="55.15"/>
    <col collapsed="false" customWidth="true" hidden="false" outlineLevel="0" max="13045" min="13045" style="1" width="5.86"/>
    <col collapsed="false" customWidth="true" hidden="false" outlineLevel="0" max="13046" min="13046" style="1" width="6.85"/>
    <col collapsed="false" customWidth="true" hidden="false" outlineLevel="0" max="13049" min="13047" style="1" width="10.57"/>
    <col collapsed="false" customWidth="true" hidden="true" outlineLevel="0" max="13056" min="13050" style="1" width="11.53"/>
    <col collapsed="false" customWidth="true" hidden="false" outlineLevel="0" max="13057" min="13057" style="1" width="11.43"/>
    <col collapsed="false" customWidth="true" hidden="false" outlineLevel="0" max="13058" min="13058" style="1" width="12.57"/>
    <col collapsed="false" customWidth="true" hidden="false" outlineLevel="0" max="13059" min="13059" style="1" width="14"/>
    <col collapsed="false" customWidth="true" hidden="false" outlineLevel="0" max="13060" min="13060" style="1" width="22.42"/>
    <col collapsed="false" customWidth="true" hidden="false" outlineLevel="0" max="13061" min="13061" style="1" width="10.57"/>
    <col collapsed="false" customWidth="true" hidden="false" outlineLevel="0" max="13062" min="13062" style="1" width="9.42"/>
    <col collapsed="false" customWidth="true" hidden="false" outlineLevel="0" max="13063" min="13063" style="1" width="11.85"/>
    <col collapsed="false" customWidth="false" hidden="false" outlineLevel="0" max="13297" min="13064" style="1" width="9.14"/>
    <col collapsed="false" customWidth="true" hidden="false" outlineLevel="0" max="13298" min="13298" style="1" width="3.15"/>
    <col collapsed="false" customWidth="true" hidden="false" outlineLevel="0" max="13299" min="13299" style="1" width="15.57"/>
    <col collapsed="false" customWidth="true" hidden="false" outlineLevel="0" max="13300" min="13300" style="1" width="55.15"/>
    <col collapsed="false" customWidth="true" hidden="false" outlineLevel="0" max="13301" min="13301" style="1" width="5.86"/>
    <col collapsed="false" customWidth="true" hidden="false" outlineLevel="0" max="13302" min="13302" style="1" width="6.85"/>
    <col collapsed="false" customWidth="true" hidden="false" outlineLevel="0" max="13305" min="13303" style="1" width="10.57"/>
    <col collapsed="false" customWidth="true" hidden="true" outlineLevel="0" max="13312" min="13306" style="1" width="11.53"/>
    <col collapsed="false" customWidth="true" hidden="false" outlineLevel="0" max="13313" min="13313" style="1" width="11.43"/>
    <col collapsed="false" customWidth="true" hidden="false" outlineLevel="0" max="13314" min="13314" style="1" width="12.57"/>
    <col collapsed="false" customWidth="true" hidden="false" outlineLevel="0" max="13315" min="13315" style="1" width="14"/>
    <col collapsed="false" customWidth="true" hidden="false" outlineLevel="0" max="13316" min="13316" style="1" width="22.42"/>
    <col collapsed="false" customWidth="true" hidden="false" outlineLevel="0" max="13317" min="13317" style="1" width="10.57"/>
    <col collapsed="false" customWidth="true" hidden="false" outlineLevel="0" max="13318" min="13318" style="1" width="9.42"/>
    <col collapsed="false" customWidth="true" hidden="false" outlineLevel="0" max="13319" min="13319" style="1" width="11.85"/>
    <col collapsed="false" customWidth="false" hidden="false" outlineLevel="0" max="13553" min="13320" style="1" width="9.14"/>
    <col collapsed="false" customWidth="true" hidden="false" outlineLevel="0" max="13554" min="13554" style="1" width="3.15"/>
    <col collapsed="false" customWidth="true" hidden="false" outlineLevel="0" max="13555" min="13555" style="1" width="15.57"/>
    <col collapsed="false" customWidth="true" hidden="false" outlineLevel="0" max="13556" min="13556" style="1" width="55.15"/>
    <col collapsed="false" customWidth="true" hidden="false" outlineLevel="0" max="13557" min="13557" style="1" width="5.86"/>
    <col collapsed="false" customWidth="true" hidden="false" outlineLevel="0" max="13558" min="13558" style="1" width="6.85"/>
    <col collapsed="false" customWidth="true" hidden="false" outlineLevel="0" max="13561" min="13559" style="1" width="10.57"/>
    <col collapsed="false" customWidth="true" hidden="true" outlineLevel="0" max="13568" min="13562" style="1" width="11.53"/>
    <col collapsed="false" customWidth="true" hidden="false" outlineLevel="0" max="13569" min="13569" style="1" width="11.43"/>
    <col collapsed="false" customWidth="true" hidden="false" outlineLevel="0" max="13570" min="13570" style="1" width="12.57"/>
    <col collapsed="false" customWidth="true" hidden="false" outlineLevel="0" max="13571" min="13571" style="1" width="14"/>
    <col collapsed="false" customWidth="true" hidden="false" outlineLevel="0" max="13572" min="13572" style="1" width="22.42"/>
    <col collapsed="false" customWidth="true" hidden="false" outlineLevel="0" max="13573" min="13573" style="1" width="10.57"/>
    <col collapsed="false" customWidth="true" hidden="false" outlineLevel="0" max="13574" min="13574" style="1" width="9.42"/>
    <col collapsed="false" customWidth="true" hidden="false" outlineLevel="0" max="13575" min="13575" style="1" width="11.85"/>
    <col collapsed="false" customWidth="false" hidden="false" outlineLevel="0" max="13809" min="13576" style="1" width="9.14"/>
    <col collapsed="false" customWidth="true" hidden="false" outlineLevel="0" max="13810" min="13810" style="1" width="3.15"/>
    <col collapsed="false" customWidth="true" hidden="false" outlineLevel="0" max="13811" min="13811" style="1" width="15.57"/>
    <col collapsed="false" customWidth="true" hidden="false" outlineLevel="0" max="13812" min="13812" style="1" width="55.15"/>
    <col collapsed="false" customWidth="true" hidden="false" outlineLevel="0" max="13813" min="13813" style="1" width="5.86"/>
    <col collapsed="false" customWidth="true" hidden="false" outlineLevel="0" max="13814" min="13814" style="1" width="6.85"/>
    <col collapsed="false" customWidth="true" hidden="false" outlineLevel="0" max="13817" min="13815" style="1" width="10.57"/>
    <col collapsed="false" customWidth="true" hidden="true" outlineLevel="0" max="13824" min="13818" style="1" width="11.53"/>
    <col collapsed="false" customWidth="true" hidden="false" outlineLevel="0" max="13825" min="13825" style="1" width="11.43"/>
    <col collapsed="false" customWidth="true" hidden="false" outlineLevel="0" max="13826" min="13826" style="1" width="12.57"/>
    <col collapsed="false" customWidth="true" hidden="false" outlineLevel="0" max="13827" min="13827" style="1" width="14"/>
    <col collapsed="false" customWidth="true" hidden="false" outlineLevel="0" max="13828" min="13828" style="1" width="22.42"/>
    <col collapsed="false" customWidth="true" hidden="false" outlineLevel="0" max="13829" min="13829" style="1" width="10.57"/>
    <col collapsed="false" customWidth="true" hidden="false" outlineLevel="0" max="13830" min="13830" style="1" width="9.42"/>
    <col collapsed="false" customWidth="true" hidden="false" outlineLevel="0" max="13831" min="13831" style="1" width="11.85"/>
    <col collapsed="false" customWidth="false" hidden="false" outlineLevel="0" max="14065" min="13832" style="1" width="9.14"/>
    <col collapsed="false" customWidth="true" hidden="false" outlineLevel="0" max="14066" min="14066" style="1" width="3.15"/>
    <col collapsed="false" customWidth="true" hidden="false" outlineLevel="0" max="14067" min="14067" style="1" width="15.57"/>
    <col collapsed="false" customWidth="true" hidden="false" outlineLevel="0" max="14068" min="14068" style="1" width="55.15"/>
    <col collapsed="false" customWidth="true" hidden="false" outlineLevel="0" max="14069" min="14069" style="1" width="5.86"/>
    <col collapsed="false" customWidth="true" hidden="false" outlineLevel="0" max="14070" min="14070" style="1" width="6.85"/>
    <col collapsed="false" customWidth="true" hidden="false" outlineLevel="0" max="14073" min="14071" style="1" width="10.57"/>
    <col collapsed="false" customWidth="true" hidden="true" outlineLevel="0" max="14080" min="14074" style="1" width="11.53"/>
    <col collapsed="false" customWidth="true" hidden="false" outlineLevel="0" max="14081" min="14081" style="1" width="11.43"/>
    <col collapsed="false" customWidth="true" hidden="false" outlineLevel="0" max="14082" min="14082" style="1" width="12.57"/>
    <col collapsed="false" customWidth="true" hidden="false" outlineLevel="0" max="14083" min="14083" style="1" width="14"/>
    <col collapsed="false" customWidth="true" hidden="false" outlineLevel="0" max="14084" min="14084" style="1" width="22.42"/>
    <col collapsed="false" customWidth="true" hidden="false" outlineLevel="0" max="14085" min="14085" style="1" width="10.57"/>
    <col collapsed="false" customWidth="true" hidden="false" outlineLevel="0" max="14086" min="14086" style="1" width="9.42"/>
    <col collapsed="false" customWidth="true" hidden="false" outlineLevel="0" max="14087" min="14087" style="1" width="11.85"/>
    <col collapsed="false" customWidth="false" hidden="false" outlineLevel="0" max="14321" min="14088" style="1" width="9.14"/>
    <col collapsed="false" customWidth="true" hidden="false" outlineLevel="0" max="14322" min="14322" style="1" width="3.15"/>
    <col collapsed="false" customWidth="true" hidden="false" outlineLevel="0" max="14323" min="14323" style="1" width="15.57"/>
    <col collapsed="false" customWidth="true" hidden="false" outlineLevel="0" max="14324" min="14324" style="1" width="55.15"/>
    <col collapsed="false" customWidth="true" hidden="false" outlineLevel="0" max="14325" min="14325" style="1" width="5.86"/>
    <col collapsed="false" customWidth="true" hidden="false" outlineLevel="0" max="14326" min="14326" style="1" width="6.85"/>
    <col collapsed="false" customWidth="true" hidden="false" outlineLevel="0" max="14329" min="14327" style="1" width="10.57"/>
    <col collapsed="false" customWidth="true" hidden="true" outlineLevel="0" max="14336" min="14330" style="1" width="11.53"/>
    <col collapsed="false" customWidth="true" hidden="false" outlineLevel="0" max="14337" min="14337" style="1" width="11.43"/>
    <col collapsed="false" customWidth="true" hidden="false" outlineLevel="0" max="14338" min="14338" style="1" width="12.57"/>
    <col collapsed="false" customWidth="true" hidden="false" outlineLevel="0" max="14339" min="14339" style="1" width="14"/>
    <col collapsed="false" customWidth="true" hidden="false" outlineLevel="0" max="14340" min="14340" style="1" width="22.42"/>
    <col collapsed="false" customWidth="true" hidden="false" outlineLevel="0" max="14341" min="14341" style="1" width="10.57"/>
    <col collapsed="false" customWidth="true" hidden="false" outlineLevel="0" max="14342" min="14342" style="1" width="9.42"/>
    <col collapsed="false" customWidth="true" hidden="false" outlineLevel="0" max="14343" min="14343" style="1" width="11.85"/>
    <col collapsed="false" customWidth="false" hidden="false" outlineLevel="0" max="14577" min="14344" style="1" width="9.14"/>
    <col collapsed="false" customWidth="true" hidden="false" outlineLevel="0" max="14578" min="14578" style="1" width="3.15"/>
    <col collapsed="false" customWidth="true" hidden="false" outlineLevel="0" max="14579" min="14579" style="1" width="15.57"/>
    <col collapsed="false" customWidth="true" hidden="false" outlineLevel="0" max="14580" min="14580" style="1" width="55.15"/>
    <col collapsed="false" customWidth="true" hidden="false" outlineLevel="0" max="14581" min="14581" style="1" width="5.86"/>
    <col collapsed="false" customWidth="true" hidden="false" outlineLevel="0" max="14582" min="14582" style="1" width="6.85"/>
    <col collapsed="false" customWidth="true" hidden="false" outlineLevel="0" max="14585" min="14583" style="1" width="10.57"/>
    <col collapsed="false" customWidth="true" hidden="true" outlineLevel="0" max="14592" min="14586" style="1" width="11.53"/>
    <col collapsed="false" customWidth="true" hidden="false" outlineLevel="0" max="14593" min="14593" style="1" width="11.43"/>
    <col collapsed="false" customWidth="true" hidden="false" outlineLevel="0" max="14594" min="14594" style="1" width="12.57"/>
    <col collapsed="false" customWidth="true" hidden="false" outlineLevel="0" max="14595" min="14595" style="1" width="14"/>
    <col collapsed="false" customWidth="true" hidden="false" outlineLevel="0" max="14596" min="14596" style="1" width="22.42"/>
    <col collapsed="false" customWidth="true" hidden="false" outlineLevel="0" max="14597" min="14597" style="1" width="10.57"/>
    <col collapsed="false" customWidth="true" hidden="false" outlineLevel="0" max="14598" min="14598" style="1" width="9.42"/>
    <col collapsed="false" customWidth="true" hidden="false" outlineLevel="0" max="14599" min="14599" style="1" width="11.85"/>
    <col collapsed="false" customWidth="false" hidden="false" outlineLevel="0" max="14833" min="14600" style="1" width="9.14"/>
    <col collapsed="false" customWidth="true" hidden="false" outlineLevel="0" max="14834" min="14834" style="1" width="3.15"/>
    <col collapsed="false" customWidth="true" hidden="false" outlineLevel="0" max="14835" min="14835" style="1" width="15.57"/>
    <col collapsed="false" customWidth="true" hidden="false" outlineLevel="0" max="14836" min="14836" style="1" width="55.15"/>
    <col collapsed="false" customWidth="true" hidden="false" outlineLevel="0" max="14837" min="14837" style="1" width="5.86"/>
    <col collapsed="false" customWidth="true" hidden="false" outlineLevel="0" max="14838" min="14838" style="1" width="6.85"/>
    <col collapsed="false" customWidth="true" hidden="false" outlineLevel="0" max="14841" min="14839" style="1" width="10.57"/>
    <col collapsed="false" customWidth="true" hidden="true" outlineLevel="0" max="14848" min="14842" style="1" width="11.53"/>
    <col collapsed="false" customWidth="true" hidden="false" outlineLevel="0" max="14849" min="14849" style="1" width="11.43"/>
    <col collapsed="false" customWidth="true" hidden="false" outlineLevel="0" max="14850" min="14850" style="1" width="12.57"/>
    <col collapsed="false" customWidth="true" hidden="false" outlineLevel="0" max="14851" min="14851" style="1" width="14"/>
    <col collapsed="false" customWidth="true" hidden="false" outlineLevel="0" max="14852" min="14852" style="1" width="22.42"/>
    <col collapsed="false" customWidth="true" hidden="false" outlineLevel="0" max="14853" min="14853" style="1" width="10.57"/>
    <col collapsed="false" customWidth="true" hidden="false" outlineLevel="0" max="14854" min="14854" style="1" width="9.42"/>
    <col collapsed="false" customWidth="true" hidden="false" outlineLevel="0" max="14855" min="14855" style="1" width="11.85"/>
    <col collapsed="false" customWidth="false" hidden="false" outlineLevel="0" max="15089" min="14856" style="1" width="9.14"/>
    <col collapsed="false" customWidth="true" hidden="false" outlineLevel="0" max="15090" min="15090" style="1" width="3.15"/>
    <col collapsed="false" customWidth="true" hidden="false" outlineLevel="0" max="15091" min="15091" style="1" width="15.57"/>
    <col collapsed="false" customWidth="true" hidden="false" outlineLevel="0" max="15092" min="15092" style="1" width="55.15"/>
    <col collapsed="false" customWidth="true" hidden="false" outlineLevel="0" max="15093" min="15093" style="1" width="5.86"/>
    <col collapsed="false" customWidth="true" hidden="false" outlineLevel="0" max="15094" min="15094" style="1" width="6.85"/>
    <col collapsed="false" customWidth="true" hidden="false" outlineLevel="0" max="15097" min="15095" style="1" width="10.57"/>
    <col collapsed="false" customWidth="true" hidden="true" outlineLevel="0" max="15104" min="15098" style="1" width="11.53"/>
    <col collapsed="false" customWidth="true" hidden="false" outlineLevel="0" max="15105" min="15105" style="1" width="11.43"/>
    <col collapsed="false" customWidth="true" hidden="false" outlineLevel="0" max="15106" min="15106" style="1" width="12.57"/>
    <col collapsed="false" customWidth="true" hidden="false" outlineLevel="0" max="15107" min="15107" style="1" width="14"/>
    <col collapsed="false" customWidth="true" hidden="false" outlineLevel="0" max="15108" min="15108" style="1" width="22.42"/>
    <col collapsed="false" customWidth="true" hidden="false" outlineLevel="0" max="15109" min="15109" style="1" width="10.57"/>
    <col collapsed="false" customWidth="true" hidden="false" outlineLevel="0" max="15110" min="15110" style="1" width="9.42"/>
    <col collapsed="false" customWidth="true" hidden="false" outlineLevel="0" max="15111" min="15111" style="1" width="11.85"/>
    <col collapsed="false" customWidth="false" hidden="false" outlineLevel="0" max="15345" min="15112" style="1" width="9.14"/>
    <col collapsed="false" customWidth="true" hidden="false" outlineLevel="0" max="15346" min="15346" style="1" width="3.15"/>
    <col collapsed="false" customWidth="true" hidden="false" outlineLevel="0" max="15347" min="15347" style="1" width="15.57"/>
    <col collapsed="false" customWidth="true" hidden="false" outlineLevel="0" max="15348" min="15348" style="1" width="55.15"/>
    <col collapsed="false" customWidth="true" hidden="false" outlineLevel="0" max="15349" min="15349" style="1" width="5.86"/>
    <col collapsed="false" customWidth="true" hidden="false" outlineLevel="0" max="15350" min="15350" style="1" width="6.85"/>
    <col collapsed="false" customWidth="true" hidden="false" outlineLevel="0" max="15353" min="15351" style="1" width="10.57"/>
    <col collapsed="false" customWidth="true" hidden="true" outlineLevel="0" max="15360" min="15354" style="1" width="11.53"/>
    <col collapsed="false" customWidth="true" hidden="false" outlineLevel="0" max="15361" min="15361" style="1" width="11.43"/>
    <col collapsed="false" customWidth="true" hidden="false" outlineLevel="0" max="15362" min="15362" style="1" width="12.57"/>
    <col collapsed="false" customWidth="true" hidden="false" outlineLevel="0" max="15363" min="15363" style="1" width="14"/>
    <col collapsed="false" customWidth="true" hidden="false" outlineLevel="0" max="15364" min="15364" style="1" width="22.42"/>
    <col collapsed="false" customWidth="true" hidden="false" outlineLevel="0" max="15365" min="15365" style="1" width="10.57"/>
    <col collapsed="false" customWidth="true" hidden="false" outlineLevel="0" max="15366" min="15366" style="1" width="9.42"/>
    <col collapsed="false" customWidth="true" hidden="false" outlineLevel="0" max="15367" min="15367" style="1" width="11.85"/>
    <col collapsed="false" customWidth="false" hidden="false" outlineLevel="0" max="15601" min="15368" style="1" width="9.14"/>
    <col collapsed="false" customWidth="true" hidden="false" outlineLevel="0" max="15602" min="15602" style="1" width="3.15"/>
    <col collapsed="false" customWidth="true" hidden="false" outlineLevel="0" max="15603" min="15603" style="1" width="15.57"/>
    <col collapsed="false" customWidth="true" hidden="false" outlineLevel="0" max="15604" min="15604" style="1" width="55.15"/>
    <col collapsed="false" customWidth="true" hidden="false" outlineLevel="0" max="15605" min="15605" style="1" width="5.86"/>
    <col collapsed="false" customWidth="true" hidden="false" outlineLevel="0" max="15606" min="15606" style="1" width="6.85"/>
    <col collapsed="false" customWidth="true" hidden="false" outlineLevel="0" max="15609" min="15607" style="1" width="10.57"/>
    <col collapsed="false" customWidth="true" hidden="true" outlineLevel="0" max="15616" min="15610" style="1" width="11.53"/>
    <col collapsed="false" customWidth="true" hidden="false" outlineLevel="0" max="15617" min="15617" style="1" width="11.43"/>
    <col collapsed="false" customWidth="true" hidden="false" outlineLevel="0" max="15618" min="15618" style="1" width="12.57"/>
    <col collapsed="false" customWidth="true" hidden="false" outlineLevel="0" max="15619" min="15619" style="1" width="14"/>
    <col collapsed="false" customWidth="true" hidden="false" outlineLevel="0" max="15620" min="15620" style="1" width="22.42"/>
    <col collapsed="false" customWidth="true" hidden="false" outlineLevel="0" max="15621" min="15621" style="1" width="10.57"/>
    <col collapsed="false" customWidth="true" hidden="false" outlineLevel="0" max="15622" min="15622" style="1" width="9.42"/>
    <col collapsed="false" customWidth="true" hidden="false" outlineLevel="0" max="15623" min="15623" style="1" width="11.85"/>
    <col collapsed="false" customWidth="false" hidden="false" outlineLevel="0" max="15857" min="15624" style="1" width="9.14"/>
    <col collapsed="false" customWidth="true" hidden="false" outlineLevel="0" max="15858" min="15858" style="1" width="3.15"/>
    <col collapsed="false" customWidth="true" hidden="false" outlineLevel="0" max="15859" min="15859" style="1" width="15.57"/>
    <col collapsed="false" customWidth="true" hidden="false" outlineLevel="0" max="15860" min="15860" style="1" width="55.15"/>
    <col collapsed="false" customWidth="true" hidden="false" outlineLevel="0" max="15861" min="15861" style="1" width="5.86"/>
    <col collapsed="false" customWidth="true" hidden="false" outlineLevel="0" max="15862" min="15862" style="1" width="6.85"/>
    <col collapsed="false" customWidth="true" hidden="false" outlineLevel="0" max="15865" min="15863" style="1" width="10.57"/>
    <col collapsed="false" customWidth="true" hidden="true" outlineLevel="0" max="15872" min="15866" style="1" width="11.53"/>
    <col collapsed="false" customWidth="true" hidden="false" outlineLevel="0" max="15873" min="15873" style="1" width="11.43"/>
    <col collapsed="false" customWidth="true" hidden="false" outlineLevel="0" max="15874" min="15874" style="1" width="12.57"/>
    <col collapsed="false" customWidth="true" hidden="false" outlineLevel="0" max="15875" min="15875" style="1" width="14"/>
    <col collapsed="false" customWidth="true" hidden="false" outlineLevel="0" max="15876" min="15876" style="1" width="22.42"/>
    <col collapsed="false" customWidth="true" hidden="false" outlineLevel="0" max="15877" min="15877" style="1" width="10.57"/>
    <col collapsed="false" customWidth="true" hidden="false" outlineLevel="0" max="15878" min="15878" style="1" width="9.42"/>
    <col collapsed="false" customWidth="true" hidden="false" outlineLevel="0" max="15879" min="15879" style="1" width="11.85"/>
    <col collapsed="false" customWidth="false" hidden="false" outlineLevel="0" max="16113" min="15880" style="1" width="9.14"/>
    <col collapsed="false" customWidth="true" hidden="false" outlineLevel="0" max="16114" min="16114" style="1" width="3.15"/>
    <col collapsed="false" customWidth="true" hidden="false" outlineLevel="0" max="16115" min="16115" style="1" width="15.57"/>
    <col collapsed="false" customWidth="true" hidden="false" outlineLevel="0" max="16116" min="16116" style="1" width="55.15"/>
    <col collapsed="false" customWidth="true" hidden="false" outlineLevel="0" max="16117" min="16117" style="1" width="5.86"/>
    <col collapsed="false" customWidth="true" hidden="false" outlineLevel="0" max="16118" min="16118" style="1" width="6.85"/>
    <col collapsed="false" customWidth="true" hidden="false" outlineLevel="0" max="16121" min="16119" style="1" width="10.57"/>
    <col collapsed="false" customWidth="true" hidden="true" outlineLevel="0" max="16128" min="16122" style="1" width="11.53"/>
    <col collapsed="false" customWidth="true" hidden="false" outlineLevel="0" max="16129" min="16129" style="1" width="11.43"/>
    <col collapsed="false" customWidth="true" hidden="false" outlineLevel="0" max="16130" min="16130" style="1" width="12.57"/>
    <col collapsed="false" customWidth="true" hidden="false" outlineLevel="0" max="16131" min="16131" style="1" width="14"/>
    <col collapsed="false" customWidth="true" hidden="false" outlineLevel="0" max="16132" min="16132" style="1" width="22.42"/>
    <col collapsed="false" customWidth="true" hidden="false" outlineLevel="0" max="16133" min="16133" style="1" width="10.57"/>
    <col collapsed="false" customWidth="true" hidden="false" outlineLevel="0" max="16134" min="16134" style="1" width="9.42"/>
    <col collapsed="false" customWidth="true" hidden="false" outlineLevel="0" max="16135" min="16135" style="1" width="11.85"/>
    <col collapsed="false" customWidth="false" hidden="false" outlineLevel="0" max="16384" min="16136" style="1" width="9.14"/>
  </cols>
  <sheetData>
    <row r="1" customFormat="false" ht="27.75" hidden="true" customHeight="true" outlineLevel="0" collapsed="false">
      <c r="K1" s="3"/>
      <c r="L1" s="3"/>
      <c r="M1" s="3"/>
    </row>
    <row r="2" customFormat="false" ht="39" hidden="false" customHeight="true" outlineLevel="0" collapsed="false">
      <c r="J2" s="4" t="s">
        <v>0</v>
      </c>
      <c r="K2" s="4"/>
      <c r="L2" s="4"/>
      <c r="M2" s="4"/>
    </row>
    <row r="3" customFormat="false" ht="15.75" hidden="false" customHeight="true" outlineLevel="0" collapsed="false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customFormat="false" ht="31.5" hidden="false" customHeight="true" outlineLevel="0" collapsed="false">
      <c r="B4" s="5" t="s">
        <v>2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customFormat="false" ht="47.25" hidden="false" customHeight="true" outlineLevel="0" collapsed="false">
      <c r="A5" s="6" t="s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customFormat="false" ht="22.5" hidden="true" customHeight="true" outlineLevel="0" collapsed="false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40.5" hidden="false" customHeight="true" outlineLevel="0" collapsed="false">
      <c r="A7" s="8" t="s">
        <v>4</v>
      </c>
      <c r="B7" s="9" t="s">
        <v>5</v>
      </c>
      <c r="C7" s="9" t="s">
        <v>6</v>
      </c>
      <c r="D7" s="10" t="s">
        <v>7</v>
      </c>
      <c r="E7" s="11" t="s">
        <v>8</v>
      </c>
      <c r="F7" s="11"/>
      <c r="G7" s="12" t="s">
        <v>9</v>
      </c>
      <c r="H7" s="12"/>
      <c r="I7" s="12"/>
      <c r="J7" s="13" t="s">
        <v>10</v>
      </c>
      <c r="K7" s="13"/>
      <c r="L7" s="13"/>
      <c r="M7" s="13"/>
    </row>
    <row r="8" customFormat="false" ht="168" hidden="false" customHeight="true" outlineLevel="0" collapsed="false">
      <c r="A8" s="8"/>
      <c r="B8" s="9"/>
      <c r="C8" s="9"/>
      <c r="D8" s="10"/>
      <c r="E8" s="14" t="s">
        <v>11</v>
      </c>
      <c r="F8" s="15" t="s">
        <v>12</v>
      </c>
      <c r="G8" s="16" t="s">
        <v>13</v>
      </c>
      <c r="H8" s="17" t="s">
        <v>14</v>
      </c>
      <c r="I8" s="18" t="s">
        <v>15</v>
      </c>
      <c r="J8" s="16" t="s">
        <v>16</v>
      </c>
      <c r="K8" s="19" t="s">
        <v>17</v>
      </c>
      <c r="L8" s="18" t="s">
        <v>18</v>
      </c>
      <c r="M8" s="20" t="s">
        <v>19</v>
      </c>
    </row>
    <row r="9" customFormat="false" ht="33.75" hidden="false" customHeight="true" outlineLevel="0" collapsed="false">
      <c r="A9" s="21" t="n">
        <v>1</v>
      </c>
      <c r="B9" s="22" t="s">
        <v>20</v>
      </c>
      <c r="C9" s="22" t="s">
        <v>21</v>
      </c>
      <c r="D9" s="23" t="n">
        <v>20</v>
      </c>
      <c r="E9" s="24" t="n">
        <v>5000</v>
      </c>
      <c r="F9" s="25" t="n">
        <v>3900</v>
      </c>
      <c r="G9" s="26" t="n">
        <f aca="false">AVERAGE(E9,F9)</f>
        <v>4450</v>
      </c>
      <c r="H9" s="27" t="n">
        <f aca="false">SQRT(VAR(E9:F9))</f>
        <v>777.817459305202</v>
      </c>
      <c r="I9" s="28" t="n">
        <f aca="false">H9/G9*100</f>
        <v>17.4790440293304</v>
      </c>
      <c r="J9" s="29" t="n">
        <f aca="false">D9*SUM(E9:F9)/COLUMNS(E9:F9)</f>
        <v>89000</v>
      </c>
      <c r="K9" s="30" t="n">
        <f aca="false">J9/D9</f>
        <v>4450</v>
      </c>
      <c r="L9" s="31" t="n">
        <f aca="false">ROUND(K9,2)</f>
        <v>4450</v>
      </c>
      <c r="M9" s="32" t="n">
        <f aca="false">L9*D9</f>
        <v>89000</v>
      </c>
    </row>
    <row r="10" customFormat="false" ht="31.5" hidden="false" customHeight="true" outlineLevel="0" collapsed="false">
      <c r="A10" s="33" t="n">
        <v>2</v>
      </c>
      <c r="B10" s="34" t="s">
        <v>22</v>
      </c>
      <c r="C10" s="34" t="s">
        <v>21</v>
      </c>
      <c r="D10" s="35" t="n">
        <v>104</v>
      </c>
      <c r="E10" s="36" t="n">
        <v>5000</v>
      </c>
      <c r="F10" s="37" t="n">
        <v>4100</v>
      </c>
      <c r="G10" s="38" t="n">
        <f aca="false">AVERAGE(E10,F10)</f>
        <v>4550</v>
      </c>
      <c r="H10" s="39" t="n">
        <f aca="false">SQRT(VAR(E10:F10))</f>
        <v>636.396103067893</v>
      </c>
      <c r="I10" s="40" t="n">
        <f aca="false">H10/G10*100</f>
        <v>13.9867275399537</v>
      </c>
      <c r="J10" s="41" t="n">
        <f aca="false">D10*SUM(E10:F10)/COLUMNS(E10:F10)</f>
        <v>473200</v>
      </c>
      <c r="K10" s="42" t="n">
        <f aca="false">J10/D10</f>
        <v>4550</v>
      </c>
      <c r="L10" s="43" t="n">
        <f aca="false">ROUND(K10,2)</f>
        <v>4550</v>
      </c>
      <c r="M10" s="44" t="n">
        <f aca="false">L10*D10</f>
        <v>473200</v>
      </c>
    </row>
    <row r="11" customFormat="false" ht="33.75" hidden="false" customHeight="true" outlineLevel="0" collapsed="false">
      <c r="A11" s="33" t="n">
        <v>3</v>
      </c>
      <c r="B11" s="34" t="s">
        <v>23</v>
      </c>
      <c r="C11" s="34" t="s">
        <v>21</v>
      </c>
      <c r="D11" s="35" t="n">
        <v>2</v>
      </c>
      <c r="E11" s="36" t="n">
        <v>5000</v>
      </c>
      <c r="F11" s="37" t="n">
        <v>3700</v>
      </c>
      <c r="G11" s="38" t="n">
        <f aca="false">AVERAGE(E11,F11)</f>
        <v>4350</v>
      </c>
      <c r="H11" s="39" t="n">
        <f aca="false">SQRT(VAR(E11:F11))</f>
        <v>919.238815542512</v>
      </c>
      <c r="I11" s="40" t="n">
        <f aca="false">H11/G11*100</f>
        <v>21.1319267940807</v>
      </c>
      <c r="J11" s="41" t="n">
        <f aca="false">D11*SUM(E11:F11)/COLUMNS(E11:F11)</f>
        <v>8700</v>
      </c>
      <c r="K11" s="42" t="n">
        <f aca="false">J11/D11</f>
        <v>4350</v>
      </c>
      <c r="L11" s="43" t="n">
        <f aca="false">ROUND(K11,2)</f>
        <v>4350</v>
      </c>
      <c r="M11" s="44" t="n">
        <f aca="false">L11*D11</f>
        <v>8700</v>
      </c>
    </row>
    <row r="12" customFormat="false" ht="33.75" hidden="false" customHeight="true" outlineLevel="0" collapsed="false">
      <c r="A12" s="33" t="n">
        <v>4</v>
      </c>
      <c r="B12" s="34" t="s">
        <v>24</v>
      </c>
      <c r="C12" s="34" t="s">
        <v>21</v>
      </c>
      <c r="D12" s="35" t="n">
        <v>6</v>
      </c>
      <c r="E12" s="36" t="n">
        <v>5000</v>
      </c>
      <c r="F12" s="37" t="n">
        <v>3700</v>
      </c>
      <c r="G12" s="38" t="n">
        <f aca="false">AVERAGE(E12,F12)</f>
        <v>4350</v>
      </c>
      <c r="H12" s="39" t="n">
        <f aca="false">SQRT(VAR(E12:F12))</f>
        <v>919.238815542512</v>
      </c>
      <c r="I12" s="40" t="n">
        <f aca="false">H12/G12*100</f>
        <v>21.1319267940807</v>
      </c>
      <c r="J12" s="41" t="n">
        <f aca="false">D12*SUM(E12:F12)/COLUMNS(E12:F12)</f>
        <v>26100</v>
      </c>
      <c r="K12" s="42" t="n">
        <f aca="false">J12/D12</f>
        <v>4350</v>
      </c>
      <c r="L12" s="43" t="n">
        <f aca="false">ROUND(K12,2)</f>
        <v>4350</v>
      </c>
      <c r="M12" s="44" t="n">
        <f aca="false">L12*D12</f>
        <v>26100</v>
      </c>
    </row>
    <row r="13" customFormat="false" ht="41.25" hidden="false" customHeight="true" outlineLevel="0" collapsed="false">
      <c r="A13" s="33" t="n">
        <v>5</v>
      </c>
      <c r="B13" s="34" t="s">
        <v>25</v>
      </c>
      <c r="C13" s="34" t="s">
        <v>21</v>
      </c>
      <c r="D13" s="35" t="n">
        <v>1</v>
      </c>
      <c r="E13" s="36" t="n">
        <v>5000</v>
      </c>
      <c r="F13" s="37" t="n">
        <v>3900</v>
      </c>
      <c r="G13" s="38" t="n">
        <f aca="false">AVERAGE(E13,F13)</f>
        <v>4450</v>
      </c>
      <c r="H13" s="39" t="n">
        <f aca="false">SQRT(VAR(E13:F13))</f>
        <v>777.817459305202</v>
      </c>
      <c r="I13" s="40" t="n">
        <f aca="false">H13/G13*100</f>
        <v>17.4790440293304</v>
      </c>
      <c r="J13" s="41" t="n">
        <f aca="false">D13*SUM(E13:F13)/COLUMNS(E13:F13)</f>
        <v>4450</v>
      </c>
      <c r="K13" s="42" t="n">
        <f aca="false">J13/D13</f>
        <v>4450</v>
      </c>
      <c r="L13" s="43" t="n">
        <f aca="false">ROUND(K13,2)</f>
        <v>4450</v>
      </c>
      <c r="M13" s="44" t="n">
        <f aca="false">L13*D13</f>
        <v>4450</v>
      </c>
    </row>
    <row r="14" customFormat="false" ht="33.75" hidden="false" customHeight="true" outlineLevel="0" collapsed="false">
      <c r="A14" s="33" t="n">
        <v>6</v>
      </c>
      <c r="B14" s="34" t="s">
        <v>26</v>
      </c>
      <c r="C14" s="34" t="s">
        <v>21</v>
      </c>
      <c r="D14" s="35" t="n">
        <v>4</v>
      </c>
      <c r="E14" s="36" t="n">
        <v>5000</v>
      </c>
      <c r="F14" s="37" t="n">
        <v>3900</v>
      </c>
      <c r="G14" s="38" t="n">
        <f aca="false">AVERAGE(E14,F14)</f>
        <v>4450</v>
      </c>
      <c r="H14" s="39" t="n">
        <f aca="false">SQRT(VAR(E14:F14))</f>
        <v>777.817459305202</v>
      </c>
      <c r="I14" s="40" t="n">
        <f aca="false">H14/G14*100</f>
        <v>17.4790440293304</v>
      </c>
      <c r="J14" s="41" t="n">
        <f aca="false">D14*SUM(E14:F14)/COLUMNS(E14:F14)</f>
        <v>17800</v>
      </c>
      <c r="K14" s="42" t="n">
        <f aca="false">J14/D14</f>
        <v>4450</v>
      </c>
      <c r="L14" s="43" t="n">
        <f aca="false">ROUND(K14,2)</f>
        <v>4450</v>
      </c>
      <c r="M14" s="44" t="n">
        <f aca="false">L14*D14</f>
        <v>17800</v>
      </c>
    </row>
    <row r="15" customFormat="false" ht="42" hidden="false" customHeight="true" outlineLevel="0" collapsed="false">
      <c r="A15" s="33" t="n">
        <v>7</v>
      </c>
      <c r="B15" s="34" t="s">
        <v>27</v>
      </c>
      <c r="C15" s="34" t="s">
        <v>21</v>
      </c>
      <c r="D15" s="35" t="n">
        <v>22</v>
      </c>
      <c r="E15" s="36" t="n">
        <v>5000</v>
      </c>
      <c r="F15" s="37" t="n">
        <v>4100</v>
      </c>
      <c r="G15" s="38" t="n">
        <f aca="false">AVERAGE(E15,F15)</f>
        <v>4550</v>
      </c>
      <c r="H15" s="39" t="n">
        <f aca="false">SQRT(VAR(E15:F15))</f>
        <v>636.396103067893</v>
      </c>
      <c r="I15" s="40" t="n">
        <f aca="false">H15/G15*100</f>
        <v>13.9867275399537</v>
      </c>
      <c r="J15" s="41" t="n">
        <f aca="false">D15*SUM(E15:F15)/COLUMNS(E15:F15)</f>
        <v>100100</v>
      </c>
      <c r="K15" s="42" t="n">
        <f aca="false">J15/D15</f>
        <v>4550</v>
      </c>
      <c r="L15" s="43" t="n">
        <f aca="false">ROUND(K15,2)</f>
        <v>4550</v>
      </c>
      <c r="M15" s="44" t="n">
        <f aca="false">L15*D15</f>
        <v>100100</v>
      </c>
    </row>
    <row r="16" customFormat="false" ht="33.75" hidden="false" customHeight="true" outlineLevel="0" collapsed="false">
      <c r="A16" s="33" t="n">
        <v>8</v>
      </c>
      <c r="B16" s="34" t="s">
        <v>28</v>
      </c>
      <c r="C16" s="34" t="s">
        <v>21</v>
      </c>
      <c r="D16" s="35" t="n">
        <v>17</v>
      </c>
      <c r="E16" s="36" t="n">
        <v>5000</v>
      </c>
      <c r="F16" s="37" t="n">
        <v>3900</v>
      </c>
      <c r="G16" s="38" t="n">
        <f aca="false">AVERAGE(E16,F16)</f>
        <v>4450</v>
      </c>
      <c r="H16" s="39" t="n">
        <f aca="false">SQRT(VAR(E16:F16))</f>
        <v>777.817459305202</v>
      </c>
      <c r="I16" s="40" t="n">
        <f aca="false">H16/G16*100</f>
        <v>17.4790440293304</v>
      </c>
      <c r="J16" s="41" t="n">
        <f aca="false">D16*SUM(E16:F16)/COLUMNS(E16:F16)</f>
        <v>75650</v>
      </c>
      <c r="K16" s="42" t="n">
        <f aca="false">J16/D16</f>
        <v>4450</v>
      </c>
      <c r="L16" s="43" t="n">
        <f aca="false">ROUND(K16,2)</f>
        <v>4450</v>
      </c>
      <c r="M16" s="44" t="n">
        <f aca="false">L16*D16</f>
        <v>75650</v>
      </c>
    </row>
    <row r="17" customFormat="false" ht="33.75" hidden="false" customHeight="true" outlineLevel="0" collapsed="false">
      <c r="A17" s="33" t="n">
        <v>9</v>
      </c>
      <c r="B17" s="34" t="s">
        <v>29</v>
      </c>
      <c r="C17" s="34" t="s">
        <v>21</v>
      </c>
      <c r="D17" s="35" t="n">
        <v>50</v>
      </c>
      <c r="E17" s="36" t="n">
        <v>5000</v>
      </c>
      <c r="F17" s="37" t="n">
        <v>4100</v>
      </c>
      <c r="G17" s="38" t="n">
        <f aca="false">AVERAGE(E17,F17)</f>
        <v>4550</v>
      </c>
      <c r="H17" s="39" t="n">
        <f aca="false">SQRT(VAR(E17:F17))</f>
        <v>636.396103067893</v>
      </c>
      <c r="I17" s="40" t="n">
        <f aca="false">H17/G17*100</f>
        <v>13.9867275399537</v>
      </c>
      <c r="J17" s="41" t="n">
        <f aca="false">D17*SUM(E17:F17)/COLUMNS(E17:F17)</f>
        <v>227500</v>
      </c>
      <c r="K17" s="42" t="n">
        <f aca="false">J17/D17</f>
        <v>4550</v>
      </c>
      <c r="L17" s="43" t="n">
        <f aca="false">ROUND(K17,2)</f>
        <v>4550</v>
      </c>
      <c r="M17" s="44" t="n">
        <f aca="false">L17*D17</f>
        <v>227500</v>
      </c>
    </row>
    <row r="18" customFormat="false" ht="33.75" hidden="false" customHeight="true" outlineLevel="0" collapsed="false">
      <c r="A18" s="33" t="n">
        <v>10</v>
      </c>
      <c r="B18" s="34" t="s">
        <v>30</v>
      </c>
      <c r="C18" s="34" t="s">
        <v>21</v>
      </c>
      <c r="D18" s="35" t="n">
        <v>8</v>
      </c>
      <c r="E18" s="36" t="n">
        <v>5000</v>
      </c>
      <c r="F18" s="37" t="n">
        <v>3700</v>
      </c>
      <c r="G18" s="38" t="n">
        <f aca="false">AVERAGE(E18,F18)</f>
        <v>4350</v>
      </c>
      <c r="H18" s="39" t="n">
        <f aca="false">SQRT(VAR(E18:F18))</f>
        <v>919.238815542512</v>
      </c>
      <c r="I18" s="40" t="n">
        <f aca="false">H18/G18*100</f>
        <v>21.1319267940807</v>
      </c>
      <c r="J18" s="41" t="n">
        <f aca="false">D18*SUM(E18:F18)/COLUMNS(E18:F18)</f>
        <v>34800</v>
      </c>
      <c r="K18" s="42" t="n">
        <f aca="false">J18/D18</f>
        <v>4350</v>
      </c>
      <c r="L18" s="43" t="n">
        <f aca="false">ROUND(K18,2)</f>
        <v>4350</v>
      </c>
      <c r="M18" s="44" t="n">
        <f aca="false">L18*D18</f>
        <v>34800</v>
      </c>
    </row>
    <row r="19" customFormat="false" ht="33.75" hidden="false" customHeight="true" outlineLevel="0" collapsed="false">
      <c r="A19" s="33" t="n">
        <v>11</v>
      </c>
      <c r="B19" s="34" t="s">
        <v>31</v>
      </c>
      <c r="C19" s="34" t="s">
        <v>21</v>
      </c>
      <c r="D19" s="35" t="n">
        <v>34</v>
      </c>
      <c r="E19" s="36" t="n">
        <v>5000</v>
      </c>
      <c r="F19" s="37" t="n">
        <v>3700</v>
      </c>
      <c r="G19" s="38" t="n">
        <f aca="false">AVERAGE(E19,F19)</f>
        <v>4350</v>
      </c>
      <c r="H19" s="39" t="n">
        <f aca="false">SQRT(VAR(E19:F19))</f>
        <v>919.238815542512</v>
      </c>
      <c r="I19" s="40" t="n">
        <f aca="false">H19/G19*100</f>
        <v>21.1319267940807</v>
      </c>
      <c r="J19" s="41" t="n">
        <f aca="false">D19*SUM(E19:F19)/COLUMNS(E19:F19)</f>
        <v>147900</v>
      </c>
      <c r="K19" s="42" t="n">
        <f aca="false">J19/D19</f>
        <v>4350</v>
      </c>
      <c r="L19" s="43" t="n">
        <f aca="false">ROUND(K19,2)</f>
        <v>4350</v>
      </c>
      <c r="M19" s="44" t="n">
        <f aca="false">L19*D19</f>
        <v>147900</v>
      </c>
    </row>
    <row r="20" customFormat="false" ht="33.75" hidden="false" customHeight="true" outlineLevel="0" collapsed="false">
      <c r="A20" s="33" t="n">
        <v>12</v>
      </c>
      <c r="B20" s="34" t="s">
        <v>32</v>
      </c>
      <c r="C20" s="34" t="s">
        <v>21</v>
      </c>
      <c r="D20" s="35" t="n">
        <v>1</v>
      </c>
      <c r="E20" s="36" t="n">
        <v>5000</v>
      </c>
      <c r="F20" s="37" t="n">
        <v>3900</v>
      </c>
      <c r="G20" s="38" t="n">
        <f aca="false">AVERAGE(E20,F20)</f>
        <v>4450</v>
      </c>
      <c r="H20" s="39" t="n">
        <f aca="false">SQRT(VAR(E20:F20))</f>
        <v>777.817459305202</v>
      </c>
      <c r="I20" s="40" t="n">
        <f aca="false">H20/G20*100</f>
        <v>17.4790440293304</v>
      </c>
      <c r="J20" s="41" t="n">
        <f aca="false">D20*SUM(E20:F20)/COLUMNS(E20:F20)</f>
        <v>4450</v>
      </c>
      <c r="K20" s="42" t="n">
        <f aca="false">J20/D20</f>
        <v>4450</v>
      </c>
      <c r="L20" s="43" t="n">
        <f aca="false">ROUND(K20,2)</f>
        <v>4450</v>
      </c>
      <c r="M20" s="44" t="n">
        <f aca="false">L20*D20</f>
        <v>4450</v>
      </c>
    </row>
    <row r="21" customFormat="false" ht="33.75" hidden="false" customHeight="true" outlineLevel="0" collapsed="false">
      <c r="A21" s="33" t="n">
        <v>13</v>
      </c>
      <c r="B21" s="34" t="s">
        <v>33</v>
      </c>
      <c r="C21" s="34" t="s">
        <v>21</v>
      </c>
      <c r="D21" s="35" t="n">
        <v>4</v>
      </c>
      <c r="E21" s="36" t="n">
        <v>5000</v>
      </c>
      <c r="F21" s="37" t="n">
        <v>4100</v>
      </c>
      <c r="G21" s="38" t="n">
        <f aca="false">AVERAGE(E21,F21)</f>
        <v>4550</v>
      </c>
      <c r="H21" s="39" t="n">
        <f aca="false">SQRT(VAR(E21:F21))</f>
        <v>636.396103067893</v>
      </c>
      <c r="I21" s="40" t="n">
        <f aca="false">H21/G21*100</f>
        <v>13.9867275399537</v>
      </c>
      <c r="J21" s="41" t="n">
        <f aca="false">D21*SUM(E21:F21)/COLUMNS(E21:F21)</f>
        <v>18200</v>
      </c>
      <c r="K21" s="42" t="n">
        <f aca="false">J21/D21</f>
        <v>4550</v>
      </c>
      <c r="L21" s="43" t="n">
        <f aca="false">ROUND(K21,2)</f>
        <v>4550</v>
      </c>
      <c r="M21" s="44" t="n">
        <f aca="false">L21*D21</f>
        <v>18200</v>
      </c>
    </row>
    <row r="22" customFormat="false" ht="44.25" hidden="false" customHeight="true" outlineLevel="0" collapsed="false">
      <c r="A22" s="33" t="n">
        <v>14</v>
      </c>
      <c r="B22" s="34" t="s">
        <v>34</v>
      </c>
      <c r="C22" s="34" t="s">
        <v>21</v>
      </c>
      <c r="D22" s="35" t="n">
        <v>4</v>
      </c>
      <c r="E22" s="36" t="n">
        <v>5000</v>
      </c>
      <c r="F22" s="37" t="n">
        <v>4100</v>
      </c>
      <c r="G22" s="38" t="n">
        <f aca="false">AVERAGE(E22,F22)</f>
        <v>4550</v>
      </c>
      <c r="H22" s="39" t="n">
        <f aca="false">SQRT(VAR(E22:F22))</f>
        <v>636.396103067893</v>
      </c>
      <c r="I22" s="40" t="n">
        <f aca="false">H22/G22*100</f>
        <v>13.9867275399537</v>
      </c>
      <c r="J22" s="41" t="n">
        <f aca="false">D22*SUM(E22:F22)/COLUMNS(E22:F22)</f>
        <v>18200</v>
      </c>
      <c r="K22" s="42" t="n">
        <f aca="false">J22/D22</f>
        <v>4550</v>
      </c>
      <c r="L22" s="43" t="n">
        <f aca="false">ROUND(K22,2)</f>
        <v>4550</v>
      </c>
      <c r="M22" s="44" t="n">
        <f aca="false">L22*D22</f>
        <v>18200</v>
      </c>
    </row>
    <row r="23" customFormat="false" ht="33.75" hidden="false" customHeight="true" outlineLevel="0" collapsed="false">
      <c r="A23" s="33" t="n">
        <v>15</v>
      </c>
      <c r="B23" s="34" t="s">
        <v>35</v>
      </c>
      <c r="C23" s="34" t="s">
        <v>21</v>
      </c>
      <c r="D23" s="35" t="n">
        <v>1</v>
      </c>
      <c r="E23" s="36" t="n">
        <v>5000</v>
      </c>
      <c r="F23" s="37" t="n">
        <v>3900</v>
      </c>
      <c r="G23" s="38" t="n">
        <f aca="false">AVERAGE(E23,F23)</f>
        <v>4450</v>
      </c>
      <c r="H23" s="39" t="n">
        <f aca="false">SQRT(VAR(E23:F23))</f>
        <v>777.817459305202</v>
      </c>
      <c r="I23" s="40" t="n">
        <f aca="false">H23/G23*100</f>
        <v>17.4790440293304</v>
      </c>
      <c r="J23" s="41" t="n">
        <f aca="false">D23*SUM(E23:F23)/COLUMNS(E23:F23)</f>
        <v>4450</v>
      </c>
      <c r="K23" s="42" t="n">
        <f aca="false">J23/D23</f>
        <v>4450</v>
      </c>
      <c r="L23" s="43" t="n">
        <f aca="false">ROUND(K23,2)</f>
        <v>4450</v>
      </c>
      <c r="M23" s="44" t="n">
        <f aca="false">L23*D23</f>
        <v>4450</v>
      </c>
    </row>
    <row r="24" customFormat="false" ht="42" hidden="false" customHeight="true" outlineLevel="0" collapsed="false">
      <c r="A24" s="33" t="n">
        <v>16</v>
      </c>
      <c r="B24" s="45" t="s">
        <v>36</v>
      </c>
      <c r="C24" s="34" t="s">
        <v>21</v>
      </c>
      <c r="D24" s="46" t="n">
        <v>4</v>
      </c>
      <c r="E24" s="36" t="n">
        <v>5000</v>
      </c>
      <c r="F24" s="47" t="n">
        <v>4100</v>
      </c>
      <c r="G24" s="38" t="n">
        <f aca="false">AVERAGE(E24,F24)</f>
        <v>4550</v>
      </c>
      <c r="H24" s="39" t="n">
        <f aca="false">SQRT(VAR(E24:F24))</f>
        <v>636.396103067893</v>
      </c>
      <c r="I24" s="40" t="n">
        <f aca="false">H24/G24*100</f>
        <v>13.9867275399537</v>
      </c>
      <c r="J24" s="41" t="n">
        <f aca="false">D24*SUM(E24:F24)/COLUMNS(E24:F24)</f>
        <v>18200</v>
      </c>
      <c r="K24" s="42" t="n">
        <f aca="false">J24/D24</f>
        <v>4550</v>
      </c>
      <c r="L24" s="43" t="n">
        <f aca="false">ROUND(K24,2)</f>
        <v>4550</v>
      </c>
      <c r="M24" s="44" t="n">
        <f aca="false">L24*D24</f>
        <v>18200</v>
      </c>
    </row>
    <row r="25" customFormat="false" ht="41.25" hidden="false" customHeight="true" outlineLevel="0" collapsed="false">
      <c r="A25" s="33" t="n">
        <v>17</v>
      </c>
      <c r="B25" s="45" t="s">
        <v>37</v>
      </c>
      <c r="C25" s="34" t="s">
        <v>21</v>
      </c>
      <c r="D25" s="46" t="n">
        <v>5</v>
      </c>
      <c r="E25" s="36" t="n">
        <v>5000</v>
      </c>
      <c r="F25" s="47" t="n">
        <v>3700</v>
      </c>
      <c r="G25" s="38" t="n">
        <f aca="false">AVERAGE(E25,F25)</f>
        <v>4350</v>
      </c>
      <c r="H25" s="39" t="n">
        <f aca="false">SQRT(VAR(E25:F25))</f>
        <v>919.238815542512</v>
      </c>
      <c r="I25" s="40" t="n">
        <f aca="false">H25/G25*100</f>
        <v>21.1319267940807</v>
      </c>
      <c r="J25" s="41" t="n">
        <f aca="false">D25*SUM(E25:F25)/COLUMNS(E25:F25)</f>
        <v>21750</v>
      </c>
      <c r="K25" s="42" t="n">
        <f aca="false">J25/D25</f>
        <v>4350</v>
      </c>
      <c r="L25" s="43" t="n">
        <f aca="false">ROUND(K25,2)</f>
        <v>4350</v>
      </c>
      <c r="M25" s="44" t="n">
        <f aca="false">L25*D25</f>
        <v>21750</v>
      </c>
    </row>
    <row r="26" customFormat="false" ht="19.5" hidden="false" customHeight="true" outlineLevel="0" collapsed="false">
      <c r="A26" s="33" t="n">
        <v>18</v>
      </c>
      <c r="B26" s="45" t="s">
        <v>38</v>
      </c>
      <c r="C26" s="34" t="s">
        <v>21</v>
      </c>
      <c r="D26" s="46" t="n">
        <v>2</v>
      </c>
      <c r="E26" s="36" t="n">
        <v>5000</v>
      </c>
      <c r="F26" s="47" t="n">
        <v>3700</v>
      </c>
      <c r="G26" s="38" t="n">
        <f aca="false">AVERAGE(E26,F26)</f>
        <v>4350</v>
      </c>
      <c r="H26" s="39" t="n">
        <f aca="false">SQRT(VAR(E26:F26))</f>
        <v>919.238815542512</v>
      </c>
      <c r="I26" s="40" t="n">
        <f aca="false">H26/G26*100</f>
        <v>21.1319267940807</v>
      </c>
      <c r="J26" s="41" t="n">
        <f aca="false">D26*SUM(E26:F26)/COLUMNS(E26:F26)</f>
        <v>8700</v>
      </c>
      <c r="K26" s="42" t="n">
        <f aca="false">J26/D26</f>
        <v>4350</v>
      </c>
      <c r="L26" s="43" t="n">
        <f aca="false">ROUND(K26,2)</f>
        <v>4350</v>
      </c>
      <c r="M26" s="44" t="n">
        <f aca="false">L26*D26</f>
        <v>8700</v>
      </c>
    </row>
    <row r="27" customFormat="false" ht="19.5" hidden="false" customHeight="true" outlineLevel="0" collapsed="false">
      <c r="A27" s="33" t="n">
        <v>19</v>
      </c>
      <c r="B27" s="45" t="s">
        <v>39</v>
      </c>
      <c r="C27" s="34" t="s">
        <v>21</v>
      </c>
      <c r="D27" s="46" t="n">
        <v>1</v>
      </c>
      <c r="E27" s="36" t="n">
        <v>5000</v>
      </c>
      <c r="F27" s="47" t="n">
        <v>3700</v>
      </c>
      <c r="G27" s="38" t="n">
        <f aca="false">AVERAGE(E27,F27)</f>
        <v>4350</v>
      </c>
      <c r="H27" s="39" t="n">
        <f aca="false">SQRT(VAR(E27:F27))</f>
        <v>919.238815542512</v>
      </c>
      <c r="I27" s="40" t="n">
        <f aca="false">H27/G27*100</f>
        <v>21.1319267940807</v>
      </c>
      <c r="J27" s="41" t="n">
        <f aca="false">D27*SUM(E27:F27)/COLUMNS(E27:F27)</f>
        <v>4350</v>
      </c>
      <c r="K27" s="42" t="n">
        <f aca="false">J27/D27</f>
        <v>4350</v>
      </c>
      <c r="L27" s="43" t="n">
        <f aca="false">ROUND(K27,2)</f>
        <v>4350</v>
      </c>
      <c r="M27" s="44" t="n">
        <f aca="false">L27*D27</f>
        <v>4350</v>
      </c>
    </row>
    <row r="28" customFormat="false" ht="54.75" hidden="false" customHeight="true" outlineLevel="0" collapsed="false">
      <c r="A28" s="33" t="n">
        <v>20</v>
      </c>
      <c r="B28" s="45" t="s">
        <v>40</v>
      </c>
      <c r="C28" s="34" t="s">
        <v>21</v>
      </c>
      <c r="D28" s="46" t="n">
        <v>46</v>
      </c>
      <c r="E28" s="48" t="n">
        <v>1000</v>
      </c>
      <c r="F28" s="47" t="n">
        <v>850</v>
      </c>
      <c r="G28" s="38" t="n">
        <f aca="false">AVERAGE(E28,F28)</f>
        <v>925</v>
      </c>
      <c r="H28" s="39" t="n">
        <f aca="false">SQRT(VAR(E28:F28))</f>
        <v>106.066017177982</v>
      </c>
      <c r="I28" s="40" t="n">
        <f aca="false">H28/G28*100</f>
        <v>11.4665964516737</v>
      </c>
      <c r="J28" s="41" t="n">
        <f aca="false">D28*SUM(E28:F28)/COLUMNS(E28:F28)</f>
        <v>42550</v>
      </c>
      <c r="K28" s="42" t="n">
        <f aca="false">J28/D28</f>
        <v>925</v>
      </c>
      <c r="L28" s="43" t="n">
        <f aca="false">ROUND(K28,2)</f>
        <v>925</v>
      </c>
      <c r="M28" s="44" t="n">
        <f aca="false">L28*D28</f>
        <v>42550</v>
      </c>
    </row>
    <row r="29" customFormat="false" ht="18" hidden="false" customHeight="true" outlineLevel="0" collapsed="false">
      <c r="A29" s="49" t="n">
        <v>21</v>
      </c>
      <c r="B29" s="50" t="s">
        <v>41</v>
      </c>
      <c r="C29" s="50" t="s">
        <v>21</v>
      </c>
      <c r="D29" s="51" t="n">
        <v>3</v>
      </c>
      <c r="E29" s="52" t="n">
        <v>1500</v>
      </c>
      <c r="F29" s="53" t="n">
        <v>1000</v>
      </c>
      <c r="G29" s="54" t="n">
        <f aca="false">AVERAGE(E29,F29)</f>
        <v>1250</v>
      </c>
      <c r="H29" s="55" t="n">
        <f aca="false">SQRT(VAR(E29:F29))</f>
        <v>353.553390593274</v>
      </c>
      <c r="I29" s="56" t="n">
        <f aca="false">H29/G29*100</f>
        <v>28.2842712474619</v>
      </c>
      <c r="J29" s="57" t="n">
        <f aca="false">D29*SUM(E29:F29)/COLUMNS(E29:F29)</f>
        <v>3750</v>
      </c>
      <c r="K29" s="58" t="n">
        <f aca="false">J29/D29</f>
        <v>1250</v>
      </c>
      <c r="L29" s="59" t="n">
        <f aca="false">ROUND(K29,2)</f>
        <v>1250</v>
      </c>
      <c r="M29" s="60" t="n">
        <f aca="false">L29*D29</f>
        <v>3750</v>
      </c>
    </row>
    <row r="30" s="63" customFormat="true" ht="19.5" hidden="false" customHeight="true" outlineLevel="0" collapsed="false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2" t="n">
        <f aca="false">SUM(M9:M29)</f>
        <v>1349800</v>
      </c>
    </row>
    <row r="31" s="66" customFormat="true" ht="40.5" hidden="false" customHeight="true" outlineLevel="0" collapsed="false">
      <c r="A31" s="64" t="s">
        <v>42</v>
      </c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5" t="n">
        <v>785080</v>
      </c>
    </row>
    <row r="32" s="72" customFormat="true" ht="15" hidden="false" customHeight="true" outlineLevel="0" collapsed="false">
      <c r="A32" s="67"/>
      <c r="B32" s="68"/>
      <c r="C32" s="69"/>
      <c r="D32" s="69"/>
      <c r="E32" s="69"/>
      <c r="F32" s="69"/>
      <c r="G32" s="69"/>
      <c r="H32" s="69"/>
      <c r="I32" s="69"/>
      <c r="J32" s="69"/>
      <c r="K32" s="70"/>
      <c r="L32" s="71"/>
      <c r="M32" s="71"/>
    </row>
    <row r="33" s="78" customFormat="true" ht="21" hidden="false" customHeight="true" outlineLevel="0" collapsed="false">
      <c r="A33" s="73"/>
      <c r="B33" s="68"/>
      <c r="C33" s="73"/>
      <c r="D33" s="73"/>
      <c r="E33" s="73"/>
      <c r="F33" s="73"/>
      <c r="G33" s="74"/>
      <c r="H33" s="74"/>
      <c r="I33" s="75"/>
      <c r="J33" s="75"/>
      <c r="K33" s="76"/>
      <c r="L33" s="77"/>
      <c r="M33" s="75"/>
    </row>
    <row r="34" s="80" customFormat="true" ht="13.5" hidden="false" customHeight="true" outlineLevel="0" collapsed="false">
      <c r="A34" s="79"/>
      <c r="B34" s="73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</row>
    <row r="35" s="80" customFormat="true" ht="15" hidden="false" customHeight="true" outlineLevel="0" collapsed="false">
      <c r="A35" s="79"/>
      <c r="B35" s="79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</row>
    <row r="36" s="80" customFormat="true" ht="13.5" hidden="false" customHeight="true" outlineLevel="0" collapsed="false">
      <c r="A36" s="79"/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</row>
    <row r="37" s="80" customFormat="true" ht="15.75" hidden="false" customHeight="true" outlineLevel="0" collapsed="false">
      <c r="A37" s="79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</row>
    <row r="38" s="80" customFormat="true" ht="15.75" hidden="false" customHeight="true" outlineLevel="0" collapsed="false">
      <c r="A38" s="79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</row>
    <row r="39" s="80" customFormat="true" ht="15" hidden="false" customHeight="false" outlineLevel="0" collapsed="false">
      <c r="A39" s="83"/>
      <c r="B39" s="82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</row>
    <row r="40" s="80" customFormat="true" ht="15" hidden="false" customHeight="false" outlineLevel="0" collapsed="false">
      <c r="A40" s="83"/>
      <c r="B40" s="81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</row>
    <row r="41" s="83" customFormat="true" ht="14.25" hidden="false" customHeight="true" outlineLevel="0" collapsed="false">
      <c r="A41" s="84"/>
      <c r="C41" s="85"/>
      <c r="D41" s="85"/>
      <c r="E41" s="85"/>
      <c r="F41" s="85"/>
      <c r="G41" s="85"/>
      <c r="H41" s="85"/>
      <c r="I41" s="85"/>
      <c r="J41" s="85"/>
      <c r="K41" s="86"/>
      <c r="L41" s="85"/>
      <c r="M41" s="85"/>
    </row>
    <row r="42" s="83" customFormat="true" ht="16.5" hidden="true" customHeight="true" outlineLevel="0" collapsed="false">
      <c r="A42" s="87"/>
      <c r="B42" s="88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</row>
    <row r="43" s="83" customFormat="true" ht="41.25" hidden="false" customHeight="true" outlineLevel="0" collapsed="false">
      <c r="A43" s="90"/>
      <c r="B43" s="91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</row>
    <row r="44" customFormat="false" ht="26.25" hidden="false" customHeight="true" outlineLevel="0" collapsed="false">
      <c r="A44" s="92"/>
      <c r="B44" s="89"/>
      <c r="C44" s="93"/>
      <c r="D44" s="93"/>
      <c r="E44" s="94"/>
      <c r="F44" s="94"/>
      <c r="G44" s="95"/>
      <c r="H44" s="95"/>
      <c r="I44" s="95"/>
      <c r="J44" s="95"/>
      <c r="K44" s="95"/>
      <c r="L44" s="95"/>
      <c r="M44" s="95"/>
    </row>
    <row r="45" customFormat="false" ht="15.75" hidden="false" customHeight="false" outlineLevel="0" collapsed="false">
      <c r="A45" s="92"/>
      <c r="B45" s="96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</row>
    <row r="46" customFormat="false" ht="15.75" hidden="false" customHeight="false" outlineLevel="0" collapsed="false">
      <c r="A46" s="92"/>
      <c r="B46" s="96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</row>
    <row r="47" customFormat="false" ht="33" hidden="false" customHeight="true" outlineLevel="0" collapsed="false">
      <c r="A47" s="92"/>
      <c r="B47" s="96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</row>
    <row r="48" customFormat="false" ht="15.75" hidden="false" customHeight="false" outlineLevel="0" collapsed="false">
      <c r="A48" s="98"/>
      <c r="B48" s="97"/>
      <c r="C48" s="98"/>
      <c r="D48" s="98"/>
      <c r="E48" s="98"/>
      <c r="F48" s="98"/>
      <c r="G48" s="98"/>
      <c r="H48" s="98"/>
      <c r="I48" s="98"/>
      <c r="J48" s="98"/>
      <c r="K48" s="99"/>
      <c r="L48" s="98"/>
      <c r="M48" s="98"/>
    </row>
    <row r="49" customFormat="false" ht="15.75" hidden="false" customHeight="false" outlineLevel="0" collapsed="false">
      <c r="A49" s="98"/>
      <c r="B49" s="98"/>
      <c r="C49" s="98"/>
      <c r="D49" s="98"/>
      <c r="E49" s="98"/>
      <c r="F49" s="98"/>
      <c r="G49" s="98"/>
      <c r="H49" s="98"/>
      <c r="I49" s="98"/>
      <c r="J49" s="98"/>
      <c r="K49" s="99"/>
      <c r="L49" s="98"/>
      <c r="M49" s="98"/>
    </row>
    <row r="50" customFormat="false" ht="15.75" hidden="false" customHeight="false" outlineLevel="0" collapsed="false">
      <c r="B50" s="98"/>
    </row>
  </sheetData>
  <mergeCells count="18">
    <mergeCell ref="K1:M1"/>
    <mergeCell ref="J2:M2"/>
    <mergeCell ref="B3:M3"/>
    <mergeCell ref="B4:M4"/>
    <mergeCell ref="A5:M5"/>
    <mergeCell ref="A6:M6"/>
    <mergeCell ref="A7:A8"/>
    <mergeCell ref="B7:B8"/>
    <mergeCell ref="C7:C8"/>
    <mergeCell ref="D7:D8"/>
    <mergeCell ref="E7:F7"/>
    <mergeCell ref="G7:I7"/>
    <mergeCell ref="J7:M7"/>
    <mergeCell ref="A30:L30"/>
    <mergeCell ref="A31:L31"/>
    <mergeCell ref="G33:H33"/>
    <mergeCell ref="E44:F44"/>
    <mergeCell ref="G44:M44"/>
  </mergeCells>
  <conditionalFormatting sqref="I9:I29">
    <cfRule type="cellIs" priority="2" operator="greaterThan" aboveAverage="0" equalAverage="0" bottom="0" percent="0" rank="0" text="" dxfId="1">
      <formula>33</formula>
    </cfRule>
  </conditionalFormatting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LibreOffice/7.5.6.2$Linux_X86_64 LibreOffice_project/50$Build-2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dcterms:modified xsi:type="dcterms:W3CDTF">2026-04-20T09:43:43Z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