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АСУСО Омский ДИ\Медосмотры\Готовый вариант откорректированный\"/>
    </mc:Choice>
  </mc:AlternateContent>
  <xr:revisionPtr revIDLastSave="0" documentId="13_ncr:1_{0736C3F8-FCCF-47EE-B170-9BEFA6BA2B1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9" i="1" l="1"/>
  <c r="K29" i="1" s="1"/>
  <c r="L29" i="1" s="1"/>
  <c r="M29" i="1" s="1"/>
  <c r="H29" i="1"/>
  <c r="I29" i="1" s="1"/>
  <c r="G29" i="1"/>
  <c r="J28" i="1"/>
  <c r="K28" i="1" s="1"/>
  <c r="L28" i="1" s="1"/>
  <c r="M28" i="1" s="1"/>
  <c r="I28" i="1"/>
  <c r="H28" i="1"/>
  <c r="G28" i="1"/>
  <c r="J27" i="1"/>
  <c r="K27" i="1" s="1"/>
  <c r="L27" i="1" s="1"/>
  <c r="M27" i="1" s="1"/>
  <c r="H27" i="1"/>
  <c r="I27" i="1" s="1"/>
  <c r="G27" i="1"/>
  <c r="J26" i="1"/>
  <c r="K26" i="1" s="1"/>
  <c r="L26" i="1" s="1"/>
  <c r="M26" i="1" s="1"/>
  <c r="H26" i="1"/>
  <c r="I26" i="1" s="1"/>
  <c r="G26" i="1"/>
  <c r="J25" i="1"/>
  <c r="K25" i="1" s="1"/>
  <c r="L25" i="1" s="1"/>
  <c r="M25" i="1" s="1"/>
  <c r="H25" i="1"/>
  <c r="I25" i="1" s="1"/>
  <c r="G25" i="1"/>
  <c r="J24" i="1"/>
  <c r="K24" i="1" s="1"/>
  <c r="L24" i="1" s="1"/>
  <c r="M24" i="1" s="1"/>
  <c r="H24" i="1"/>
  <c r="I24" i="1" s="1"/>
  <c r="G24" i="1"/>
  <c r="J23" i="1"/>
  <c r="K23" i="1" s="1"/>
  <c r="L23" i="1" s="1"/>
  <c r="M23" i="1" s="1"/>
  <c r="H23" i="1"/>
  <c r="I23" i="1" s="1"/>
  <c r="G23" i="1"/>
  <c r="J22" i="1"/>
  <c r="K22" i="1" s="1"/>
  <c r="L22" i="1" s="1"/>
  <c r="M22" i="1" s="1"/>
  <c r="H22" i="1"/>
  <c r="G22" i="1"/>
  <c r="I22" i="1" s="1"/>
  <c r="J21" i="1"/>
  <c r="K21" i="1" s="1"/>
  <c r="L21" i="1" s="1"/>
  <c r="M21" i="1" s="1"/>
  <c r="H21" i="1"/>
  <c r="I21" i="1" s="1"/>
  <c r="G21" i="1"/>
  <c r="J20" i="1"/>
  <c r="K20" i="1" s="1"/>
  <c r="L20" i="1" s="1"/>
  <c r="M20" i="1" s="1"/>
  <c r="I20" i="1"/>
  <c r="H20" i="1"/>
  <c r="G20" i="1"/>
  <c r="J19" i="1"/>
  <c r="K19" i="1" s="1"/>
  <c r="L19" i="1" s="1"/>
  <c r="M19" i="1" s="1"/>
  <c r="I19" i="1"/>
  <c r="H19" i="1"/>
  <c r="G19" i="1"/>
  <c r="J18" i="1"/>
  <c r="K18" i="1" s="1"/>
  <c r="L18" i="1" s="1"/>
  <c r="M18" i="1" s="1"/>
  <c r="I18" i="1"/>
  <c r="H18" i="1"/>
  <c r="G18" i="1"/>
  <c r="J17" i="1"/>
  <c r="K17" i="1" s="1"/>
  <c r="L17" i="1" s="1"/>
  <c r="M17" i="1" s="1"/>
  <c r="H17" i="1"/>
  <c r="I17" i="1" s="1"/>
  <c r="G17" i="1"/>
  <c r="J16" i="1"/>
  <c r="K16" i="1" s="1"/>
  <c r="L16" i="1" s="1"/>
  <c r="M16" i="1" s="1"/>
  <c r="H16" i="1"/>
  <c r="G16" i="1"/>
  <c r="I16" i="1" s="1"/>
  <c r="J15" i="1"/>
  <c r="K15" i="1" s="1"/>
  <c r="L15" i="1" s="1"/>
  <c r="M15" i="1" s="1"/>
  <c r="H15" i="1"/>
  <c r="I15" i="1" s="1"/>
  <c r="G15" i="1"/>
  <c r="J14" i="1"/>
  <c r="K14" i="1" s="1"/>
  <c r="L14" i="1" s="1"/>
  <c r="M14" i="1" s="1"/>
  <c r="H14" i="1"/>
  <c r="I14" i="1" s="1"/>
  <c r="G14" i="1"/>
  <c r="J13" i="1"/>
  <c r="K13" i="1" s="1"/>
  <c r="L13" i="1" s="1"/>
  <c r="M13" i="1" s="1"/>
  <c r="H13" i="1"/>
  <c r="I13" i="1" s="1"/>
  <c r="G13" i="1"/>
  <c r="J12" i="1"/>
  <c r="K12" i="1" s="1"/>
  <c r="L12" i="1" s="1"/>
  <c r="M12" i="1" s="1"/>
  <c r="H12" i="1"/>
  <c r="I12" i="1" s="1"/>
  <c r="G12" i="1"/>
  <c r="J11" i="1"/>
  <c r="K11" i="1" s="1"/>
  <c r="L11" i="1" s="1"/>
  <c r="M11" i="1" s="1"/>
  <c r="H11" i="1"/>
  <c r="I11" i="1" s="1"/>
  <c r="G11" i="1"/>
  <c r="J10" i="1"/>
  <c r="K10" i="1" s="1"/>
  <c r="L10" i="1" s="1"/>
  <c r="M10" i="1" s="1"/>
  <c r="H10" i="1"/>
  <c r="G10" i="1"/>
  <c r="I10" i="1" s="1"/>
  <c r="J9" i="1"/>
  <c r="K9" i="1" s="1"/>
  <c r="L9" i="1" s="1"/>
  <c r="M9" i="1" s="1"/>
  <c r="H9" i="1"/>
  <c r="I9" i="1" s="1"/>
  <c r="G9" i="1"/>
  <c r="M30" i="1" l="1"/>
</calcChain>
</file>

<file path=xl/sharedStrings.xml><?xml version="1.0" encoding="utf-8"?>
<sst xmlns="http://schemas.openxmlformats.org/spreadsheetml/2006/main" count="63" uniqueCount="43">
  <si>
    <t>Приложение № 1
 к документации об аукционе
в электронной форме</t>
  </si>
  <si>
    <t xml:space="preserve">Обоснование начальной (максимальной) цены договора 
</t>
  </si>
  <si>
    <t>Оказание услуг по проведению обязательного периодического медицинского осмотра в рамках Приказа Министерства здравоохранения РФ от 28.01.2021 года № 29н работников 
АСУСО «Омский ДИ»</t>
  </si>
  <si>
    <t xml:space="preserve">Для определения начальной (максимальной) цены Договора (далее - НМЦД) применен метод сопоставимых рыночных цен (анализ рынка). Метод сопоставимых рыночных цен (анализа рынка) является приоритетным для определения и обоснования начальной (максимальной) цены договора, цены договора заключаемого с единственным поставщиком (подрядчиком, исполнителем)         </t>
  </si>
  <si>
    <t>№</t>
  </si>
  <si>
    <t>Наименование товара, работы, услуги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</si>
  <si>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</si>
  <si>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</si>
  <si>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</si>
  <si>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</si>
  <si>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</si>
  <si>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t>Коммерческое предложение № 1</t>
  </si>
  <si>
    <t>Коммерческое предложение № 2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</si>
  <si>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</si>
  <si>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</si>
  <si>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sz val="10"/>
        <rFont val="Times New Roman"/>
        <family val="1"/>
        <charset val="204"/>
      </rPr>
      <t xml:space="preserve">        
(не должен превышать 33%)</t>
    </r>
  </si>
  <si>
    <r>
      <rPr>
        <b/>
        <sz val="10"/>
        <rFont val="Times New Roman"/>
        <family val="1"/>
        <charset val="204"/>
      </rPr>
      <t>Расчет Н(М)ЦД по формуле</t>
    </r>
    <r>
      <rPr>
        <sz val="10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</si>
  <si>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</si>
  <si>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 до сотых долей после запятой (руб.)</t>
  </si>
  <si>
    <t>Н(М)ЦД  с учетом округления цены за единицу (руб.)</t>
  </si>
  <si>
    <t xml:space="preserve">Периодический медицинский осмотр работников по п. 27 (женщины до 40 лет) </t>
  </si>
  <si>
    <t>Чел.</t>
  </si>
  <si>
    <t xml:space="preserve">Периодический медицинский осмотр работников по п. 27 (женщины после 40 лет) </t>
  </si>
  <si>
    <t xml:space="preserve">Периодический медицинский осмотр работников по п. 27 (мужчины до 40 лет) </t>
  </si>
  <si>
    <t xml:space="preserve">Периодический медицинский осмотр работников по п. 27 (мужчины после 40 лет) </t>
  </si>
  <si>
    <t xml:space="preserve">Периодический медицинский осмотр работников по п. 27; 1.8.1.1; 5.1 (женщины до 40 лет) </t>
  </si>
  <si>
    <t>Периодический медицинский осмотр работников по п. 27; 5.1 (женщины до 40 лет)</t>
  </si>
  <si>
    <t>Периодический медицинский осмотр работников по п. 27; 5.1 (женщины после 40 лет)</t>
  </si>
  <si>
    <t>Периодический медицинский осмотр работников по п. 26 (женщины до 40 лет)</t>
  </si>
  <si>
    <t>Периодический медицинский осмотр работников по п. 26 (женщины после 40 лет)</t>
  </si>
  <si>
    <t>Периодический медицинский осмотр работников по п. 26 (мужчины до 40 лет)</t>
  </si>
  <si>
    <t>Периодический медицинский осмотр работников по п. 26 (мужчины после 40 лет)</t>
  </si>
  <si>
    <t>Периодический медицинский осмотр работников по п. 26, 23 (женщины до 40 лет)</t>
  </si>
  <si>
    <t>Периодический медицинский осмотр работников по п. 26, 23 (женщины после 40 лет)</t>
  </si>
  <si>
    <t>Периодический медицинский осмотр работников по п. 26, 23, 5.1 (женщины после 40 лет)</t>
  </si>
  <si>
    <t>Периодический медицинский осмотр работников по п. 26, 5.1 (женщины до 40 лет)</t>
  </si>
  <si>
    <t>Периодический медицинский осмотр работников по п. 26, 5.1 (женщины после 40 лет)</t>
  </si>
  <si>
    <t>Периодический медицинский осмотр работников по п. 26, 18, 5.1 (мужчины после 40 лет)</t>
  </si>
  <si>
    <t xml:space="preserve">п. 26, 24 (мужчины после 40 лет) </t>
  </si>
  <si>
    <t>п. 26, 9 (мужчины после 40 лет)</t>
  </si>
  <si>
    <t>СанПин 3.3686-21 Санитарно эпидемиологические требования по 
профилактике инфекционных болезней на концентрацию антител к HBs</t>
  </si>
  <si>
    <t>Кровь на ВИЧ, ВГС, Hbs Ag</t>
  </si>
  <si>
    <t>За счет лимитов бюджетных обязательств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</si>
</sst>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2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4" fontId="4" fillId="0" borderId="0" xfId="0" applyNumberFormat="1" applyFont="1" applyBorder="1" applyAlignment="1">
      <alignment horizontal="right" vertical="center" wrapText="1"/>
    </xf>
    <xf numFmtId="4" fontId="7" fillId="0" borderId="29" xfId="0" applyNumberFormat="1" applyFont="1" applyBorder="1" applyAlignment="1">
      <alignment horizontal="left" vertical="center" wrapText="1"/>
    </xf>
    <xf numFmtId="4" fontId="2" fillId="0" borderId="2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horizontal="right" vertical="center"/>
    </xf>
    <xf numFmtId="0" fontId="2" fillId="0" borderId="0" xfId="0" applyFont="1"/>
    <xf numFmtId="2" fontId="2" fillId="0" borderId="0" xfId="0" applyNumberFormat="1" applyFo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top"/>
    </xf>
    <xf numFmtId="4" fontId="8" fillId="0" borderId="29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4" fillId="0" borderId="0" xfId="0" applyFont="1" applyAlignment="1">
      <alignment horizontal="right" vertical="top" wrapText="1"/>
    </xf>
    <xf numFmtId="14" fontId="5" fillId="0" borderId="0" xfId="0" applyNumberFormat="1" applyFo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2" fontId="5" fillId="0" borderId="0" xfId="0" applyNumberFormat="1" applyFont="1"/>
    <xf numFmtId="4" fontId="4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 xr:uid="{00000000-0005-0000-0000-000006000000}"/>
  </cellStyles>
  <dxfs count="1">
    <dxf>
      <font>
        <b/>
        <i val="0"/>
        <color rgb="FF00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49680</xdr:colOff>
      <xdr:row>7</xdr:row>
      <xdr:rowOff>919800</xdr:rowOff>
    </xdr:from>
    <xdr:to>
      <xdr:col>8</xdr:col>
      <xdr:colOff>1015560</xdr:colOff>
      <xdr:row>7</xdr:row>
      <xdr:rowOff>1395720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15640" y="3129480"/>
          <a:ext cx="965880" cy="475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7</xdr:col>
      <xdr:colOff>28440</xdr:colOff>
      <xdr:row>7</xdr:row>
      <xdr:rowOff>733320</xdr:rowOff>
    </xdr:from>
    <xdr:to>
      <xdr:col>7</xdr:col>
      <xdr:colOff>771120</xdr:colOff>
      <xdr:row>7</xdr:row>
      <xdr:rowOff>1161720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317720" y="2943000"/>
          <a:ext cx="742680" cy="428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9360</xdr:colOff>
      <xdr:row>7</xdr:row>
      <xdr:rowOff>1743120</xdr:rowOff>
    </xdr:from>
    <xdr:to>
      <xdr:col>9</xdr:col>
      <xdr:colOff>1476000</xdr:colOff>
      <xdr:row>7</xdr:row>
      <xdr:rowOff>2133360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382680" y="3952800"/>
          <a:ext cx="1466640" cy="390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162000</xdr:colOff>
      <xdr:row>7</xdr:row>
      <xdr:rowOff>1457280</xdr:rowOff>
    </xdr:from>
    <xdr:to>
      <xdr:col>9</xdr:col>
      <xdr:colOff>323640</xdr:colOff>
      <xdr:row>7</xdr:row>
      <xdr:rowOff>1676160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535320" y="3666960"/>
          <a:ext cx="161640" cy="218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7</xdr:col>
      <xdr:colOff>28440</xdr:colOff>
      <xdr:row>7</xdr:row>
      <xdr:rowOff>733320</xdr:rowOff>
    </xdr:from>
    <xdr:to>
      <xdr:col>7</xdr:col>
      <xdr:colOff>771120</xdr:colOff>
      <xdr:row>7</xdr:row>
      <xdr:rowOff>1161720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317720" y="2943000"/>
          <a:ext cx="742680" cy="428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9360</xdr:colOff>
      <xdr:row>7</xdr:row>
      <xdr:rowOff>1743120</xdr:rowOff>
    </xdr:from>
    <xdr:to>
      <xdr:col>9</xdr:col>
      <xdr:colOff>1476000</xdr:colOff>
      <xdr:row>7</xdr:row>
      <xdr:rowOff>2133360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382680" y="3952800"/>
          <a:ext cx="1466640" cy="390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162000</xdr:colOff>
      <xdr:row>7</xdr:row>
      <xdr:rowOff>1457280</xdr:rowOff>
    </xdr:from>
    <xdr:to>
      <xdr:col>9</xdr:col>
      <xdr:colOff>323640</xdr:colOff>
      <xdr:row>7</xdr:row>
      <xdr:rowOff>1676160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535320" y="3666960"/>
          <a:ext cx="161640" cy="218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H50"/>
  <sheetViews>
    <sheetView tabSelected="1" topLeftCell="A16" zoomScale="90" zoomScaleNormal="90" workbookViewId="0">
      <selection activeCell="N22" sqref="N22"/>
    </sheetView>
  </sheetViews>
  <sheetFormatPr defaultColWidth="9.140625" defaultRowHeight="12.75" x14ac:dyDescent="0.2"/>
  <cols>
    <col min="1" max="1" width="5.5703125" style="15" customWidth="1"/>
    <col min="2" max="2" width="39.7109375" style="15" customWidth="1"/>
    <col min="3" max="4" width="8.5703125" style="15" customWidth="1"/>
    <col min="5" max="5" width="14.140625" style="15" customWidth="1"/>
    <col min="6" max="6" width="14" style="15" customWidth="1"/>
    <col min="7" max="7" width="12.85546875" style="15" customWidth="1"/>
    <col min="8" max="8" width="13.85546875" style="15" customWidth="1"/>
    <col min="9" max="9" width="15.7109375" style="15" customWidth="1"/>
    <col min="10" max="10" width="22.7109375" style="15" customWidth="1"/>
    <col min="11" max="11" width="14.7109375" style="16" customWidth="1"/>
    <col min="12" max="12" width="11.28515625" style="15" customWidth="1"/>
    <col min="13" max="13" width="16" style="15" customWidth="1"/>
    <col min="14" max="241" width="9.140625" style="15"/>
    <col min="242" max="242" width="3.140625" style="15" customWidth="1"/>
    <col min="243" max="243" width="15.5703125" style="15" customWidth="1"/>
    <col min="244" max="244" width="55.140625" style="15" customWidth="1"/>
    <col min="245" max="245" width="5.85546875" style="15" customWidth="1"/>
    <col min="246" max="246" width="6.85546875" style="15" customWidth="1"/>
    <col min="247" max="249" width="10.5703125" style="15" customWidth="1"/>
    <col min="250" max="256" width="11.5703125" style="15" hidden="1" customWidth="1"/>
    <col min="257" max="257" width="11.42578125" style="15" customWidth="1"/>
    <col min="258" max="258" width="12.5703125" style="15" customWidth="1"/>
    <col min="259" max="259" width="14" style="15" customWidth="1"/>
    <col min="260" max="260" width="22.42578125" style="15" customWidth="1"/>
    <col min="261" max="261" width="10.5703125" style="15" customWidth="1"/>
    <col min="262" max="262" width="9.42578125" style="15" customWidth="1"/>
    <col min="263" max="263" width="11.85546875" style="15" customWidth="1"/>
    <col min="264" max="497" width="9.140625" style="15"/>
    <col min="498" max="498" width="3.140625" style="15" customWidth="1"/>
    <col min="499" max="499" width="15.5703125" style="15" customWidth="1"/>
    <col min="500" max="500" width="55.140625" style="15" customWidth="1"/>
    <col min="501" max="501" width="5.85546875" style="15" customWidth="1"/>
    <col min="502" max="502" width="6.85546875" style="15" customWidth="1"/>
    <col min="503" max="505" width="10.5703125" style="15" customWidth="1"/>
    <col min="506" max="512" width="11.5703125" style="15" hidden="1" customWidth="1"/>
    <col min="513" max="513" width="11.42578125" style="15" customWidth="1"/>
    <col min="514" max="514" width="12.5703125" style="15" customWidth="1"/>
    <col min="515" max="515" width="14" style="15" customWidth="1"/>
    <col min="516" max="516" width="22.42578125" style="15" customWidth="1"/>
    <col min="517" max="517" width="10.5703125" style="15" customWidth="1"/>
    <col min="518" max="518" width="9.42578125" style="15" customWidth="1"/>
    <col min="519" max="519" width="11.85546875" style="15" customWidth="1"/>
    <col min="520" max="753" width="9.140625" style="15"/>
    <col min="754" max="754" width="3.140625" style="15" customWidth="1"/>
    <col min="755" max="755" width="15.5703125" style="15" customWidth="1"/>
    <col min="756" max="756" width="55.140625" style="15" customWidth="1"/>
    <col min="757" max="757" width="5.85546875" style="15" customWidth="1"/>
    <col min="758" max="758" width="6.85546875" style="15" customWidth="1"/>
    <col min="759" max="761" width="10.5703125" style="15" customWidth="1"/>
    <col min="762" max="768" width="11.5703125" style="15" hidden="1" customWidth="1"/>
    <col min="769" max="769" width="11.42578125" style="15" customWidth="1"/>
    <col min="770" max="770" width="12.5703125" style="15" customWidth="1"/>
    <col min="771" max="771" width="14" style="15" customWidth="1"/>
    <col min="772" max="772" width="22.42578125" style="15" customWidth="1"/>
    <col min="773" max="773" width="10.5703125" style="15" customWidth="1"/>
    <col min="774" max="774" width="9.42578125" style="15" customWidth="1"/>
    <col min="775" max="775" width="11.85546875" style="15" customWidth="1"/>
    <col min="776" max="1009" width="9.140625" style="15"/>
    <col min="1010" max="1010" width="3.140625" style="15" customWidth="1"/>
    <col min="1011" max="1011" width="15.5703125" style="15" customWidth="1"/>
    <col min="1012" max="1012" width="55.140625" style="15" customWidth="1"/>
    <col min="1013" max="1013" width="5.85546875" style="15" customWidth="1"/>
    <col min="1014" max="1014" width="6.85546875" style="15" customWidth="1"/>
    <col min="1015" max="1017" width="10.5703125" style="15" customWidth="1"/>
    <col min="1018" max="1024" width="11.5703125" style="15" hidden="1" customWidth="1"/>
    <col min="1025" max="1025" width="11.42578125" style="15" customWidth="1"/>
    <col min="1026" max="1026" width="12.5703125" style="15" customWidth="1"/>
    <col min="1027" max="1027" width="14" style="15" customWidth="1"/>
    <col min="1028" max="1028" width="22.42578125" style="15" customWidth="1"/>
    <col min="1029" max="1029" width="10.5703125" style="15" customWidth="1"/>
    <col min="1030" max="1030" width="9.42578125" style="15" customWidth="1"/>
    <col min="1031" max="1031" width="11.85546875" style="15" customWidth="1"/>
    <col min="1032" max="1265" width="9.140625" style="15"/>
    <col min="1266" max="1266" width="3.140625" style="15" customWidth="1"/>
    <col min="1267" max="1267" width="15.5703125" style="15" customWidth="1"/>
    <col min="1268" max="1268" width="55.140625" style="15" customWidth="1"/>
    <col min="1269" max="1269" width="5.85546875" style="15" customWidth="1"/>
    <col min="1270" max="1270" width="6.85546875" style="15" customWidth="1"/>
    <col min="1271" max="1273" width="10.5703125" style="15" customWidth="1"/>
    <col min="1274" max="1280" width="11.5703125" style="15" hidden="1" customWidth="1"/>
    <col min="1281" max="1281" width="11.42578125" style="15" customWidth="1"/>
    <col min="1282" max="1282" width="12.5703125" style="15" customWidth="1"/>
    <col min="1283" max="1283" width="14" style="15" customWidth="1"/>
    <col min="1284" max="1284" width="22.42578125" style="15" customWidth="1"/>
    <col min="1285" max="1285" width="10.5703125" style="15" customWidth="1"/>
    <col min="1286" max="1286" width="9.42578125" style="15" customWidth="1"/>
    <col min="1287" max="1287" width="11.85546875" style="15" customWidth="1"/>
    <col min="1288" max="1521" width="9.140625" style="15"/>
    <col min="1522" max="1522" width="3.140625" style="15" customWidth="1"/>
    <col min="1523" max="1523" width="15.5703125" style="15" customWidth="1"/>
    <col min="1524" max="1524" width="55.140625" style="15" customWidth="1"/>
    <col min="1525" max="1525" width="5.85546875" style="15" customWidth="1"/>
    <col min="1526" max="1526" width="6.85546875" style="15" customWidth="1"/>
    <col min="1527" max="1529" width="10.5703125" style="15" customWidth="1"/>
    <col min="1530" max="1536" width="11.5703125" style="15" hidden="1" customWidth="1"/>
    <col min="1537" max="1537" width="11.42578125" style="15" customWidth="1"/>
    <col min="1538" max="1538" width="12.5703125" style="15" customWidth="1"/>
    <col min="1539" max="1539" width="14" style="15" customWidth="1"/>
    <col min="1540" max="1540" width="22.42578125" style="15" customWidth="1"/>
    <col min="1541" max="1541" width="10.5703125" style="15" customWidth="1"/>
    <col min="1542" max="1542" width="9.42578125" style="15" customWidth="1"/>
    <col min="1543" max="1543" width="11.85546875" style="15" customWidth="1"/>
    <col min="1544" max="1777" width="9.140625" style="15"/>
    <col min="1778" max="1778" width="3.140625" style="15" customWidth="1"/>
    <col min="1779" max="1779" width="15.5703125" style="15" customWidth="1"/>
    <col min="1780" max="1780" width="55.140625" style="15" customWidth="1"/>
    <col min="1781" max="1781" width="5.85546875" style="15" customWidth="1"/>
    <col min="1782" max="1782" width="6.85546875" style="15" customWidth="1"/>
    <col min="1783" max="1785" width="10.5703125" style="15" customWidth="1"/>
    <col min="1786" max="1792" width="11.5703125" style="15" hidden="1" customWidth="1"/>
    <col min="1793" max="1793" width="11.42578125" style="15" customWidth="1"/>
    <col min="1794" max="1794" width="12.5703125" style="15" customWidth="1"/>
    <col min="1795" max="1795" width="14" style="15" customWidth="1"/>
    <col min="1796" max="1796" width="22.42578125" style="15" customWidth="1"/>
    <col min="1797" max="1797" width="10.5703125" style="15" customWidth="1"/>
    <col min="1798" max="1798" width="9.42578125" style="15" customWidth="1"/>
    <col min="1799" max="1799" width="11.85546875" style="15" customWidth="1"/>
    <col min="1800" max="2033" width="9.140625" style="15"/>
    <col min="2034" max="2034" width="3.140625" style="15" customWidth="1"/>
    <col min="2035" max="2035" width="15.5703125" style="15" customWidth="1"/>
    <col min="2036" max="2036" width="55.140625" style="15" customWidth="1"/>
    <col min="2037" max="2037" width="5.85546875" style="15" customWidth="1"/>
    <col min="2038" max="2038" width="6.85546875" style="15" customWidth="1"/>
    <col min="2039" max="2041" width="10.5703125" style="15" customWidth="1"/>
    <col min="2042" max="2048" width="11.5703125" style="15" hidden="1" customWidth="1"/>
    <col min="2049" max="2049" width="11.42578125" style="15" customWidth="1"/>
    <col min="2050" max="2050" width="12.5703125" style="15" customWidth="1"/>
    <col min="2051" max="2051" width="14" style="15" customWidth="1"/>
    <col min="2052" max="2052" width="22.42578125" style="15" customWidth="1"/>
    <col min="2053" max="2053" width="10.5703125" style="15" customWidth="1"/>
    <col min="2054" max="2054" width="9.42578125" style="15" customWidth="1"/>
    <col min="2055" max="2055" width="11.85546875" style="15" customWidth="1"/>
    <col min="2056" max="2289" width="9.140625" style="15"/>
    <col min="2290" max="2290" width="3.140625" style="15" customWidth="1"/>
    <col min="2291" max="2291" width="15.5703125" style="15" customWidth="1"/>
    <col min="2292" max="2292" width="55.140625" style="15" customWidth="1"/>
    <col min="2293" max="2293" width="5.85546875" style="15" customWidth="1"/>
    <col min="2294" max="2294" width="6.85546875" style="15" customWidth="1"/>
    <col min="2295" max="2297" width="10.5703125" style="15" customWidth="1"/>
    <col min="2298" max="2304" width="11.5703125" style="15" hidden="1" customWidth="1"/>
    <col min="2305" max="2305" width="11.42578125" style="15" customWidth="1"/>
    <col min="2306" max="2306" width="12.5703125" style="15" customWidth="1"/>
    <col min="2307" max="2307" width="14" style="15" customWidth="1"/>
    <col min="2308" max="2308" width="22.42578125" style="15" customWidth="1"/>
    <col min="2309" max="2309" width="10.5703125" style="15" customWidth="1"/>
    <col min="2310" max="2310" width="9.42578125" style="15" customWidth="1"/>
    <col min="2311" max="2311" width="11.85546875" style="15" customWidth="1"/>
    <col min="2312" max="2545" width="9.140625" style="15"/>
    <col min="2546" max="2546" width="3.140625" style="15" customWidth="1"/>
    <col min="2547" max="2547" width="15.5703125" style="15" customWidth="1"/>
    <col min="2548" max="2548" width="55.140625" style="15" customWidth="1"/>
    <col min="2549" max="2549" width="5.85546875" style="15" customWidth="1"/>
    <col min="2550" max="2550" width="6.85546875" style="15" customWidth="1"/>
    <col min="2551" max="2553" width="10.5703125" style="15" customWidth="1"/>
    <col min="2554" max="2560" width="11.5703125" style="15" hidden="1" customWidth="1"/>
    <col min="2561" max="2561" width="11.42578125" style="15" customWidth="1"/>
    <col min="2562" max="2562" width="12.5703125" style="15" customWidth="1"/>
    <col min="2563" max="2563" width="14" style="15" customWidth="1"/>
    <col min="2564" max="2564" width="22.42578125" style="15" customWidth="1"/>
    <col min="2565" max="2565" width="10.5703125" style="15" customWidth="1"/>
    <col min="2566" max="2566" width="9.42578125" style="15" customWidth="1"/>
    <col min="2567" max="2567" width="11.85546875" style="15" customWidth="1"/>
    <col min="2568" max="2801" width="9.140625" style="15"/>
    <col min="2802" max="2802" width="3.140625" style="15" customWidth="1"/>
    <col min="2803" max="2803" width="15.5703125" style="15" customWidth="1"/>
    <col min="2804" max="2804" width="55.140625" style="15" customWidth="1"/>
    <col min="2805" max="2805" width="5.85546875" style="15" customWidth="1"/>
    <col min="2806" max="2806" width="6.85546875" style="15" customWidth="1"/>
    <col min="2807" max="2809" width="10.5703125" style="15" customWidth="1"/>
    <col min="2810" max="2816" width="11.5703125" style="15" hidden="1" customWidth="1"/>
    <col min="2817" max="2817" width="11.42578125" style="15" customWidth="1"/>
    <col min="2818" max="2818" width="12.5703125" style="15" customWidth="1"/>
    <col min="2819" max="2819" width="14" style="15" customWidth="1"/>
    <col min="2820" max="2820" width="22.42578125" style="15" customWidth="1"/>
    <col min="2821" max="2821" width="10.5703125" style="15" customWidth="1"/>
    <col min="2822" max="2822" width="9.42578125" style="15" customWidth="1"/>
    <col min="2823" max="2823" width="11.85546875" style="15" customWidth="1"/>
    <col min="2824" max="3057" width="9.140625" style="15"/>
    <col min="3058" max="3058" width="3.140625" style="15" customWidth="1"/>
    <col min="3059" max="3059" width="15.5703125" style="15" customWidth="1"/>
    <col min="3060" max="3060" width="55.140625" style="15" customWidth="1"/>
    <col min="3061" max="3061" width="5.85546875" style="15" customWidth="1"/>
    <col min="3062" max="3062" width="6.85546875" style="15" customWidth="1"/>
    <col min="3063" max="3065" width="10.5703125" style="15" customWidth="1"/>
    <col min="3066" max="3072" width="11.5703125" style="15" hidden="1" customWidth="1"/>
    <col min="3073" max="3073" width="11.42578125" style="15" customWidth="1"/>
    <col min="3074" max="3074" width="12.5703125" style="15" customWidth="1"/>
    <col min="3075" max="3075" width="14" style="15" customWidth="1"/>
    <col min="3076" max="3076" width="22.42578125" style="15" customWidth="1"/>
    <col min="3077" max="3077" width="10.5703125" style="15" customWidth="1"/>
    <col min="3078" max="3078" width="9.42578125" style="15" customWidth="1"/>
    <col min="3079" max="3079" width="11.85546875" style="15" customWidth="1"/>
    <col min="3080" max="3313" width="9.140625" style="15"/>
    <col min="3314" max="3314" width="3.140625" style="15" customWidth="1"/>
    <col min="3315" max="3315" width="15.5703125" style="15" customWidth="1"/>
    <col min="3316" max="3316" width="55.140625" style="15" customWidth="1"/>
    <col min="3317" max="3317" width="5.85546875" style="15" customWidth="1"/>
    <col min="3318" max="3318" width="6.85546875" style="15" customWidth="1"/>
    <col min="3319" max="3321" width="10.5703125" style="15" customWidth="1"/>
    <col min="3322" max="3328" width="11.5703125" style="15" hidden="1" customWidth="1"/>
    <col min="3329" max="3329" width="11.42578125" style="15" customWidth="1"/>
    <col min="3330" max="3330" width="12.5703125" style="15" customWidth="1"/>
    <col min="3331" max="3331" width="14" style="15" customWidth="1"/>
    <col min="3332" max="3332" width="22.42578125" style="15" customWidth="1"/>
    <col min="3333" max="3333" width="10.5703125" style="15" customWidth="1"/>
    <col min="3334" max="3334" width="9.42578125" style="15" customWidth="1"/>
    <col min="3335" max="3335" width="11.85546875" style="15" customWidth="1"/>
    <col min="3336" max="3569" width="9.140625" style="15"/>
    <col min="3570" max="3570" width="3.140625" style="15" customWidth="1"/>
    <col min="3571" max="3571" width="15.5703125" style="15" customWidth="1"/>
    <col min="3572" max="3572" width="55.140625" style="15" customWidth="1"/>
    <col min="3573" max="3573" width="5.85546875" style="15" customWidth="1"/>
    <col min="3574" max="3574" width="6.85546875" style="15" customWidth="1"/>
    <col min="3575" max="3577" width="10.5703125" style="15" customWidth="1"/>
    <col min="3578" max="3584" width="11.5703125" style="15" hidden="1" customWidth="1"/>
    <col min="3585" max="3585" width="11.42578125" style="15" customWidth="1"/>
    <col min="3586" max="3586" width="12.5703125" style="15" customWidth="1"/>
    <col min="3587" max="3587" width="14" style="15" customWidth="1"/>
    <col min="3588" max="3588" width="22.42578125" style="15" customWidth="1"/>
    <col min="3589" max="3589" width="10.5703125" style="15" customWidth="1"/>
    <col min="3590" max="3590" width="9.42578125" style="15" customWidth="1"/>
    <col min="3591" max="3591" width="11.85546875" style="15" customWidth="1"/>
    <col min="3592" max="3825" width="9.140625" style="15"/>
    <col min="3826" max="3826" width="3.140625" style="15" customWidth="1"/>
    <col min="3827" max="3827" width="15.5703125" style="15" customWidth="1"/>
    <col min="3828" max="3828" width="55.140625" style="15" customWidth="1"/>
    <col min="3829" max="3829" width="5.85546875" style="15" customWidth="1"/>
    <col min="3830" max="3830" width="6.85546875" style="15" customWidth="1"/>
    <col min="3831" max="3833" width="10.5703125" style="15" customWidth="1"/>
    <col min="3834" max="3840" width="11.5703125" style="15" hidden="1" customWidth="1"/>
    <col min="3841" max="3841" width="11.42578125" style="15" customWidth="1"/>
    <col min="3842" max="3842" width="12.5703125" style="15" customWidth="1"/>
    <col min="3843" max="3843" width="14" style="15" customWidth="1"/>
    <col min="3844" max="3844" width="22.42578125" style="15" customWidth="1"/>
    <col min="3845" max="3845" width="10.5703125" style="15" customWidth="1"/>
    <col min="3846" max="3846" width="9.42578125" style="15" customWidth="1"/>
    <col min="3847" max="3847" width="11.85546875" style="15" customWidth="1"/>
    <col min="3848" max="4081" width="9.140625" style="15"/>
    <col min="4082" max="4082" width="3.140625" style="15" customWidth="1"/>
    <col min="4083" max="4083" width="15.5703125" style="15" customWidth="1"/>
    <col min="4084" max="4084" width="55.140625" style="15" customWidth="1"/>
    <col min="4085" max="4085" width="5.85546875" style="15" customWidth="1"/>
    <col min="4086" max="4086" width="6.85546875" style="15" customWidth="1"/>
    <col min="4087" max="4089" width="10.5703125" style="15" customWidth="1"/>
    <col min="4090" max="4096" width="11.5703125" style="15" hidden="1" customWidth="1"/>
    <col min="4097" max="4097" width="11.42578125" style="15" customWidth="1"/>
    <col min="4098" max="4098" width="12.5703125" style="15" customWidth="1"/>
    <col min="4099" max="4099" width="14" style="15" customWidth="1"/>
    <col min="4100" max="4100" width="22.42578125" style="15" customWidth="1"/>
    <col min="4101" max="4101" width="10.5703125" style="15" customWidth="1"/>
    <col min="4102" max="4102" width="9.42578125" style="15" customWidth="1"/>
    <col min="4103" max="4103" width="11.85546875" style="15" customWidth="1"/>
    <col min="4104" max="4337" width="9.140625" style="15"/>
    <col min="4338" max="4338" width="3.140625" style="15" customWidth="1"/>
    <col min="4339" max="4339" width="15.5703125" style="15" customWidth="1"/>
    <col min="4340" max="4340" width="55.140625" style="15" customWidth="1"/>
    <col min="4341" max="4341" width="5.85546875" style="15" customWidth="1"/>
    <col min="4342" max="4342" width="6.85546875" style="15" customWidth="1"/>
    <col min="4343" max="4345" width="10.5703125" style="15" customWidth="1"/>
    <col min="4346" max="4352" width="11.5703125" style="15" hidden="1" customWidth="1"/>
    <col min="4353" max="4353" width="11.42578125" style="15" customWidth="1"/>
    <col min="4354" max="4354" width="12.5703125" style="15" customWidth="1"/>
    <col min="4355" max="4355" width="14" style="15" customWidth="1"/>
    <col min="4356" max="4356" width="22.42578125" style="15" customWidth="1"/>
    <col min="4357" max="4357" width="10.5703125" style="15" customWidth="1"/>
    <col min="4358" max="4358" width="9.42578125" style="15" customWidth="1"/>
    <col min="4359" max="4359" width="11.85546875" style="15" customWidth="1"/>
    <col min="4360" max="4593" width="9.140625" style="15"/>
    <col min="4594" max="4594" width="3.140625" style="15" customWidth="1"/>
    <col min="4595" max="4595" width="15.5703125" style="15" customWidth="1"/>
    <col min="4596" max="4596" width="55.140625" style="15" customWidth="1"/>
    <col min="4597" max="4597" width="5.85546875" style="15" customWidth="1"/>
    <col min="4598" max="4598" width="6.85546875" style="15" customWidth="1"/>
    <col min="4599" max="4601" width="10.5703125" style="15" customWidth="1"/>
    <col min="4602" max="4608" width="11.5703125" style="15" hidden="1" customWidth="1"/>
    <col min="4609" max="4609" width="11.42578125" style="15" customWidth="1"/>
    <col min="4610" max="4610" width="12.5703125" style="15" customWidth="1"/>
    <col min="4611" max="4611" width="14" style="15" customWidth="1"/>
    <col min="4612" max="4612" width="22.42578125" style="15" customWidth="1"/>
    <col min="4613" max="4613" width="10.5703125" style="15" customWidth="1"/>
    <col min="4614" max="4614" width="9.42578125" style="15" customWidth="1"/>
    <col min="4615" max="4615" width="11.85546875" style="15" customWidth="1"/>
    <col min="4616" max="4849" width="9.140625" style="15"/>
    <col min="4850" max="4850" width="3.140625" style="15" customWidth="1"/>
    <col min="4851" max="4851" width="15.5703125" style="15" customWidth="1"/>
    <col min="4852" max="4852" width="55.140625" style="15" customWidth="1"/>
    <col min="4853" max="4853" width="5.85546875" style="15" customWidth="1"/>
    <col min="4854" max="4854" width="6.85546875" style="15" customWidth="1"/>
    <col min="4855" max="4857" width="10.5703125" style="15" customWidth="1"/>
    <col min="4858" max="4864" width="11.5703125" style="15" hidden="1" customWidth="1"/>
    <col min="4865" max="4865" width="11.42578125" style="15" customWidth="1"/>
    <col min="4866" max="4866" width="12.5703125" style="15" customWidth="1"/>
    <col min="4867" max="4867" width="14" style="15" customWidth="1"/>
    <col min="4868" max="4868" width="22.42578125" style="15" customWidth="1"/>
    <col min="4869" max="4869" width="10.5703125" style="15" customWidth="1"/>
    <col min="4870" max="4870" width="9.42578125" style="15" customWidth="1"/>
    <col min="4871" max="4871" width="11.85546875" style="15" customWidth="1"/>
    <col min="4872" max="5105" width="9.140625" style="15"/>
    <col min="5106" max="5106" width="3.140625" style="15" customWidth="1"/>
    <col min="5107" max="5107" width="15.5703125" style="15" customWidth="1"/>
    <col min="5108" max="5108" width="55.140625" style="15" customWidth="1"/>
    <col min="5109" max="5109" width="5.85546875" style="15" customWidth="1"/>
    <col min="5110" max="5110" width="6.85546875" style="15" customWidth="1"/>
    <col min="5111" max="5113" width="10.5703125" style="15" customWidth="1"/>
    <col min="5114" max="5120" width="11.5703125" style="15" hidden="1" customWidth="1"/>
    <col min="5121" max="5121" width="11.42578125" style="15" customWidth="1"/>
    <col min="5122" max="5122" width="12.5703125" style="15" customWidth="1"/>
    <col min="5123" max="5123" width="14" style="15" customWidth="1"/>
    <col min="5124" max="5124" width="22.42578125" style="15" customWidth="1"/>
    <col min="5125" max="5125" width="10.5703125" style="15" customWidth="1"/>
    <col min="5126" max="5126" width="9.42578125" style="15" customWidth="1"/>
    <col min="5127" max="5127" width="11.85546875" style="15" customWidth="1"/>
    <col min="5128" max="5361" width="9.140625" style="15"/>
    <col min="5362" max="5362" width="3.140625" style="15" customWidth="1"/>
    <col min="5363" max="5363" width="15.5703125" style="15" customWidth="1"/>
    <col min="5364" max="5364" width="55.140625" style="15" customWidth="1"/>
    <col min="5365" max="5365" width="5.85546875" style="15" customWidth="1"/>
    <col min="5366" max="5366" width="6.85546875" style="15" customWidth="1"/>
    <col min="5367" max="5369" width="10.5703125" style="15" customWidth="1"/>
    <col min="5370" max="5376" width="11.5703125" style="15" hidden="1" customWidth="1"/>
    <col min="5377" max="5377" width="11.42578125" style="15" customWidth="1"/>
    <col min="5378" max="5378" width="12.5703125" style="15" customWidth="1"/>
    <col min="5379" max="5379" width="14" style="15" customWidth="1"/>
    <col min="5380" max="5380" width="22.42578125" style="15" customWidth="1"/>
    <col min="5381" max="5381" width="10.5703125" style="15" customWidth="1"/>
    <col min="5382" max="5382" width="9.42578125" style="15" customWidth="1"/>
    <col min="5383" max="5383" width="11.85546875" style="15" customWidth="1"/>
    <col min="5384" max="5617" width="9.140625" style="15"/>
    <col min="5618" max="5618" width="3.140625" style="15" customWidth="1"/>
    <col min="5619" max="5619" width="15.5703125" style="15" customWidth="1"/>
    <col min="5620" max="5620" width="55.140625" style="15" customWidth="1"/>
    <col min="5621" max="5621" width="5.85546875" style="15" customWidth="1"/>
    <col min="5622" max="5622" width="6.85546875" style="15" customWidth="1"/>
    <col min="5623" max="5625" width="10.5703125" style="15" customWidth="1"/>
    <col min="5626" max="5632" width="11.5703125" style="15" hidden="1" customWidth="1"/>
    <col min="5633" max="5633" width="11.42578125" style="15" customWidth="1"/>
    <col min="5634" max="5634" width="12.5703125" style="15" customWidth="1"/>
    <col min="5635" max="5635" width="14" style="15" customWidth="1"/>
    <col min="5636" max="5636" width="22.42578125" style="15" customWidth="1"/>
    <col min="5637" max="5637" width="10.5703125" style="15" customWidth="1"/>
    <col min="5638" max="5638" width="9.42578125" style="15" customWidth="1"/>
    <col min="5639" max="5639" width="11.85546875" style="15" customWidth="1"/>
    <col min="5640" max="5873" width="9.140625" style="15"/>
    <col min="5874" max="5874" width="3.140625" style="15" customWidth="1"/>
    <col min="5875" max="5875" width="15.5703125" style="15" customWidth="1"/>
    <col min="5876" max="5876" width="55.140625" style="15" customWidth="1"/>
    <col min="5877" max="5877" width="5.85546875" style="15" customWidth="1"/>
    <col min="5878" max="5878" width="6.85546875" style="15" customWidth="1"/>
    <col min="5879" max="5881" width="10.5703125" style="15" customWidth="1"/>
    <col min="5882" max="5888" width="11.5703125" style="15" hidden="1" customWidth="1"/>
    <col min="5889" max="5889" width="11.42578125" style="15" customWidth="1"/>
    <col min="5890" max="5890" width="12.5703125" style="15" customWidth="1"/>
    <col min="5891" max="5891" width="14" style="15" customWidth="1"/>
    <col min="5892" max="5892" width="22.42578125" style="15" customWidth="1"/>
    <col min="5893" max="5893" width="10.5703125" style="15" customWidth="1"/>
    <col min="5894" max="5894" width="9.42578125" style="15" customWidth="1"/>
    <col min="5895" max="5895" width="11.85546875" style="15" customWidth="1"/>
    <col min="5896" max="6129" width="9.140625" style="15"/>
    <col min="6130" max="6130" width="3.140625" style="15" customWidth="1"/>
    <col min="6131" max="6131" width="15.5703125" style="15" customWidth="1"/>
    <col min="6132" max="6132" width="55.140625" style="15" customWidth="1"/>
    <col min="6133" max="6133" width="5.85546875" style="15" customWidth="1"/>
    <col min="6134" max="6134" width="6.85546875" style="15" customWidth="1"/>
    <col min="6135" max="6137" width="10.5703125" style="15" customWidth="1"/>
    <col min="6138" max="6144" width="11.5703125" style="15" hidden="1" customWidth="1"/>
    <col min="6145" max="6145" width="11.42578125" style="15" customWidth="1"/>
    <col min="6146" max="6146" width="12.5703125" style="15" customWidth="1"/>
    <col min="6147" max="6147" width="14" style="15" customWidth="1"/>
    <col min="6148" max="6148" width="22.42578125" style="15" customWidth="1"/>
    <col min="6149" max="6149" width="10.5703125" style="15" customWidth="1"/>
    <col min="6150" max="6150" width="9.42578125" style="15" customWidth="1"/>
    <col min="6151" max="6151" width="11.85546875" style="15" customWidth="1"/>
    <col min="6152" max="6385" width="9.140625" style="15"/>
    <col min="6386" max="6386" width="3.140625" style="15" customWidth="1"/>
    <col min="6387" max="6387" width="15.5703125" style="15" customWidth="1"/>
    <col min="6388" max="6388" width="55.140625" style="15" customWidth="1"/>
    <col min="6389" max="6389" width="5.85546875" style="15" customWidth="1"/>
    <col min="6390" max="6390" width="6.85546875" style="15" customWidth="1"/>
    <col min="6391" max="6393" width="10.5703125" style="15" customWidth="1"/>
    <col min="6394" max="6400" width="11.5703125" style="15" hidden="1" customWidth="1"/>
    <col min="6401" max="6401" width="11.42578125" style="15" customWidth="1"/>
    <col min="6402" max="6402" width="12.5703125" style="15" customWidth="1"/>
    <col min="6403" max="6403" width="14" style="15" customWidth="1"/>
    <col min="6404" max="6404" width="22.42578125" style="15" customWidth="1"/>
    <col min="6405" max="6405" width="10.5703125" style="15" customWidth="1"/>
    <col min="6406" max="6406" width="9.42578125" style="15" customWidth="1"/>
    <col min="6407" max="6407" width="11.85546875" style="15" customWidth="1"/>
    <col min="6408" max="6641" width="9.140625" style="15"/>
    <col min="6642" max="6642" width="3.140625" style="15" customWidth="1"/>
    <col min="6643" max="6643" width="15.5703125" style="15" customWidth="1"/>
    <col min="6644" max="6644" width="55.140625" style="15" customWidth="1"/>
    <col min="6645" max="6645" width="5.85546875" style="15" customWidth="1"/>
    <col min="6646" max="6646" width="6.85546875" style="15" customWidth="1"/>
    <col min="6647" max="6649" width="10.5703125" style="15" customWidth="1"/>
    <col min="6650" max="6656" width="11.5703125" style="15" hidden="1" customWidth="1"/>
    <col min="6657" max="6657" width="11.42578125" style="15" customWidth="1"/>
    <col min="6658" max="6658" width="12.5703125" style="15" customWidth="1"/>
    <col min="6659" max="6659" width="14" style="15" customWidth="1"/>
    <col min="6660" max="6660" width="22.42578125" style="15" customWidth="1"/>
    <col min="6661" max="6661" width="10.5703125" style="15" customWidth="1"/>
    <col min="6662" max="6662" width="9.42578125" style="15" customWidth="1"/>
    <col min="6663" max="6663" width="11.85546875" style="15" customWidth="1"/>
    <col min="6664" max="6897" width="9.140625" style="15"/>
    <col min="6898" max="6898" width="3.140625" style="15" customWidth="1"/>
    <col min="6899" max="6899" width="15.5703125" style="15" customWidth="1"/>
    <col min="6900" max="6900" width="55.140625" style="15" customWidth="1"/>
    <col min="6901" max="6901" width="5.85546875" style="15" customWidth="1"/>
    <col min="6902" max="6902" width="6.85546875" style="15" customWidth="1"/>
    <col min="6903" max="6905" width="10.5703125" style="15" customWidth="1"/>
    <col min="6906" max="6912" width="11.5703125" style="15" hidden="1" customWidth="1"/>
    <col min="6913" max="6913" width="11.42578125" style="15" customWidth="1"/>
    <col min="6914" max="6914" width="12.5703125" style="15" customWidth="1"/>
    <col min="6915" max="6915" width="14" style="15" customWidth="1"/>
    <col min="6916" max="6916" width="22.42578125" style="15" customWidth="1"/>
    <col min="6917" max="6917" width="10.5703125" style="15" customWidth="1"/>
    <col min="6918" max="6918" width="9.42578125" style="15" customWidth="1"/>
    <col min="6919" max="6919" width="11.85546875" style="15" customWidth="1"/>
    <col min="6920" max="7153" width="9.140625" style="15"/>
    <col min="7154" max="7154" width="3.140625" style="15" customWidth="1"/>
    <col min="7155" max="7155" width="15.5703125" style="15" customWidth="1"/>
    <col min="7156" max="7156" width="55.140625" style="15" customWidth="1"/>
    <col min="7157" max="7157" width="5.85546875" style="15" customWidth="1"/>
    <col min="7158" max="7158" width="6.85546875" style="15" customWidth="1"/>
    <col min="7159" max="7161" width="10.5703125" style="15" customWidth="1"/>
    <col min="7162" max="7168" width="11.5703125" style="15" hidden="1" customWidth="1"/>
    <col min="7169" max="7169" width="11.42578125" style="15" customWidth="1"/>
    <col min="7170" max="7170" width="12.5703125" style="15" customWidth="1"/>
    <col min="7171" max="7171" width="14" style="15" customWidth="1"/>
    <col min="7172" max="7172" width="22.42578125" style="15" customWidth="1"/>
    <col min="7173" max="7173" width="10.5703125" style="15" customWidth="1"/>
    <col min="7174" max="7174" width="9.42578125" style="15" customWidth="1"/>
    <col min="7175" max="7175" width="11.85546875" style="15" customWidth="1"/>
    <col min="7176" max="7409" width="9.140625" style="15"/>
    <col min="7410" max="7410" width="3.140625" style="15" customWidth="1"/>
    <col min="7411" max="7411" width="15.5703125" style="15" customWidth="1"/>
    <col min="7412" max="7412" width="55.140625" style="15" customWidth="1"/>
    <col min="7413" max="7413" width="5.85546875" style="15" customWidth="1"/>
    <col min="7414" max="7414" width="6.85546875" style="15" customWidth="1"/>
    <col min="7415" max="7417" width="10.5703125" style="15" customWidth="1"/>
    <col min="7418" max="7424" width="11.5703125" style="15" hidden="1" customWidth="1"/>
    <col min="7425" max="7425" width="11.42578125" style="15" customWidth="1"/>
    <col min="7426" max="7426" width="12.5703125" style="15" customWidth="1"/>
    <col min="7427" max="7427" width="14" style="15" customWidth="1"/>
    <col min="7428" max="7428" width="22.42578125" style="15" customWidth="1"/>
    <col min="7429" max="7429" width="10.5703125" style="15" customWidth="1"/>
    <col min="7430" max="7430" width="9.42578125" style="15" customWidth="1"/>
    <col min="7431" max="7431" width="11.85546875" style="15" customWidth="1"/>
    <col min="7432" max="7665" width="9.140625" style="15"/>
    <col min="7666" max="7666" width="3.140625" style="15" customWidth="1"/>
    <col min="7667" max="7667" width="15.5703125" style="15" customWidth="1"/>
    <col min="7668" max="7668" width="55.140625" style="15" customWidth="1"/>
    <col min="7669" max="7669" width="5.85546875" style="15" customWidth="1"/>
    <col min="7670" max="7670" width="6.85546875" style="15" customWidth="1"/>
    <col min="7671" max="7673" width="10.5703125" style="15" customWidth="1"/>
    <col min="7674" max="7680" width="11.5703125" style="15" hidden="1" customWidth="1"/>
    <col min="7681" max="7681" width="11.42578125" style="15" customWidth="1"/>
    <col min="7682" max="7682" width="12.5703125" style="15" customWidth="1"/>
    <col min="7683" max="7683" width="14" style="15" customWidth="1"/>
    <col min="7684" max="7684" width="22.42578125" style="15" customWidth="1"/>
    <col min="7685" max="7685" width="10.5703125" style="15" customWidth="1"/>
    <col min="7686" max="7686" width="9.42578125" style="15" customWidth="1"/>
    <col min="7687" max="7687" width="11.85546875" style="15" customWidth="1"/>
    <col min="7688" max="7921" width="9.140625" style="15"/>
    <col min="7922" max="7922" width="3.140625" style="15" customWidth="1"/>
    <col min="7923" max="7923" width="15.5703125" style="15" customWidth="1"/>
    <col min="7924" max="7924" width="55.140625" style="15" customWidth="1"/>
    <col min="7925" max="7925" width="5.85546875" style="15" customWidth="1"/>
    <col min="7926" max="7926" width="6.85546875" style="15" customWidth="1"/>
    <col min="7927" max="7929" width="10.5703125" style="15" customWidth="1"/>
    <col min="7930" max="7936" width="11.5703125" style="15" hidden="1" customWidth="1"/>
    <col min="7937" max="7937" width="11.42578125" style="15" customWidth="1"/>
    <col min="7938" max="7938" width="12.5703125" style="15" customWidth="1"/>
    <col min="7939" max="7939" width="14" style="15" customWidth="1"/>
    <col min="7940" max="7940" width="22.42578125" style="15" customWidth="1"/>
    <col min="7941" max="7941" width="10.5703125" style="15" customWidth="1"/>
    <col min="7942" max="7942" width="9.42578125" style="15" customWidth="1"/>
    <col min="7943" max="7943" width="11.85546875" style="15" customWidth="1"/>
    <col min="7944" max="8177" width="9.140625" style="15"/>
    <col min="8178" max="8178" width="3.140625" style="15" customWidth="1"/>
    <col min="8179" max="8179" width="15.5703125" style="15" customWidth="1"/>
    <col min="8180" max="8180" width="55.140625" style="15" customWidth="1"/>
    <col min="8181" max="8181" width="5.85546875" style="15" customWidth="1"/>
    <col min="8182" max="8182" width="6.85546875" style="15" customWidth="1"/>
    <col min="8183" max="8185" width="10.5703125" style="15" customWidth="1"/>
    <col min="8186" max="8192" width="11.5703125" style="15" hidden="1" customWidth="1"/>
    <col min="8193" max="8193" width="11.42578125" style="15" customWidth="1"/>
    <col min="8194" max="8194" width="12.5703125" style="15" customWidth="1"/>
    <col min="8195" max="8195" width="14" style="15" customWidth="1"/>
    <col min="8196" max="8196" width="22.42578125" style="15" customWidth="1"/>
    <col min="8197" max="8197" width="10.5703125" style="15" customWidth="1"/>
    <col min="8198" max="8198" width="9.42578125" style="15" customWidth="1"/>
    <col min="8199" max="8199" width="11.85546875" style="15" customWidth="1"/>
    <col min="8200" max="8433" width="9.140625" style="15"/>
    <col min="8434" max="8434" width="3.140625" style="15" customWidth="1"/>
    <col min="8435" max="8435" width="15.5703125" style="15" customWidth="1"/>
    <col min="8436" max="8436" width="55.140625" style="15" customWidth="1"/>
    <col min="8437" max="8437" width="5.85546875" style="15" customWidth="1"/>
    <col min="8438" max="8438" width="6.85546875" style="15" customWidth="1"/>
    <col min="8439" max="8441" width="10.5703125" style="15" customWidth="1"/>
    <col min="8442" max="8448" width="11.5703125" style="15" hidden="1" customWidth="1"/>
    <col min="8449" max="8449" width="11.42578125" style="15" customWidth="1"/>
    <col min="8450" max="8450" width="12.5703125" style="15" customWidth="1"/>
    <col min="8451" max="8451" width="14" style="15" customWidth="1"/>
    <col min="8452" max="8452" width="22.42578125" style="15" customWidth="1"/>
    <col min="8453" max="8453" width="10.5703125" style="15" customWidth="1"/>
    <col min="8454" max="8454" width="9.42578125" style="15" customWidth="1"/>
    <col min="8455" max="8455" width="11.85546875" style="15" customWidth="1"/>
    <col min="8456" max="8689" width="9.140625" style="15"/>
    <col min="8690" max="8690" width="3.140625" style="15" customWidth="1"/>
    <col min="8691" max="8691" width="15.5703125" style="15" customWidth="1"/>
    <col min="8692" max="8692" width="55.140625" style="15" customWidth="1"/>
    <col min="8693" max="8693" width="5.85546875" style="15" customWidth="1"/>
    <col min="8694" max="8694" width="6.85546875" style="15" customWidth="1"/>
    <col min="8695" max="8697" width="10.5703125" style="15" customWidth="1"/>
    <col min="8698" max="8704" width="11.5703125" style="15" hidden="1" customWidth="1"/>
    <col min="8705" max="8705" width="11.42578125" style="15" customWidth="1"/>
    <col min="8706" max="8706" width="12.5703125" style="15" customWidth="1"/>
    <col min="8707" max="8707" width="14" style="15" customWidth="1"/>
    <col min="8708" max="8708" width="22.42578125" style="15" customWidth="1"/>
    <col min="8709" max="8709" width="10.5703125" style="15" customWidth="1"/>
    <col min="8710" max="8710" width="9.42578125" style="15" customWidth="1"/>
    <col min="8711" max="8711" width="11.85546875" style="15" customWidth="1"/>
    <col min="8712" max="8945" width="9.140625" style="15"/>
    <col min="8946" max="8946" width="3.140625" style="15" customWidth="1"/>
    <col min="8947" max="8947" width="15.5703125" style="15" customWidth="1"/>
    <col min="8948" max="8948" width="55.140625" style="15" customWidth="1"/>
    <col min="8949" max="8949" width="5.85546875" style="15" customWidth="1"/>
    <col min="8950" max="8950" width="6.85546875" style="15" customWidth="1"/>
    <col min="8951" max="8953" width="10.5703125" style="15" customWidth="1"/>
    <col min="8954" max="8960" width="11.5703125" style="15" hidden="1" customWidth="1"/>
    <col min="8961" max="8961" width="11.42578125" style="15" customWidth="1"/>
    <col min="8962" max="8962" width="12.5703125" style="15" customWidth="1"/>
    <col min="8963" max="8963" width="14" style="15" customWidth="1"/>
    <col min="8964" max="8964" width="22.42578125" style="15" customWidth="1"/>
    <col min="8965" max="8965" width="10.5703125" style="15" customWidth="1"/>
    <col min="8966" max="8966" width="9.42578125" style="15" customWidth="1"/>
    <col min="8967" max="8967" width="11.85546875" style="15" customWidth="1"/>
    <col min="8968" max="9201" width="9.140625" style="15"/>
    <col min="9202" max="9202" width="3.140625" style="15" customWidth="1"/>
    <col min="9203" max="9203" width="15.5703125" style="15" customWidth="1"/>
    <col min="9204" max="9204" width="55.140625" style="15" customWidth="1"/>
    <col min="9205" max="9205" width="5.85546875" style="15" customWidth="1"/>
    <col min="9206" max="9206" width="6.85546875" style="15" customWidth="1"/>
    <col min="9207" max="9209" width="10.5703125" style="15" customWidth="1"/>
    <col min="9210" max="9216" width="11.5703125" style="15" hidden="1" customWidth="1"/>
    <col min="9217" max="9217" width="11.42578125" style="15" customWidth="1"/>
    <col min="9218" max="9218" width="12.5703125" style="15" customWidth="1"/>
    <col min="9219" max="9219" width="14" style="15" customWidth="1"/>
    <col min="9220" max="9220" width="22.42578125" style="15" customWidth="1"/>
    <col min="9221" max="9221" width="10.5703125" style="15" customWidth="1"/>
    <col min="9222" max="9222" width="9.42578125" style="15" customWidth="1"/>
    <col min="9223" max="9223" width="11.85546875" style="15" customWidth="1"/>
    <col min="9224" max="9457" width="9.140625" style="15"/>
    <col min="9458" max="9458" width="3.140625" style="15" customWidth="1"/>
    <col min="9459" max="9459" width="15.5703125" style="15" customWidth="1"/>
    <col min="9460" max="9460" width="55.140625" style="15" customWidth="1"/>
    <col min="9461" max="9461" width="5.85546875" style="15" customWidth="1"/>
    <col min="9462" max="9462" width="6.85546875" style="15" customWidth="1"/>
    <col min="9463" max="9465" width="10.5703125" style="15" customWidth="1"/>
    <col min="9466" max="9472" width="11.5703125" style="15" hidden="1" customWidth="1"/>
    <col min="9473" max="9473" width="11.42578125" style="15" customWidth="1"/>
    <col min="9474" max="9474" width="12.5703125" style="15" customWidth="1"/>
    <col min="9475" max="9475" width="14" style="15" customWidth="1"/>
    <col min="9476" max="9476" width="22.42578125" style="15" customWidth="1"/>
    <col min="9477" max="9477" width="10.5703125" style="15" customWidth="1"/>
    <col min="9478" max="9478" width="9.42578125" style="15" customWidth="1"/>
    <col min="9479" max="9479" width="11.85546875" style="15" customWidth="1"/>
    <col min="9480" max="9713" width="9.140625" style="15"/>
    <col min="9714" max="9714" width="3.140625" style="15" customWidth="1"/>
    <col min="9715" max="9715" width="15.5703125" style="15" customWidth="1"/>
    <col min="9716" max="9716" width="55.140625" style="15" customWidth="1"/>
    <col min="9717" max="9717" width="5.85546875" style="15" customWidth="1"/>
    <col min="9718" max="9718" width="6.85546875" style="15" customWidth="1"/>
    <col min="9719" max="9721" width="10.5703125" style="15" customWidth="1"/>
    <col min="9722" max="9728" width="11.5703125" style="15" hidden="1" customWidth="1"/>
    <col min="9729" max="9729" width="11.42578125" style="15" customWidth="1"/>
    <col min="9730" max="9730" width="12.5703125" style="15" customWidth="1"/>
    <col min="9731" max="9731" width="14" style="15" customWidth="1"/>
    <col min="9732" max="9732" width="22.42578125" style="15" customWidth="1"/>
    <col min="9733" max="9733" width="10.5703125" style="15" customWidth="1"/>
    <col min="9734" max="9734" width="9.42578125" style="15" customWidth="1"/>
    <col min="9735" max="9735" width="11.85546875" style="15" customWidth="1"/>
    <col min="9736" max="9969" width="9.140625" style="15"/>
    <col min="9970" max="9970" width="3.140625" style="15" customWidth="1"/>
    <col min="9971" max="9971" width="15.5703125" style="15" customWidth="1"/>
    <col min="9972" max="9972" width="55.140625" style="15" customWidth="1"/>
    <col min="9973" max="9973" width="5.85546875" style="15" customWidth="1"/>
    <col min="9974" max="9974" width="6.85546875" style="15" customWidth="1"/>
    <col min="9975" max="9977" width="10.5703125" style="15" customWidth="1"/>
    <col min="9978" max="9984" width="11.5703125" style="15" hidden="1" customWidth="1"/>
    <col min="9985" max="9985" width="11.42578125" style="15" customWidth="1"/>
    <col min="9986" max="9986" width="12.5703125" style="15" customWidth="1"/>
    <col min="9987" max="9987" width="14" style="15" customWidth="1"/>
    <col min="9988" max="9988" width="22.42578125" style="15" customWidth="1"/>
    <col min="9989" max="9989" width="10.5703125" style="15" customWidth="1"/>
    <col min="9990" max="9990" width="9.42578125" style="15" customWidth="1"/>
    <col min="9991" max="9991" width="11.85546875" style="15" customWidth="1"/>
    <col min="9992" max="10225" width="9.140625" style="15"/>
    <col min="10226" max="10226" width="3.140625" style="15" customWidth="1"/>
    <col min="10227" max="10227" width="15.5703125" style="15" customWidth="1"/>
    <col min="10228" max="10228" width="55.140625" style="15" customWidth="1"/>
    <col min="10229" max="10229" width="5.85546875" style="15" customWidth="1"/>
    <col min="10230" max="10230" width="6.85546875" style="15" customWidth="1"/>
    <col min="10231" max="10233" width="10.5703125" style="15" customWidth="1"/>
    <col min="10234" max="10240" width="11.5703125" style="15" hidden="1" customWidth="1"/>
    <col min="10241" max="10241" width="11.42578125" style="15" customWidth="1"/>
    <col min="10242" max="10242" width="12.5703125" style="15" customWidth="1"/>
    <col min="10243" max="10243" width="14" style="15" customWidth="1"/>
    <col min="10244" max="10244" width="22.42578125" style="15" customWidth="1"/>
    <col min="10245" max="10245" width="10.5703125" style="15" customWidth="1"/>
    <col min="10246" max="10246" width="9.42578125" style="15" customWidth="1"/>
    <col min="10247" max="10247" width="11.85546875" style="15" customWidth="1"/>
    <col min="10248" max="10481" width="9.140625" style="15"/>
    <col min="10482" max="10482" width="3.140625" style="15" customWidth="1"/>
    <col min="10483" max="10483" width="15.5703125" style="15" customWidth="1"/>
    <col min="10484" max="10484" width="55.140625" style="15" customWidth="1"/>
    <col min="10485" max="10485" width="5.85546875" style="15" customWidth="1"/>
    <col min="10486" max="10486" width="6.85546875" style="15" customWidth="1"/>
    <col min="10487" max="10489" width="10.5703125" style="15" customWidth="1"/>
    <col min="10490" max="10496" width="11.5703125" style="15" hidden="1" customWidth="1"/>
    <col min="10497" max="10497" width="11.42578125" style="15" customWidth="1"/>
    <col min="10498" max="10498" width="12.5703125" style="15" customWidth="1"/>
    <col min="10499" max="10499" width="14" style="15" customWidth="1"/>
    <col min="10500" max="10500" width="22.42578125" style="15" customWidth="1"/>
    <col min="10501" max="10501" width="10.5703125" style="15" customWidth="1"/>
    <col min="10502" max="10502" width="9.42578125" style="15" customWidth="1"/>
    <col min="10503" max="10503" width="11.85546875" style="15" customWidth="1"/>
    <col min="10504" max="10737" width="9.140625" style="15"/>
    <col min="10738" max="10738" width="3.140625" style="15" customWidth="1"/>
    <col min="10739" max="10739" width="15.5703125" style="15" customWidth="1"/>
    <col min="10740" max="10740" width="55.140625" style="15" customWidth="1"/>
    <col min="10741" max="10741" width="5.85546875" style="15" customWidth="1"/>
    <col min="10742" max="10742" width="6.85546875" style="15" customWidth="1"/>
    <col min="10743" max="10745" width="10.5703125" style="15" customWidth="1"/>
    <col min="10746" max="10752" width="11.5703125" style="15" hidden="1" customWidth="1"/>
    <col min="10753" max="10753" width="11.42578125" style="15" customWidth="1"/>
    <col min="10754" max="10754" width="12.5703125" style="15" customWidth="1"/>
    <col min="10755" max="10755" width="14" style="15" customWidth="1"/>
    <col min="10756" max="10756" width="22.42578125" style="15" customWidth="1"/>
    <col min="10757" max="10757" width="10.5703125" style="15" customWidth="1"/>
    <col min="10758" max="10758" width="9.42578125" style="15" customWidth="1"/>
    <col min="10759" max="10759" width="11.85546875" style="15" customWidth="1"/>
    <col min="10760" max="10993" width="9.140625" style="15"/>
    <col min="10994" max="10994" width="3.140625" style="15" customWidth="1"/>
    <col min="10995" max="10995" width="15.5703125" style="15" customWidth="1"/>
    <col min="10996" max="10996" width="55.140625" style="15" customWidth="1"/>
    <col min="10997" max="10997" width="5.85546875" style="15" customWidth="1"/>
    <col min="10998" max="10998" width="6.85546875" style="15" customWidth="1"/>
    <col min="10999" max="11001" width="10.5703125" style="15" customWidth="1"/>
    <col min="11002" max="11008" width="11.5703125" style="15" hidden="1" customWidth="1"/>
    <col min="11009" max="11009" width="11.42578125" style="15" customWidth="1"/>
    <col min="11010" max="11010" width="12.5703125" style="15" customWidth="1"/>
    <col min="11011" max="11011" width="14" style="15" customWidth="1"/>
    <col min="11012" max="11012" width="22.42578125" style="15" customWidth="1"/>
    <col min="11013" max="11013" width="10.5703125" style="15" customWidth="1"/>
    <col min="11014" max="11014" width="9.42578125" style="15" customWidth="1"/>
    <col min="11015" max="11015" width="11.85546875" style="15" customWidth="1"/>
    <col min="11016" max="11249" width="9.140625" style="15"/>
    <col min="11250" max="11250" width="3.140625" style="15" customWidth="1"/>
    <col min="11251" max="11251" width="15.5703125" style="15" customWidth="1"/>
    <col min="11252" max="11252" width="55.140625" style="15" customWidth="1"/>
    <col min="11253" max="11253" width="5.85546875" style="15" customWidth="1"/>
    <col min="11254" max="11254" width="6.85546875" style="15" customWidth="1"/>
    <col min="11255" max="11257" width="10.5703125" style="15" customWidth="1"/>
    <col min="11258" max="11264" width="11.5703125" style="15" hidden="1" customWidth="1"/>
    <col min="11265" max="11265" width="11.42578125" style="15" customWidth="1"/>
    <col min="11266" max="11266" width="12.5703125" style="15" customWidth="1"/>
    <col min="11267" max="11267" width="14" style="15" customWidth="1"/>
    <col min="11268" max="11268" width="22.42578125" style="15" customWidth="1"/>
    <col min="11269" max="11269" width="10.5703125" style="15" customWidth="1"/>
    <col min="11270" max="11270" width="9.42578125" style="15" customWidth="1"/>
    <col min="11271" max="11271" width="11.85546875" style="15" customWidth="1"/>
    <col min="11272" max="11505" width="9.140625" style="15"/>
    <col min="11506" max="11506" width="3.140625" style="15" customWidth="1"/>
    <col min="11507" max="11507" width="15.5703125" style="15" customWidth="1"/>
    <col min="11508" max="11508" width="55.140625" style="15" customWidth="1"/>
    <col min="11509" max="11509" width="5.85546875" style="15" customWidth="1"/>
    <col min="11510" max="11510" width="6.85546875" style="15" customWidth="1"/>
    <col min="11511" max="11513" width="10.5703125" style="15" customWidth="1"/>
    <col min="11514" max="11520" width="11.5703125" style="15" hidden="1" customWidth="1"/>
    <col min="11521" max="11521" width="11.42578125" style="15" customWidth="1"/>
    <col min="11522" max="11522" width="12.5703125" style="15" customWidth="1"/>
    <col min="11523" max="11523" width="14" style="15" customWidth="1"/>
    <col min="11524" max="11524" width="22.42578125" style="15" customWidth="1"/>
    <col min="11525" max="11525" width="10.5703125" style="15" customWidth="1"/>
    <col min="11526" max="11526" width="9.42578125" style="15" customWidth="1"/>
    <col min="11527" max="11527" width="11.85546875" style="15" customWidth="1"/>
    <col min="11528" max="11761" width="9.140625" style="15"/>
    <col min="11762" max="11762" width="3.140625" style="15" customWidth="1"/>
    <col min="11763" max="11763" width="15.5703125" style="15" customWidth="1"/>
    <col min="11764" max="11764" width="55.140625" style="15" customWidth="1"/>
    <col min="11765" max="11765" width="5.85546875" style="15" customWidth="1"/>
    <col min="11766" max="11766" width="6.85546875" style="15" customWidth="1"/>
    <col min="11767" max="11769" width="10.5703125" style="15" customWidth="1"/>
    <col min="11770" max="11776" width="11.5703125" style="15" hidden="1" customWidth="1"/>
    <col min="11777" max="11777" width="11.42578125" style="15" customWidth="1"/>
    <col min="11778" max="11778" width="12.5703125" style="15" customWidth="1"/>
    <col min="11779" max="11779" width="14" style="15" customWidth="1"/>
    <col min="11780" max="11780" width="22.42578125" style="15" customWidth="1"/>
    <col min="11781" max="11781" width="10.5703125" style="15" customWidth="1"/>
    <col min="11782" max="11782" width="9.42578125" style="15" customWidth="1"/>
    <col min="11783" max="11783" width="11.85546875" style="15" customWidth="1"/>
    <col min="11784" max="12017" width="9.140625" style="15"/>
    <col min="12018" max="12018" width="3.140625" style="15" customWidth="1"/>
    <col min="12019" max="12019" width="15.5703125" style="15" customWidth="1"/>
    <col min="12020" max="12020" width="55.140625" style="15" customWidth="1"/>
    <col min="12021" max="12021" width="5.85546875" style="15" customWidth="1"/>
    <col min="12022" max="12022" width="6.85546875" style="15" customWidth="1"/>
    <col min="12023" max="12025" width="10.5703125" style="15" customWidth="1"/>
    <col min="12026" max="12032" width="11.5703125" style="15" hidden="1" customWidth="1"/>
    <col min="12033" max="12033" width="11.42578125" style="15" customWidth="1"/>
    <col min="12034" max="12034" width="12.5703125" style="15" customWidth="1"/>
    <col min="12035" max="12035" width="14" style="15" customWidth="1"/>
    <col min="12036" max="12036" width="22.42578125" style="15" customWidth="1"/>
    <col min="12037" max="12037" width="10.5703125" style="15" customWidth="1"/>
    <col min="12038" max="12038" width="9.42578125" style="15" customWidth="1"/>
    <col min="12039" max="12039" width="11.85546875" style="15" customWidth="1"/>
    <col min="12040" max="12273" width="9.140625" style="15"/>
    <col min="12274" max="12274" width="3.140625" style="15" customWidth="1"/>
    <col min="12275" max="12275" width="15.5703125" style="15" customWidth="1"/>
    <col min="12276" max="12276" width="55.140625" style="15" customWidth="1"/>
    <col min="12277" max="12277" width="5.85546875" style="15" customWidth="1"/>
    <col min="12278" max="12278" width="6.85546875" style="15" customWidth="1"/>
    <col min="12279" max="12281" width="10.5703125" style="15" customWidth="1"/>
    <col min="12282" max="12288" width="11.5703125" style="15" hidden="1" customWidth="1"/>
    <col min="12289" max="12289" width="11.42578125" style="15" customWidth="1"/>
    <col min="12290" max="12290" width="12.5703125" style="15" customWidth="1"/>
    <col min="12291" max="12291" width="14" style="15" customWidth="1"/>
    <col min="12292" max="12292" width="22.42578125" style="15" customWidth="1"/>
    <col min="12293" max="12293" width="10.5703125" style="15" customWidth="1"/>
    <col min="12294" max="12294" width="9.42578125" style="15" customWidth="1"/>
    <col min="12295" max="12295" width="11.85546875" style="15" customWidth="1"/>
    <col min="12296" max="12529" width="9.140625" style="15"/>
    <col min="12530" max="12530" width="3.140625" style="15" customWidth="1"/>
    <col min="12531" max="12531" width="15.5703125" style="15" customWidth="1"/>
    <col min="12532" max="12532" width="55.140625" style="15" customWidth="1"/>
    <col min="12533" max="12533" width="5.85546875" style="15" customWidth="1"/>
    <col min="12534" max="12534" width="6.85546875" style="15" customWidth="1"/>
    <col min="12535" max="12537" width="10.5703125" style="15" customWidth="1"/>
    <col min="12538" max="12544" width="11.5703125" style="15" hidden="1" customWidth="1"/>
    <col min="12545" max="12545" width="11.42578125" style="15" customWidth="1"/>
    <col min="12546" max="12546" width="12.5703125" style="15" customWidth="1"/>
    <col min="12547" max="12547" width="14" style="15" customWidth="1"/>
    <col min="12548" max="12548" width="22.42578125" style="15" customWidth="1"/>
    <col min="12549" max="12549" width="10.5703125" style="15" customWidth="1"/>
    <col min="12550" max="12550" width="9.42578125" style="15" customWidth="1"/>
    <col min="12551" max="12551" width="11.85546875" style="15" customWidth="1"/>
    <col min="12552" max="12785" width="9.140625" style="15"/>
    <col min="12786" max="12786" width="3.140625" style="15" customWidth="1"/>
    <col min="12787" max="12787" width="15.5703125" style="15" customWidth="1"/>
    <col min="12788" max="12788" width="55.140625" style="15" customWidth="1"/>
    <col min="12789" max="12789" width="5.85546875" style="15" customWidth="1"/>
    <col min="12790" max="12790" width="6.85546875" style="15" customWidth="1"/>
    <col min="12791" max="12793" width="10.5703125" style="15" customWidth="1"/>
    <col min="12794" max="12800" width="11.5703125" style="15" hidden="1" customWidth="1"/>
    <col min="12801" max="12801" width="11.42578125" style="15" customWidth="1"/>
    <col min="12802" max="12802" width="12.5703125" style="15" customWidth="1"/>
    <col min="12803" max="12803" width="14" style="15" customWidth="1"/>
    <col min="12804" max="12804" width="22.42578125" style="15" customWidth="1"/>
    <col min="12805" max="12805" width="10.5703125" style="15" customWidth="1"/>
    <col min="12806" max="12806" width="9.42578125" style="15" customWidth="1"/>
    <col min="12807" max="12807" width="11.85546875" style="15" customWidth="1"/>
    <col min="12808" max="13041" width="9.140625" style="15"/>
    <col min="13042" max="13042" width="3.140625" style="15" customWidth="1"/>
    <col min="13043" max="13043" width="15.5703125" style="15" customWidth="1"/>
    <col min="13044" max="13044" width="55.140625" style="15" customWidth="1"/>
    <col min="13045" max="13045" width="5.85546875" style="15" customWidth="1"/>
    <col min="13046" max="13046" width="6.85546875" style="15" customWidth="1"/>
    <col min="13047" max="13049" width="10.5703125" style="15" customWidth="1"/>
    <col min="13050" max="13056" width="11.5703125" style="15" hidden="1" customWidth="1"/>
    <col min="13057" max="13057" width="11.42578125" style="15" customWidth="1"/>
    <col min="13058" max="13058" width="12.5703125" style="15" customWidth="1"/>
    <col min="13059" max="13059" width="14" style="15" customWidth="1"/>
    <col min="13060" max="13060" width="22.42578125" style="15" customWidth="1"/>
    <col min="13061" max="13061" width="10.5703125" style="15" customWidth="1"/>
    <col min="13062" max="13062" width="9.42578125" style="15" customWidth="1"/>
    <col min="13063" max="13063" width="11.85546875" style="15" customWidth="1"/>
    <col min="13064" max="13297" width="9.140625" style="15"/>
    <col min="13298" max="13298" width="3.140625" style="15" customWidth="1"/>
    <col min="13299" max="13299" width="15.5703125" style="15" customWidth="1"/>
    <col min="13300" max="13300" width="55.140625" style="15" customWidth="1"/>
    <col min="13301" max="13301" width="5.85546875" style="15" customWidth="1"/>
    <col min="13302" max="13302" width="6.85546875" style="15" customWidth="1"/>
    <col min="13303" max="13305" width="10.5703125" style="15" customWidth="1"/>
    <col min="13306" max="13312" width="11.5703125" style="15" hidden="1" customWidth="1"/>
    <col min="13313" max="13313" width="11.42578125" style="15" customWidth="1"/>
    <col min="13314" max="13314" width="12.5703125" style="15" customWidth="1"/>
    <col min="13315" max="13315" width="14" style="15" customWidth="1"/>
    <col min="13316" max="13316" width="22.42578125" style="15" customWidth="1"/>
    <col min="13317" max="13317" width="10.5703125" style="15" customWidth="1"/>
    <col min="13318" max="13318" width="9.42578125" style="15" customWidth="1"/>
    <col min="13319" max="13319" width="11.85546875" style="15" customWidth="1"/>
    <col min="13320" max="13553" width="9.140625" style="15"/>
    <col min="13554" max="13554" width="3.140625" style="15" customWidth="1"/>
    <col min="13555" max="13555" width="15.5703125" style="15" customWidth="1"/>
    <col min="13556" max="13556" width="55.140625" style="15" customWidth="1"/>
    <col min="13557" max="13557" width="5.85546875" style="15" customWidth="1"/>
    <col min="13558" max="13558" width="6.85546875" style="15" customWidth="1"/>
    <col min="13559" max="13561" width="10.5703125" style="15" customWidth="1"/>
    <col min="13562" max="13568" width="11.5703125" style="15" hidden="1" customWidth="1"/>
    <col min="13569" max="13569" width="11.42578125" style="15" customWidth="1"/>
    <col min="13570" max="13570" width="12.5703125" style="15" customWidth="1"/>
    <col min="13571" max="13571" width="14" style="15" customWidth="1"/>
    <col min="13572" max="13572" width="22.42578125" style="15" customWidth="1"/>
    <col min="13573" max="13573" width="10.5703125" style="15" customWidth="1"/>
    <col min="13574" max="13574" width="9.42578125" style="15" customWidth="1"/>
    <col min="13575" max="13575" width="11.85546875" style="15" customWidth="1"/>
    <col min="13576" max="13809" width="9.140625" style="15"/>
    <col min="13810" max="13810" width="3.140625" style="15" customWidth="1"/>
    <col min="13811" max="13811" width="15.5703125" style="15" customWidth="1"/>
    <col min="13812" max="13812" width="55.140625" style="15" customWidth="1"/>
    <col min="13813" max="13813" width="5.85546875" style="15" customWidth="1"/>
    <col min="13814" max="13814" width="6.85546875" style="15" customWidth="1"/>
    <col min="13815" max="13817" width="10.5703125" style="15" customWidth="1"/>
    <col min="13818" max="13824" width="11.5703125" style="15" hidden="1" customWidth="1"/>
    <col min="13825" max="13825" width="11.42578125" style="15" customWidth="1"/>
    <col min="13826" max="13826" width="12.5703125" style="15" customWidth="1"/>
    <col min="13827" max="13827" width="14" style="15" customWidth="1"/>
    <col min="13828" max="13828" width="22.42578125" style="15" customWidth="1"/>
    <col min="13829" max="13829" width="10.5703125" style="15" customWidth="1"/>
    <col min="13830" max="13830" width="9.42578125" style="15" customWidth="1"/>
    <col min="13831" max="13831" width="11.85546875" style="15" customWidth="1"/>
    <col min="13832" max="14065" width="9.140625" style="15"/>
    <col min="14066" max="14066" width="3.140625" style="15" customWidth="1"/>
    <col min="14067" max="14067" width="15.5703125" style="15" customWidth="1"/>
    <col min="14068" max="14068" width="55.140625" style="15" customWidth="1"/>
    <col min="14069" max="14069" width="5.85546875" style="15" customWidth="1"/>
    <col min="14070" max="14070" width="6.85546875" style="15" customWidth="1"/>
    <col min="14071" max="14073" width="10.5703125" style="15" customWidth="1"/>
    <col min="14074" max="14080" width="11.5703125" style="15" hidden="1" customWidth="1"/>
    <col min="14081" max="14081" width="11.42578125" style="15" customWidth="1"/>
    <col min="14082" max="14082" width="12.5703125" style="15" customWidth="1"/>
    <col min="14083" max="14083" width="14" style="15" customWidth="1"/>
    <col min="14084" max="14084" width="22.42578125" style="15" customWidth="1"/>
    <col min="14085" max="14085" width="10.5703125" style="15" customWidth="1"/>
    <col min="14086" max="14086" width="9.42578125" style="15" customWidth="1"/>
    <col min="14087" max="14087" width="11.85546875" style="15" customWidth="1"/>
    <col min="14088" max="14321" width="9.140625" style="15"/>
    <col min="14322" max="14322" width="3.140625" style="15" customWidth="1"/>
    <col min="14323" max="14323" width="15.5703125" style="15" customWidth="1"/>
    <col min="14324" max="14324" width="55.140625" style="15" customWidth="1"/>
    <col min="14325" max="14325" width="5.85546875" style="15" customWidth="1"/>
    <col min="14326" max="14326" width="6.85546875" style="15" customWidth="1"/>
    <col min="14327" max="14329" width="10.5703125" style="15" customWidth="1"/>
    <col min="14330" max="14336" width="11.5703125" style="15" hidden="1" customWidth="1"/>
    <col min="14337" max="14337" width="11.42578125" style="15" customWidth="1"/>
    <col min="14338" max="14338" width="12.5703125" style="15" customWidth="1"/>
    <col min="14339" max="14339" width="14" style="15" customWidth="1"/>
    <col min="14340" max="14340" width="22.42578125" style="15" customWidth="1"/>
    <col min="14341" max="14341" width="10.5703125" style="15" customWidth="1"/>
    <col min="14342" max="14342" width="9.42578125" style="15" customWidth="1"/>
    <col min="14343" max="14343" width="11.85546875" style="15" customWidth="1"/>
    <col min="14344" max="14577" width="9.140625" style="15"/>
    <col min="14578" max="14578" width="3.140625" style="15" customWidth="1"/>
    <col min="14579" max="14579" width="15.5703125" style="15" customWidth="1"/>
    <col min="14580" max="14580" width="55.140625" style="15" customWidth="1"/>
    <col min="14581" max="14581" width="5.85546875" style="15" customWidth="1"/>
    <col min="14582" max="14582" width="6.85546875" style="15" customWidth="1"/>
    <col min="14583" max="14585" width="10.5703125" style="15" customWidth="1"/>
    <col min="14586" max="14592" width="11.5703125" style="15" hidden="1" customWidth="1"/>
    <col min="14593" max="14593" width="11.42578125" style="15" customWidth="1"/>
    <col min="14594" max="14594" width="12.5703125" style="15" customWidth="1"/>
    <col min="14595" max="14595" width="14" style="15" customWidth="1"/>
    <col min="14596" max="14596" width="22.42578125" style="15" customWidth="1"/>
    <col min="14597" max="14597" width="10.5703125" style="15" customWidth="1"/>
    <col min="14598" max="14598" width="9.42578125" style="15" customWidth="1"/>
    <col min="14599" max="14599" width="11.85546875" style="15" customWidth="1"/>
    <col min="14600" max="14833" width="9.140625" style="15"/>
    <col min="14834" max="14834" width="3.140625" style="15" customWidth="1"/>
    <col min="14835" max="14835" width="15.5703125" style="15" customWidth="1"/>
    <col min="14836" max="14836" width="55.140625" style="15" customWidth="1"/>
    <col min="14837" max="14837" width="5.85546875" style="15" customWidth="1"/>
    <col min="14838" max="14838" width="6.85546875" style="15" customWidth="1"/>
    <col min="14839" max="14841" width="10.5703125" style="15" customWidth="1"/>
    <col min="14842" max="14848" width="11.5703125" style="15" hidden="1" customWidth="1"/>
    <col min="14849" max="14849" width="11.42578125" style="15" customWidth="1"/>
    <col min="14850" max="14850" width="12.5703125" style="15" customWidth="1"/>
    <col min="14851" max="14851" width="14" style="15" customWidth="1"/>
    <col min="14852" max="14852" width="22.42578125" style="15" customWidth="1"/>
    <col min="14853" max="14853" width="10.5703125" style="15" customWidth="1"/>
    <col min="14854" max="14854" width="9.42578125" style="15" customWidth="1"/>
    <col min="14855" max="14855" width="11.85546875" style="15" customWidth="1"/>
    <col min="14856" max="15089" width="9.140625" style="15"/>
    <col min="15090" max="15090" width="3.140625" style="15" customWidth="1"/>
    <col min="15091" max="15091" width="15.5703125" style="15" customWidth="1"/>
    <col min="15092" max="15092" width="55.140625" style="15" customWidth="1"/>
    <col min="15093" max="15093" width="5.85546875" style="15" customWidth="1"/>
    <col min="15094" max="15094" width="6.85546875" style="15" customWidth="1"/>
    <col min="15095" max="15097" width="10.5703125" style="15" customWidth="1"/>
    <col min="15098" max="15104" width="11.5703125" style="15" hidden="1" customWidth="1"/>
    <col min="15105" max="15105" width="11.42578125" style="15" customWidth="1"/>
    <col min="15106" max="15106" width="12.5703125" style="15" customWidth="1"/>
    <col min="15107" max="15107" width="14" style="15" customWidth="1"/>
    <col min="15108" max="15108" width="22.42578125" style="15" customWidth="1"/>
    <col min="15109" max="15109" width="10.5703125" style="15" customWidth="1"/>
    <col min="15110" max="15110" width="9.42578125" style="15" customWidth="1"/>
    <col min="15111" max="15111" width="11.85546875" style="15" customWidth="1"/>
    <col min="15112" max="15345" width="9.140625" style="15"/>
    <col min="15346" max="15346" width="3.140625" style="15" customWidth="1"/>
    <col min="15347" max="15347" width="15.5703125" style="15" customWidth="1"/>
    <col min="15348" max="15348" width="55.140625" style="15" customWidth="1"/>
    <col min="15349" max="15349" width="5.85546875" style="15" customWidth="1"/>
    <col min="15350" max="15350" width="6.85546875" style="15" customWidth="1"/>
    <col min="15351" max="15353" width="10.5703125" style="15" customWidth="1"/>
    <col min="15354" max="15360" width="11.5703125" style="15" hidden="1" customWidth="1"/>
    <col min="15361" max="15361" width="11.42578125" style="15" customWidth="1"/>
    <col min="15362" max="15362" width="12.5703125" style="15" customWidth="1"/>
    <col min="15363" max="15363" width="14" style="15" customWidth="1"/>
    <col min="15364" max="15364" width="22.42578125" style="15" customWidth="1"/>
    <col min="15365" max="15365" width="10.5703125" style="15" customWidth="1"/>
    <col min="15366" max="15366" width="9.42578125" style="15" customWidth="1"/>
    <col min="15367" max="15367" width="11.85546875" style="15" customWidth="1"/>
    <col min="15368" max="15601" width="9.140625" style="15"/>
    <col min="15602" max="15602" width="3.140625" style="15" customWidth="1"/>
    <col min="15603" max="15603" width="15.5703125" style="15" customWidth="1"/>
    <col min="15604" max="15604" width="55.140625" style="15" customWidth="1"/>
    <col min="15605" max="15605" width="5.85546875" style="15" customWidth="1"/>
    <col min="15606" max="15606" width="6.85546875" style="15" customWidth="1"/>
    <col min="15607" max="15609" width="10.5703125" style="15" customWidth="1"/>
    <col min="15610" max="15616" width="11.5703125" style="15" hidden="1" customWidth="1"/>
    <col min="15617" max="15617" width="11.42578125" style="15" customWidth="1"/>
    <col min="15618" max="15618" width="12.5703125" style="15" customWidth="1"/>
    <col min="15619" max="15619" width="14" style="15" customWidth="1"/>
    <col min="15620" max="15620" width="22.42578125" style="15" customWidth="1"/>
    <col min="15621" max="15621" width="10.5703125" style="15" customWidth="1"/>
    <col min="15622" max="15622" width="9.42578125" style="15" customWidth="1"/>
    <col min="15623" max="15623" width="11.85546875" style="15" customWidth="1"/>
    <col min="15624" max="15857" width="9.140625" style="15"/>
    <col min="15858" max="15858" width="3.140625" style="15" customWidth="1"/>
    <col min="15859" max="15859" width="15.5703125" style="15" customWidth="1"/>
    <col min="15860" max="15860" width="55.140625" style="15" customWidth="1"/>
    <col min="15861" max="15861" width="5.85546875" style="15" customWidth="1"/>
    <col min="15862" max="15862" width="6.85546875" style="15" customWidth="1"/>
    <col min="15863" max="15865" width="10.5703125" style="15" customWidth="1"/>
    <col min="15866" max="15872" width="11.5703125" style="15" hidden="1" customWidth="1"/>
    <col min="15873" max="15873" width="11.42578125" style="15" customWidth="1"/>
    <col min="15874" max="15874" width="12.5703125" style="15" customWidth="1"/>
    <col min="15875" max="15875" width="14" style="15" customWidth="1"/>
    <col min="15876" max="15876" width="22.42578125" style="15" customWidth="1"/>
    <col min="15877" max="15877" width="10.5703125" style="15" customWidth="1"/>
    <col min="15878" max="15878" width="9.42578125" style="15" customWidth="1"/>
    <col min="15879" max="15879" width="11.85546875" style="15" customWidth="1"/>
    <col min="15880" max="16113" width="9.140625" style="15"/>
    <col min="16114" max="16114" width="3.140625" style="15" customWidth="1"/>
    <col min="16115" max="16115" width="15.5703125" style="15" customWidth="1"/>
    <col min="16116" max="16116" width="55.140625" style="15" customWidth="1"/>
    <col min="16117" max="16117" width="5.85546875" style="15" customWidth="1"/>
    <col min="16118" max="16118" width="6.85546875" style="15" customWidth="1"/>
    <col min="16119" max="16121" width="10.5703125" style="15" customWidth="1"/>
    <col min="16122" max="16128" width="11.5703125" style="15" hidden="1" customWidth="1"/>
    <col min="16129" max="16129" width="11.42578125" style="15" customWidth="1"/>
    <col min="16130" max="16130" width="12.5703125" style="15" customWidth="1"/>
    <col min="16131" max="16131" width="14" style="15" customWidth="1"/>
    <col min="16132" max="16132" width="22.42578125" style="15" customWidth="1"/>
    <col min="16133" max="16133" width="10.5703125" style="15" customWidth="1"/>
    <col min="16134" max="16134" width="9.42578125" style="15" customWidth="1"/>
    <col min="16135" max="16135" width="11.85546875" style="15" customWidth="1"/>
    <col min="16136" max="16384" width="9.140625" style="15"/>
  </cols>
  <sheetData>
    <row r="1" spans="1:13" ht="27.75" hidden="1" customHeight="1" x14ac:dyDescent="0.2">
      <c r="K1" s="14"/>
      <c r="L1" s="14"/>
      <c r="M1" s="14"/>
    </row>
    <row r="2" spans="1:13" ht="39" customHeight="1" x14ac:dyDescent="0.2">
      <c r="J2" s="13" t="s">
        <v>0</v>
      </c>
      <c r="K2" s="13"/>
      <c r="L2" s="13"/>
      <c r="M2" s="13"/>
    </row>
    <row r="3" spans="1:13" ht="15.75" customHeight="1" x14ac:dyDescent="0.2">
      <c r="B3" s="12" t="s">
        <v>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31.5" customHeight="1" x14ac:dyDescent="0.2">
      <c r="B4" s="12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47.25" customHeight="1" x14ac:dyDescent="0.2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22.5" hidden="1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0.5" customHeight="1" x14ac:dyDescent="0.2">
      <c r="A7" s="9" t="s">
        <v>4</v>
      </c>
      <c r="B7" s="8" t="s">
        <v>5</v>
      </c>
      <c r="C7" s="8" t="s">
        <v>6</v>
      </c>
      <c r="D7" s="7" t="s">
        <v>7</v>
      </c>
      <c r="E7" s="6" t="s">
        <v>8</v>
      </c>
      <c r="F7" s="6"/>
      <c r="G7" s="5" t="s">
        <v>9</v>
      </c>
      <c r="H7" s="5"/>
      <c r="I7" s="5"/>
      <c r="J7" s="4" t="s">
        <v>10</v>
      </c>
      <c r="K7" s="4"/>
      <c r="L7" s="4"/>
      <c r="M7" s="4"/>
    </row>
    <row r="8" spans="1:13" ht="168" customHeight="1" thickBot="1" x14ac:dyDescent="0.25">
      <c r="A8" s="9"/>
      <c r="B8" s="8"/>
      <c r="C8" s="8"/>
      <c r="D8" s="7"/>
      <c r="E8" s="17" t="s">
        <v>11</v>
      </c>
      <c r="F8" s="18" t="s">
        <v>12</v>
      </c>
      <c r="G8" s="19" t="s">
        <v>13</v>
      </c>
      <c r="H8" s="20" t="s">
        <v>14</v>
      </c>
      <c r="I8" s="21" t="s">
        <v>15</v>
      </c>
      <c r="J8" s="19" t="s">
        <v>16</v>
      </c>
      <c r="K8" s="22" t="s">
        <v>17</v>
      </c>
      <c r="L8" s="21" t="s">
        <v>18</v>
      </c>
      <c r="M8" s="23" t="s">
        <v>19</v>
      </c>
    </row>
    <row r="9" spans="1:13" ht="33.75" customHeight="1" x14ac:dyDescent="0.2">
      <c r="A9" s="24">
        <v>1</v>
      </c>
      <c r="B9" s="25" t="s">
        <v>20</v>
      </c>
      <c r="C9" s="25" t="s">
        <v>21</v>
      </c>
      <c r="D9" s="26">
        <v>21</v>
      </c>
      <c r="E9" s="27">
        <v>5000</v>
      </c>
      <c r="F9" s="28">
        <v>3900</v>
      </c>
      <c r="G9" s="29">
        <f t="shared" ref="G9:G29" si="0">AVERAGE(E9,F9)</f>
        <v>4450</v>
      </c>
      <c r="H9" s="30">
        <f t="shared" ref="H9:H29" si="1">SQRT(VAR(E9:F9))</f>
        <v>777.81745930520231</v>
      </c>
      <c r="I9" s="31">
        <f t="shared" ref="I9:I29" si="2">H9/G9*100</f>
        <v>17.479044029330389</v>
      </c>
      <c r="J9" s="32">
        <f t="shared" ref="J9:J29" si="3">D9*SUM(E9:F9)/COLUMNS(E9:F9)</f>
        <v>93450</v>
      </c>
      <c r="K9" s="33">
        <f t="shared" ref="K9:K29" si="4">J9/D9</f>
        <v>4450</v>
      </c>
      <c r="L9" s="34">
        <f t="shared" ref="L9:L29" si="5">ROUND(K9,2)</f>
        <v>4450</v>
      </c>
      <c r="M9" s="35">
        <f t="shared" ref="M9:M29" si="6">L9*D9</f>
        <v>93450</v>
      </c>
    </row>
    <row r="10" spans="1:13" ht="31.5" customHeight="1" x14ac:dyDescent="0.2">
      <c r="A10" s="36">
        <v>2</v>
      </c>
      <c r="B10" s="37" t="s">
        <v>22</v>
      </c>
      <c r="C10" s="37" t="s">
        <v>21</v>
      </c>
      <c r="D10" s="38">
        <v>105</v>
      </c>
      <c r="E10" s="39">
        <v>5000</v>
      </c>
      <c r="F10" s="40">
        <v>4100</v>
      </c>
      <c r="G10" s="41">
        <f t="shared" si="0"/>
        <v>4550</v>
      </c>
      <c r="H10" s="42">
        <f t="shared" si="1"/>
        <v>636.3961030678928</v>
      </c>
      <c r="I10" s="43">
        <f t="shared" si="2"/>
        <v>13.986727539953689</v>
      </c>
      <c r="J10" s="44">
        <f t="shared" si="3"/>
        <v>477750</v>
      </c>
      <c r="K10" s="45">
        <f t="shared" si="4"/>
        <v>4550</v>
      </c>
      <c r="L10" s="46">
        <f t="shared" si="5"/>
        <v>4550</v>
      </c>
      <c r="M10" s="47">
        <f t="shared" si="6"/>
        <v>477750</v>
      </c>
    </row>
    <row r="11" spans="1:13" ht="33.75" customHeight="1" x14ac:dyDescent="0.2">
      <c r="A11" s="36">
        <v>3</v>
      </c>
      <c r="B11" s="37" t="s">
        <v>23</v>
      </c>
      <c r="C11" s="37" t="s">
        <v>21</v>
      </c>
      <c r="D11" s="38">
        <v>3</v>
      </c>
      <c r="E11" s="39">
        <v>5000</v>
      </c>
      <c r="F11" s="40">
        <v>3700</v>
      </c>
      <c r="G11" s="41">
        <f t="shared" si="0"/>
        <v>4350</v>
      </c>
      <c r="H11" s="42">
        <f t="shared" si="1"/>
        <v>919.23881554251182</v>
      </c>
      <c r="I11" s="43">
        <f t="shared" si="2"/>
        <v>21.131926794080734</v>
      </c>
      <c r="J11" s="44">
        <f t="shared" si="3"/>
        <v>13050</v>
      </c>
      <c r="K11" s="45">
        <f t="shared" si="4"/>
        <v>4350</v>
      </c>
      <c r="L11" s="46">
        <f t="shared" si="5"/>
        <v>4350</v>
      </c>
      <c r="M11" s="47">
        <f t="shared" si="6"/>
        <v>13050</v>
      </c>
    </row>
    <row r="12" spans="1:13" ht="33.75" customHeight="1" x14ac:dyDescent="0.2">
      <c r="A12" s="36">
        <v>4</v>
      </c>
      <c r="B12" s="37" t="s">
        <v>24</v>
      </c>
      <c r="C12" s="37" t="s">
        <v>21</v>
      </c>
      <c r="D12" s="38">
        <v>6</v>
      </c>
      <c r="E12" s="39">
        <v>5000</v>
      </c>
      <c r="F12" s="40">
        <v>3700</v>
      </c>
      <c r="G12" s="41">
        <f t="shared" si="0"/>
        <v>4350</v>
      </c>
      <c r="H12" s="42">
        <f t="shared" si="1"/>
        <v>919.23881554251182</v>
      </c>
      <c r="I12" s="43">
        <f t="shared" si="2"/>
        <v>21.131926794080734</v>
      </c>
      <c r="J12" s="44">
        <f t="shared" si="3"/>
        <v>26100</v>
      </c>
      <c r="K12" s="45">
        <f t="shared" si="4"/>
        <v>4350</v>
      </c>
      <c r="L12" s="46">
        <f t="shared" si="5"/>
        <v>4350</v>
      </c>
      <c r="M12" s="47">
        <f t="shared" si="6"/>
        <v>26100</v>
      </c>
    </row>
    <row r="13" spans="1:13" ht="41.25" customHeight="1" x14ac:dyDescent="0.2">
      <c r="A13" s="36">
        <v>5</v>
      </c>
      <c r="B13" s="37" t="s">
        <v>25</v>
      </c>
      <c r="C13" s="37" t="s">
        <v>21</v>
      </c>
      <c r="D13" s="38">
        <v>1</v>
      </c>
      <c r="E13" s="39">
        <v>5000</v>
      </c>
      <c r="F13" s="40">
        <v>3900</v>
      </c>
      <c r="G13" s="41">
        <f t="shared" si="0"/>
        <v>4450</v>
      </c>
      <c r="H13" s="42">
        <f t="shared" si="1"/>
        <v>777.81745930520231</v>
      </c>
      <c r="I13" s="43">
        <f t="shared" si="2"/>
        <v>17.479044029330389</v>
      </c>
      <c r="J13" s="44">
        <f t="shared" si="3"/>
        <v>4450</v>
      </c>
      <c r="K13" s="45">
        <f t="shared" si="4"/>
        <v>4450</v>
      </c>
      <c r="L13" s="46">
        <f t="shared" si="5"/>
        <v>4450</v>
      </c>
      <c r="M13" s="47">
        <f t="shared" si="6"/>
        <v>4450</v>
      </c>
    </row>
    <row r="14" spans="1:13" ht="33.75" customHeight="1" x14ac:dyDescent="0.2">
      <c r="A14" s="36">
        <v>6</v>
      </c>
      <c r="B14" s="37" t="s">
        <v>26</v>
      </c>
      <c r="C14" s="37" t="s">
        <v>21</v>
      </c>
      <c r="D14" s="38">
        <v>4</v>
      </c>
      <c r="E14" s="39">
        <v>5000</v>
      </c>
      <c r="F14" s="40">
        <v>3900</v>
      </c>
      <c r="G14" s="41">
        <f t="shared" si="0"/>
        <v>4450</v>
      </c>
      <c r="H14" s="42">
        <f t="shared" si="1"/>
        <v>777.81745930520231</v>
      </c>
      <c r="I14" s="43">
        <f t="shared" si="2"/>
        <v>17.479044029330389</v>
      </c>
      <c r="J14" s="44">
        <f t="shared" si="3"/>
        <v>17800</v>
      </c>
      <c r="K14" s="45">
        <f t="shared" si="4"/>
        <v>4450</v>
      </c>
      <c r="L14" s="46">
        <f t="shared" si="5"/>
        <v>4450</v>
      </c>
      <c r="M14" s="47">
        <f t="shared" si="6"/>
        <v>17800</v>
      </c>
    </row>
    <row r="15" spans="1:13" ht="42" customHeight="1" x14ac:dyDescent="0.2">
      <c r="A15" s="36">
        <v>7</v>
      </c>
      <c r="B15" s="37" t="s">
        <v>27</v>
      </c>
      <c r="C15" s="37" t="s">
        <v>21</v>
      </c>
      <c r="D15" s="38">
        <v>22</v>
      </c>
      <c r="E15" s="39">
        <v>5000</v>
      </c>
      <c r="F15" s="40">
        <v>4100</v>
      </c>
      <c r="G15" s="41">
        <f t="shared" si="0"/>
        <v>4550</v>
      </c>
      <c r="H15" s="42">
        <f t="shared" si="1"/>
        <v>636.3961030678928</v>
      </c>
      <c r="I15" s="43">
        <f t="shared" si="2"/>
        <v>13.986727539953689</v>
      </c>
      <c r="J15" s="44">
        <f t="shared" si="3"/>
        <v>100100</v>
      </c>
      <c r="K15" s="45">
        <f t="shared" si="4"/>
        <v>4550</v>
      </c>
      <c r="L15" s="46">
        <f t="shared" si="5"/>
        <v>4550</v>
      </c>
      <c r="M15" s="47">
        <f t="shared" si="6"/>
        <v>100100</v>
      </c>
    </row>
    <row r="16" spans="1:13" ht="33.75" customHeight="1" x14ac:dyDescent="0.2">
      <c r="A16" s="36">
        <v>8</v>
      </c>
      <c r="B16" s="37" t="s">
        <v>28</v>
      </c>
      <c r="C16" s="37" t="s">
        <v>21</v>
      </c>
      <c r="D16" s="38">
        <v>19</v>
      </c>
      <c r="E16" s="39">
        <v>5000</v>
      </c>
      <c r="F16" s="40">
        <v>3900</v>
      </c>
      <c r="G16" s="41">
        <f t="shared" si="0"/>
        <v>4450</v>
      </c>
      <c r="H16" s="42">
        <f t="shared" si="1"/>
        <v>777.81745930520231</v>
      </c>
      <c r="I16" s="43">
        <f t="shared" si="2"/>
        <v>17.479044029330389</v>
      </c>
      <c r="J16" s="44">
        <f t="shared" si="3"/>
        <v>84550</v>
      </c>
      <c r="K16" s="45">
        <f t="shared" si="4"/>
        <v>4450</v>
      </c>
      <c r="L16" s="46">
        <f t="shared" si="5"/>
        <v>4450</v>
      </c>
      <c r="M16" s="47">
        <f t="shared" si="6"/>
        <v>84550</v>
      </c>
    </row>
    <row r="17" spans="1:13" ht="33.75" customHeight="1" x14ac:dyDescent="0.2">
      <c r="A17" s="36">
        <v>9</v>
      </c>
      <c r="B17" s="37" t="s">
        <v>29</v>
      </c>
      <c r="C17" s="37" t="s">
        <v>21</v>
      </c>
      <c r="D17" s="38">
        <v>52</v>
      </c>
      <c r="E17" s="39">
        <v>5000</v>
      </c>
      <c r="F17" s="40">
        <v>4100</v>
      </c>
      <c r="G17" s="41">
        <f t="shared" si="0"/>
        <v>4550</v>
      </c>
      <c r="H17" s="42">
        <f t="shared" si="1"/>
        <v>636.3961030678928</v>
      </c>
      <c r="I17" s="43">
        <f t="shared" si="2"/>
        <v>13.986727539953689</v>
      </c>
      <c r="J17" s="44">
        <f t="shared" si="3"/>
        <v>236600</v>
      </c>
      <c r="K17" s="45">
        <f t="shared" si="4"/>
        <v>4550</v>
      </c>
      <c r="L17" s="46">
        <f t="shared" si="5"/>
        <v>4550</v>
      </c>
      <c r="M17" s="47">
        <f t="shared" si="6"/>
        <v>236600</v>
      </c>
    </row>
    <row r="18" spans="1:13" ht="33.75" customHeight="1" x14ac:dyDescent="0.2">
      <c r="A18" s="36">
        <v>10</v>
      </c>
      <c r="B18" s="37" t="s">
        <v>30</v>
      </c>
      <c r="C18" s="37" t="s">
        <v>21</v>
      </c>
      <c r="D18" s="38">
        <v>11</v>
      </c>
      <c r="E18" s="39">
        <v>5000</v>
      </c>
      <c r="F18" s="40">
        <v>3700</v>
      </c>
      <c r="G18" s="41">
        <f t="shared" si="0"/>
        <v>4350</v>
      </c>
      <c r="H18" s="42">
        <f t="shared" si="1"/>
        <v>919.23881554251182</v>
      </c>
      <c r="I18" s="43">
        <f t="shared" si="2"/>
        <v>21.131926794080734</v>
      </c>
      <c r="J18" s="44">
        <f t="shared" si="3"/>
        <v>47850</v>
      </c>
      <c r="K18" s="45">
        <f t="shared" si="4"/>
        <v>4350</v>
      </c>
      <c r="L18" s="46">
        <f t="shared" si="5"/>
        <v>4350</v>
      </c>
      <c r="M18" s="47">
        <f t="shared" si="6"/>
        <v>47850</v>
      </c>
    </row>
    <row r="19" spans="1:13" ht="33.75" customHeight="1" x14ac:dyDescent="0.2">
      <c r="A19" s="36">
        <v>11</v>
      </c>
      <c r="B19" s="37" t="s">
        <v>31</v>
      </c>
      <c r="C19" s="37" t="s">
        <v>21</v>
      </c>
      <c r="D19" s="38">
        <v>32</v>
      </c>
      <c r="E19" s="39">
        <v>5000</v>
      </c>
      <c r="F19" s="40">
        <v>3700</v>
      </c>
      <c r="G19" s="41">
        <f t="shared" si="0"/>
        <v>4350</v>
      </c>
      <c r="H19" s="42">
        <f t="shared" si="1"/>
        <v>919.23881554251182</v>
      </c>
      <c r="I19" s="43">
        <f t="shared" si="2"/>
        <v>21.131926794080734</v>
      </c>
      <c r="J19" s="44">
        <f t="shared" si="3"/>
        <v>139200</v>
      </c>
      <c r="K19" s="45">
        <f t="shared" si="4"/>
        <v>4350</v>
      </c>
      <c r="L19" s="46">
        <f t="shared" si="5"/>
        <v>4350</v>
      </c>
      <c r="M19" s="47">
        <f t="shared" si="6"/>
        <v>139200</v>
      </c>
    </row>
    <row r="20" spans="1:13" ht="33.75" customHeight="1" x14ac:dyDescent="0.2">
      <c r="A20" s="36">
        <v>12</v>
      </c>
      <c r="B20" s="37" t="s">
        <v>32</v>
      </c>
      <c r="C20" s="37" t="s">
        <v>21</v>
      </c>
      <c r="D20" s="38">
        <v>1</v>
      </c>
      <c r="E20" s="39">
        <v>5000</v>
      </c>
      <c r="F20" s="40">
        <v>3900</v>
      </c>
      <c r="G20" s="41">
        <f t="shared" si="0"/>
        <v>4450</v>
      </c>
      <c r="H20" s="42">
        <f t="shared" si="1"/>
        <v>777.81745930520231</v>
      </c>
      <c r="I20" s="43">
        <f t="shared" si="2"/>
        <v>17.479044029330389</v>
      </c>
      <c r="J20" s="44">
        <f t="shared" si="3"/>
        <v>4450</v>
      </c>
      <c r="K20" s="45">
        <f t="shared" si="4"/>
        <v>4450</v>
      </c>
      <c r="L20" s="46">
        <f t="shared" si="5"/>
        <v>4450</v>
      </c>
      <c r="M20" s="47">
        <f t="shared" si="6"/>
        <v>4450</v>
      </c>
    </row>
    <row r="21" spans="1:13" ht="33.75" customHeight="1" x14ac:dyDescent="0.2">
      <c r="A21" s="36">
        <v>13</v>
      </c>
      <c r="B21" s="37" t="s">
        <v>33</v>
      </c>
      <c r="C21" s="37" t="s">
        <v>21</v>
      </c>
      <c r="D21" s="38">
        <v>4</v>
      </c>
      <c r="E21" s="39">
        <v>5000</v>
      </c>
      <c r="F21" s="40">
        <v>4100</v>
      </c>
      <c r="G21" s="41">
        <f t="shared" si="0"/>
        <v>4550</v>
      </c>
      <c r="H21" s="42">
        <f t="shared" si="1"/>
        <v>636.3961030678928</v>
      </c>
      <c r="I21" s="43">
        <f t="shared" si="2"/>
        <v>13.986727539953689</v>
      </c>
      <c r="J21" s="44">
        <f t="shared" si="3"/>
        <v>18200</v>
      </c>
      <c r="K21" s="45">
        <f t="shared" si="4"/>
        <v>4550</v>
      </c>
      <c r="L21" s="46">
        <f t="shared" si="5"/>
        <v>4550</v>
      </c>
      <c r="M21" s="47">
        <f t="shared" si="6"/>
        <v>18200</v>
      </c>
    </row>
    <row r="22" spans="1:13" ht="44.25" customHeight="1" x14ac:dyDescent="0.2">
      <c r="A22" s="36">
        <v>14</v>
      </c>
      <c r="B22" s="37" t="s">
        <v>34</v>
      </c>
      <c r="C22" s="37" t="s">
        <v>21</v>
      </c>
      <c r="D22" s="38">
        <v>4</v>
      </c>
      <c r="E22" s="39">
        <v>5000</v>
      </c>
      <c r="F22" s="40">
        <v>4100</v>
      </c>
      <c r="G22" s="41">
        <f t="shared" si="0"/>
        <v>4550</v>
      </c>
      <c r="H22" s="42">
        <f t="shared" si="1"/>
        <v>636.3961030678928</v>
      </c>
      <c r="I22" s="43">
        <f t="shared" si="2"/>
        <v>13.986727539953689</v>
      </c>
      <c r="J22" s="44">
        <f t="shared" si="3"/>
        <v>18200</v>
      </c>
      <c r="K22" s="45">
        <f t="shared" si="4"/>
        <v>4550</v>
      </c>
      <c r="L22" s="46">
        <f t="shared" si="5"/>
        <v>4550</v>
      </c>
      <c r="M22" s="47">
        <f t="shared" si="6"/>
        <v>18200</v>
      </c>
    </row>
    <row r="23" spans="1:13" ht="33.75" customHeight="1" x14ac:dyDescent="0.2">
      <c r="A23" s="36">
        <v>15</v>
      </c>
      <c r="B23" s="37" t="s">
        <v>35</v>
      </c>
      <c r="C23" s="37" t="s">
        <v>21</v>
      </c>
      <c r="D23" s="38">
        <v>1</v>
      </c>
      <c r="E23" s="39">
        <v>5000</v>
      </c>
      <c r="F23" s="40">
        <v>3900</v>
      </c>
      <c r="G23" s="41">
        <f t="shared" si="0"/>
        <v>4450</v>
      </c>
      <c r="H23" s="42">
        <f t="shared" si="1"/>
        <v>777.81745930520231</v>
      </c>
      <c r="I23" s="43">
        <f t="shared" si="2"/>
        <v>17.479044029330389</v>
      </c>
      <c r="J23" s="44">
        <f t="shared" si="3"/>
        <v>4450</v>
      </c>
      <c r="K23" s="45">
        <f t="shared" si="4"/>
        <v>4450</v>
      </c>
      <c r="L23" s="46">
        <f t="shared" si="5"/>
        <v>4450</v>
      </c>
      <c r="M23" s="47">
        <f t="shared" si="6"/>
        <v>4450</v>
      </c>
    </row>
    <row r="24" spans="1:13" ht="42" customHeight="1" x14ac:dyDescent="0.2">
      <c r="A24" s="36">
        <v>16</v>
      </c>
      <c r="B24" s="48" t="s">
        <v>36</v>
      </c>
      <c r="C24" s="37" t="s">
        <v>21</v>
      </c>
      <c r="D24" s="49">
        <v>4</v>
      </c>
      <c r="E24" s="39">
        <v>5000</v>
      </c>
      <c r="F24" s="50">
        <v>4100</v>
      </c>
      <c r="G24" s="41">
        <f t="shared" si="0"/>
        <v>4550</v>
      </c>
      <c r="H24" s="42">
        <f t="shared" si="1"/>
        <v>636.3961030678928</v>
      </c>
      <c r="I24" s="43">
        <f t="shared" si="2"/>
        <v>13.986727539953689</v>
      </c>
      <c r="J24" s="44">
        <f t="shared" si="3"/>
        <v>18200</v>
      </c>
      <c r="K24" s="45">
        <f t="shared" si="4"/>
        <v>4550</v>
      </c>
      <c r="L24" s="46">
        <f t="shared" si="5"/>
        <v>4550</v>
      </c>
      <c r="M24" s="47">
        <f t="shared" si="6"/>
        <v>18200</v>
      </c>
    </row>
    <row r="25" spans="1:13" ht="41.25" customHeight="1" x14ac:dyDescent="0.2">
      <c r="A25" s="36">
        <v>17</v>
      </c>
      <c r="B25" s="48" t="s">
        <v>37</v>
      </c>
      <c r="C25" s="37" t="s">
        <v>21</v>
      </c>
      <c r="D25" s="49">
        <v>6</v>
      </c>
      <c r="E25" s="39">
        <v>5000</v>
      </c>
      <c r="F25" s="50">
        <v>3700</v>
      </c>
      <c r="G25" s="41">
        <f t="shared" si="0"/>
        <v>4350</v>
      </c>
      <c r="H25" s="42">
        <f t="shared" si="1"/>
        <v>919.23881554251182</v>
      </c>
      <c r="I25" s="43">
        <f t="shared" si="2"/>
        <v>21.131926794080734</v>
      </c>
      <c r="J25" s="44">
        <f t="shared" si="3"/>
        <v>26100</v>
      </c>
      <c r="K25" s="45">
        <f t="shared" si="4"/>
        <v>4350</v>
      </c>
      <c r="L25" s="46">
        <f t="shared" si="5"/>
        <v>4350</v>
      </c>
      <c r="M25" s="47">
        <f t="shared" si="6"/>
        <v>26100</v>
      </c>
    </row>
    <row r="26" spans="1:13" ht="19.5" customHeight="1" x14ac:dyDescent="0.2">
      <c r="A26" s="36">
        <v>18</v>
      </c>
      <c r="B26" s="48" t="s">
        <v>38</v>
      </c>
      <c r="C26" s="37" t="s">
        <v>21</v>
      </c>
      <c r="D26" s="49">
        <v>2</v>
      </c>
      <c r="E26" s="39">
        <v>5000</v>
      </c>
      <c r="F26" s="50">
        <v>3700</v>
      </c>
      <c r="G26" s="41">
        <f t="shared" si="0"/>
        <v>4350</v>
      </c>
      <c r="H26" s="42">
        <f t="shared" si="1"/>
        <v>919.23881554251182</v>
      </c>
      <c r="I26" s="43">
        <f t="shared" si="2"/>
        <v>21.131926794080734</v>
      </c>
      <c r="J26" s="44">
        <f t="shared" si="3"/>
        <v>8700</v>
      </c>
      <c r="K26" s="45">
        <f t="shared" si="4"/>
        <v>4350</v>
      </c>
      <c r="L26" s="46">
        <f t="shared" si="5"/>
        <v>4350</v>
      </c>
      <c r="M26" s="47">
        <f t="shared" si="6"/>
        <v>8700</v>
      </c>
    </row>
    <row r="27" spans="1:13" ht="19.5" customHeight="1" x14ac:dyDescent="0.2">
      <c r="A27" s="36">
        <v>19</v>
      </c>
      <c r="B27" s="48" t="s">
        <v>39</v>
      </c>
      <c r="C27" s="37" t="s">
        <v>21</v>
      </c>
      <c r="D27" s="49">
        <v>1</v>
      </c>
      <c r="E27" s="39">
        <v>5000</v>
      </c>
      <c r="F27" s="50">
        <v>3700</v>
      </c>
      <c r="G27" s="41">
        <f t="shared" si="0"/>
        <v>4350</v>
      </c>
      <c r="H27" s="42">
        <f t="shared" si="1"/>
        <v>919.23881554251182</v>
      </c>
      <c r="I27" s="43">
        <f t="shared" si="2"/>
        <v>21.131926794080734</v>
      </c>
      <c r="J27" s="44">
        <f t="shared" si="3"/>
        <v>4350</v>
      </c>
      <c r="K27" s="45">
        <f t="shared" si="4"/>
        <v>4350</v>
      </c>
      <c r="L27" s="46">
        <f t="shared" si="5"/>
        <v>4350</v>
      </c>
      <c r="M27" s="47">
        <f t="shared" si="6"/>
        <v>4350</v>
      </c>
    </row>
    <row r="28" spans="1:13" ht="54.75" customHeight="1" x14ac:dyDescent="0.2">
      <c r="A28" s="36">
        <v>20</v>
      </c>
      <c r="B28" s="48" t="s">
        <v>40</v>
      </c>
      <c r="C28" s="37" t="s">
        <v>21</v>
      </c>
      <c r="D28" s="49">
        <v>46</v>
      </c>
      <c r="E28" s="51">
        <v>1000</v>
      </c>
      <c r="F28" s="50">
        <v>850</v>
      </c>
      <c r="G28" s="41">
        <f t="shared" si="0"/>
        <v>925</v>
      </c>
      <c r="H28" s="42">
        <f t="shared" si="1"/>
        <v>106.06601717798213</v>
      </c>
      <c r="I28" s="43">
        <f t="shared" si="2"/>
        <v>11.466596451673745</v>
      </c>
      <c r="J28" s="44">
        <f t="shared" si="3"/>
        <v>42550</v>
      </c>
      <c r="K28" s="45">
        <f t="shared" si="4"/>
        <v>925</v>
      </c>
      <c r="L28" s="46">
        <f t="shared" si="5"/>
        <v>925</v>
      </c>
      <c r="M28" s="47">
        <f t="shared" si="6"/>
        <v>42550</v>
      </c>
    </row>
    <row r="29" spans="1:13" ht="18" customHeight="1" thickBot="1" x14ac:dyDescent="0.25">
      <c r="A29" s="52">
        <v>21</v>
      </c>
      <c r="B29" s="53" t="s">
        <v>41</v>
      </c>
      <c r="C29" s="53" t="s">
        <v>21</v>
      </c>
      <c r="D29" s="54">
        <v>3</v>
      </c>
      <c r="E29" s="55">
        <v>1500</v>
      </c>
      <c r="F29" s="56">
        <v>1000</v>
      </c>
      <c r="G29" s="57">
        <f t="shared" si="0"/>
        <v>1250</v>
      </c>
      <c r="H29" s="58">
        <f t="shared" si="1"/>
        <v>353.55339059327378</v>
      </c>
      <c r="I29" s="59">
        <f t="shared" si="2"/>
        <v>28.284271247461902</v>
      </c>
      <c r="J29" s="60">
        <f t="shared" si="3"/>
        <v>3750</v>
      </c>
      <c r="K29" s="61">
        <f t="shared" si="4"/>
        <v>1250</v>
      </c>
      <c r="L29" s="62">
        <f t="shared" si="5"/>
        <v>1250</v>
      </c>
      <c r="M29" s="63">
        <f t="shared" si="6"/>
        <v>3750</v>
      </c>
    </row>
    <row r="30" spans="1:13" s="65" customFormat="1" ht="19.5" customHeight="1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64">
        <f>SUM(M9:M29)</f>
        <v>1389850</v>
      </c>
    </row>
    <row r="31" spans="1:13" s="67" customFormat="1" ht="40.5" customHeight="1" x14ac:dyDescent="0.25">
      <c r="A31" s="2" t="s">
        <v>42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66">
        <v>785080</v>
      </c>
    </row>
    <row r="32" spans="1:13" s="73" customFormat="1" ht="15" customHeight="1" x14ac:dyDescent="0.25">
      <c r="A32" s="68"/>
      <c r="B32" s="69"/>
      <c r="C32" s="70"/>
      <c r="D32" s="70"/>
      <c r="E32" s="70"/>
      <c r="F32" s="70"/>
      <c r="G32" s="70"/>
      <c r="H32" s="70"/>
      <c r="I32" s="70"/>
      <c r="J32" s="70"/>
      <c r="K32" s="71"/>
      <c r="L32" s="72"/>
      <c r="M32" s="72"/>
    </row>
    <row r="33" spans="1:13" s="78" customFormat="1" ht="21" customHeight="1" x14ac:dyDescent="0.25">
      <c r="A33" s="74"/>
      <c r="B33" s="69"/>
      <c r="C33" s="74"/>
      <c r="D33" s="74"/>
      <c r="E33" s="74"/>
      <c r="F33" s="74"/>
      <c r="G33" s="1"/>
      <c r="H33" s="1"/>
      <c r="I33" s="75"/>
      <c r="J33" s="75"/>
      <c r="K33" s="76"/>
      <c r="L33" s="77"/>
      <c r="M33" s="75"/>
    </row>
    <row r="34" spans="1:13" s="80" customFormat="1" ht="13.5" customHeight="1" x14ac:dyDescent="0.25">
      <c r="A34" s="79"/>
      <c r="B34" s="74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13" s="80" customFormat="1" ht="15" customHeight="1" x14ac:dyDescent="0.25">
      <c r="A35" s="79"/>
      <c r="B35" s="7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</row>
    <row r="36" spans="1:13" s="80" customFormat="1" ht="13.5" customHeight="1" x14ac:dyDescent="0.25">
      <c r="A36" s="79"/>
      <c r="B36" s="81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</row>
    <row r="37" spans="1:13" s="80" customFormat="1" ht="15.75" customHeight="1" x14ac:dyDescent="0.25">
      <c r="A37" s="79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38" spans="1:13" s="80" customFormat="1" ht="15.75" customHeight="1" x14ac:dyDescent="0.25">
      <c r="A38" s="79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3" s="80" customFormat="1" ht="15" x14ac:dyDescent="0.25">
      <c r="A39" s="83"/>
      <c r="B39" s="82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</row>
    <row r="40" spans="1:13" s="80" customFormat="1" ht="15" x14ac:dyDescent="0.25">
      <c r="A40" s="83"/>
      <c r="B40" s="81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</row>
    <row r="41" spans="1:13" s="83" customFormat="1" ht="14.25" customHeight="1" x14ac:dyDescent="0.25">
      <c r="A41" s="84"/>
      <c r="C41" s="85"/>
      <c r="D41" s="85"/>
      <c r="E41" s="85"/>
      <c r="F41" s="85"/>
      <c r="G41" s="85"/>
      <c r="H41" s="85"/>
      <c r="I41" s="85"/>
      <c r="J41" s="85"/>
      <c r="K41" s="86"/>
      <c r="L41" s="85"/>
      <c r="M41" s="85"/>
    </row>
    <row r="42" spans="1:13" s="83" customFormat="1" ht="16.5" hidden="1" customHeight="1" x14ac:dyDescent="0.25">
      <c r="A42" s="87"/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</row>
    <row r="43" spans="1:13" s="83" customFormat="1" ht="41.25" customHeight="1" x14ac:dyDescent="0.2">
      <c r="A43" s="90"/>
      <c r="B43" s="91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</row>
    <row r="44" spans="1:13" ht="26.25" customHeight="1" x14ac:dyDescent="0.2">
      <c r="A44" s="92"/>
      <c r="B44" s="89"/>
      <c r="C44" s="93"/>
      <c r="D44" s="93"/>
      <c r="E44" s="98"/>
      <c r="F44" s="98"/>
      <c r="G44" s="99"/>
      <c r="H44" s="99"/>
      <c r="I44" s="99"/>
      <c r="J44" s="99"/>
      <c r="K44" s="99"/>
      <c r="L44" s="99"/>
      <c r="M44" s="99"/>
    </row>
    <row r="45" spans="1:13" ht="15.75" x14ac:dyDescent="0.2">
      <c r="A45" s="92"/>
      <c r="B45" s="94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spans="1:13" ht="15.75" x14ac:dyDescent="0.2">
      <c r="A46" s="92"/>
      <c r="B46" s="94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</row>
    <row r="47" spans="1:13" ht="33" customHeight="1" x14ac:dyDescent="0.2">
      <c r="A47" s="92"/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</row>
    <row r="48" spans="1:13" ht="15.75" x14ac:dyDescent="0.25">
      <c r="A48" s="96"/>
      <c r="B48" s="95"/>
      <c r="C48" s="96"/>
      <c r="D48" s="96"/>
      <c r="E48" s="96"/>
      <c r="F48" s="96"/>
      <c r="G48" s="96"/>
      <c r="H48" s="96"/>
      <c r="I48" s="96"/>
      <c r="J48" s="96"/>
      <c r="K48" s="97"/>
      <c r="L48" s="96"/>
      <c r="M48" s="96"/>
    </row>
    <row r="49" spans="1:13" ht="15.75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7"/>
      <c r="L49" s="96"/>
      <c r="M49" s="96"/>
    </row>
    <row r="50" spans="1:13" ht="15.75" x14ac:dyDescent="0.25">
      <c r="B50" s="96"/>
    </row>
  </sheetData>
  <mergeCells count="18">
    <mergeCell ref="A30:L30"/>
    <mergeCell ref="A31:L31"/>
    <mergeCell ref="G33:H33"/>
    <mergeCell ref="E44:F44"/>
    <mergeCell ref="G44:M44"/>
    <mergeCell ref="A6:M6"/>
    <mergeCell ref="A7:A8"/>
    <mergeCell ref="B7:B8"/>
    <mergeCell ref="C7:C8"/>
    <mergeCell ref="D7:D8"/>
    <mergeCell ref="E7:F7"/>
    <mergeCell ref="G7:I7"/>
    <mergeCell ref="J7:M7"/>
    <mergeCell ref="K1:M1"/>
    <mergeCell ref="J2:M2"/>
    <mergeCell ref="B3:M3"/>
    <mergeCell ref="B4:M4"/>
    <mergeCell ref="A5:M5"/>
  </mergeCells>
  <conditionalFormatting sqref="I9:I29">
    <cfRule type="cellIs" dxfId="0" priority="2" operator="greaterThan">
      <formula>33</formula>
    </cfRule>
  </conditionalFormatting>
  <pageMargins left="0.25" right="0.25" top="0.75" bottom="0.75" header="0.511811023622047" footer="0.511811023622047"/>
  <pageSetup paperSize="9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Simonov Alex</cp:lastModifiedBy>
  <cp:revision>1</cp:revision>
  <dcterms:created xsi:type="dcterms:W3CDTF">2006-09-28T05:33:49Z</dcterms:created>
  <dcterms:modified xsi:type="dcterms:W3CDTF">2026-04-28T07:13:34Z</dcterms:modified>
  <dc:language>ru-RU</dc:language>
</cp:coreProperties>
</file>