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msuarova\Desktop\ЗАКУПКИ НЦМУ\АУКЦИОНЫ\Анализатор азота\Аукционная документация\"/>
    </mc:Choice>
  </mc:AlternateContent>
  <bookViews>
    <workbookView xWindow="0" yWindow="0" windowWidth="28800" windowHeight="12180"/>
  </bookViews>
  <sheets>
    <sheet name="Обоснование НМЦК" sheetId="1" r:id="rId1"/>
  </sheets>
  <definedNames>
    <definedName name="_xlnm._FilterDatabase" localSheetId="0" hidden="1">'Обоснование НМЦК'!$A$9:$L$11</definedName>
    <definedName name="адреса">#REF!</definedName>
    <definedName name="_xlnm.Print_Titles" localSheetId="0">'Обоснование НМЦК'!$8:$9</definedName>
    <definedName name="методы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L10" i="1" s="1"/>
  <c r="J10" i="1"/>
  <c r="L11" i="1" l="1"/>
  <c r="K10" i="1"/>
</calcChain>
</file>

<file path=xl/comments1.xml><?xml version="1.0" encoding="utf-8"?>
<comments xmlns="http://schemas.openxmlformats.org/spreadsheetml/2006/main">
  <authors>
    <author>USER</author>
  </authors>
  <commentList>
    <comment ref="K8" authorId="0" shapeId="0">
      <text>
        <r>
          <rPr>
            <b/>
            <sz val="8"/>
            <color indexed="81"/>
            <rFont val="Tahoma"/>
            <family val="2"/>
            <charset val="204"/>
          </rPr>
          <t>Этот показатель не должен быть &gt;33</t>
        </r>
      </text>
    </comment>
  </commentList>
</comments>
</file>

<file path=xl/sharedStrings.xml><?xml version="1.0" encoding="utf-8"?>
<sst xmlns="http://schemas.openxmlformats.org/spreadsheetml/2006/main" count="29" uniqueCount="29">
  <si>
    <t>Цена средняя, &lt;ц&gt;</t>
  </si>
  <si>
    <t>Сумма</t>
  </si>
  <si>
    <t>Коэффициент вариации, V</t>
  </si>
  <si>
    <t>Среднее квадратичное отклонение,</t>
  </si>
  <si>
    <t>№ п/п</t>
  </si>
  <si>
    <t>должность</t>
  </si>
  <si>
    <t>_________________________</t>
  </si>
  <si>
    <t>подпись</t>
  </si>
  <si>
    <t>расшифровка подписи</t>
  </si>
  <si>
    <t>Наименование товара</t>
  </si>
  <si>
    <t>Источник 1</t>
  </si>
  <si>
    <t>Источник 2</t>
  </si>
  <si>
    <t>Источник 3</t>
  </si>
  <si>
    <t>Ед.измерения</t>
  </si>
  <si>
    <t>Количество</t>
  </si>
  <si>
    <t>ОКПД</t>
  </si>
  <si>
    <t xml:space="preserve">Обоснование начальной максимальной цены договора </t>
  </si>
  <si>
    <t>Дата подготовки обоснования НМЦД</t>
  </si>
  <si>
    <t xml:space="preserve">Для определения НМЦД использован метод сопоставимых рыночных цен в соответствии с разделом 3 главы II Положения  о закупке товаров, работ, услуг для нужд Федерального государственного бюджетного научного учреждения «Федеральный научный центр кормопроизводства и агроэкологии имени В.Р. Вильямса» </t>
  </si>
  <si>
    <t>Используемый метод определения НМЦД</t>
  </si>
  <si>
    <t>РАЗДЕЛ VI. ОБОСНОВАНИЕ НАЧАЛЬНОЙ (МАКСИМАЛЬНОЙ) ЦЕНЫ ДОГОВОРА</t>
  </si>
  <si>
    <t>Руководитель контрактной службы</t>
  </si>
  <si>
    <t>Шамсуарова Л.Р.</t>
  </si>
  <si>
    <t>Всего:</t>
  </si>
  <si>
    <t>комплект</t>
  </si>
  <si>
    <t xml:space="preserve">Поставка анализатора белка/азота автоматический по методу Къельдаля, в комплекте с дигестором и скруббером </t>
  </si>
  <si>
    <t xml:space="preserve">Анализатор белка/азота автоматический по методу Къельдаля, в комплекте с дигестором и скруббером </t>
  </si>
  <si>
    <t>26.51.53.140: Приборы универсальные для определения состава и физико-химических свойств газов, жидкостей и твердых веществ</t>
  </si>
  <si>
    <r>
      <t>Коэффициент вариации цен не превышает 33%, в связи с чем совокупность значений, используемых в расчете при определении начальной (максимальной) цены договора, является однородной.
Начальная (максимальная) цена договора (НМЦД) определяется по формуле:
НМЦД = V* Ц
Где: V- количество (объем) закупаемого товара;
Ц -  средняя арифметическая величина цены поставки Товара.
НМЦД = 3 769 337,00</t>
    </r>
    <r>
      <rPr>
        <sz val="12"/>
        <rFont val="Times New Roman"/>
        <family val="1"/>
        <charset val="204"/>
      </rPr>
      <t xml:space="preserve"> рублей 00 копеек.</t>
    </r>
    <r>
      <rPr>
        <sz val="12"/>
        <color theme="1"/>
        <rFont val="Times New Roman"/>
        <family val="1"/>
        <charset val="204"/>
      </rPr>
      <t xml:space="preserve">
Начальная (максимальная) цена договора сформирована из учета среднего значения стоимости единицы Товара и количества Товара и составляет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3 769 337,00 (три миллиона семьсот шестьдесят девять тысяч триста тридцать семь) рублей 00 копеек. </t>
    </r>
    <r>
      <rPr>
        <sz val="12"/>
        <color theme="1"/>
        <rFont val="Times New Roman"/>
        <family val="1"/>
        <charset val="204"/>
      </rPr>
      <t>Цена включает в себя стоимость Товара, расходы на перевозку, страхование, расходы на выборку Товара  в Торговых точках, уплату таможенных пошлин, все налоги и сборы, предусмотренные действующим законодательством Российской Федерации и другие обязательные платежи.
Все показатели, требования, условные обозначения и терминология, касающиеся характеристик объекта закупки, установлены в соответствии с потребностями Заказчика и являются широко используемыми на современном рынке данного вида товара.
Валюта, используемая при формировании начальной (максимальной) цены договора, (начальной цены единицы товара, работы, услуги), цены заявки на участие в аукционе в электронной форме и расчетов с поставщиками (исполнителями, подрядчиками) - рубль Российской Федерации.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договора - не применяется.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</si>
</sst>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horizontal="left" indent="3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8" fillId="0" borderId="0" xfId="0" applyFont="1" applyBorder="1"/>
    <xf numFmtId="0" fontId="8" fillId="0" borderId="0" xfId="0" applyFont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64" fontId="5" fillId="0" borderId="20" xfId="1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4" fontId="8" fillId="0" borderId="21" xfId="1" applyNumberFormat="1" applyFont="1" applyFill="1" applyBorder="1" applyAlignment="1">
      <alignment horizontal="center" vertical="center"/>
    </xf>
    <xf numFmtId="4" fontId="8" fillId="0" borderId="15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4" fontId="8" fillId="0" borderId="14" xfId="1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1" fillId="0" borderId="17" xfId="0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914399</xdr:colOff>
      <xdr:row>8</xdr:row>
      <xdr:rowOff>190499</xdr:rowOff>
    </xdr:from>
    <xdr:to>
      <xdr:col>10</xdr:col>
      <xdr:colOff>20661</xdr:colOff>
      <xdr:row>8</xdr:row>
      <xdr:rowOff>531362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410449" y="1762124"/>
          <a:ext cx="182587" cy="3408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59"/>
  <sheetViews>
    <sheetView tabSelected="1" topLeftCell="A9" workbookViewId="0">
      <selection activeCell="A13" sqref="A13:L50"/>
    </sheetView>
  </sheetViews>
  <sheetFormatPr defaultRowHeight="15" x14ac:dyDescent="0.25"/>
  <cols>
    <col min="1" max="1" width="6.140625" customWidth="1"/>
    <col min="2" max="2" width="29" customWidth="1"/>
    <col min="3" max="3" width="21.5703125" customWidth="1"/>
    <col min="4" max="4" width="10.5703125" customWidth="1"/>
    <col min="5" max="5" width="12.28515625" customWidth="1"/>
    <col min="6" max="6" width="15" customWidth="1"/>
    <col min="7" max="7" width="12.5703125" customWidth="1"/>
    <col min="8" max="8" width="14.7109375" customWidth="1"/>
    <col min="9" max="9" width="15.85546875" customWidth="1"/>
    <col min="10" max="10" width="15.140625" customWidth="1"/>
    <col min="11" max="11" width="12.85546875" customWidth="1"/>
    <col min="12" max="12" width="18.28515625" customWidth="1"/>
  </cols>
  <sheetData>
    <row r="2" spans="1:12" ht="15.75" x14ac:dyDescent="0.25">
      <c r="G2" s="21" t="s">
        <v>20</v>
      </c>
      <c r="H2" s="21"/>
      <c r="I2" s="21"/>
      <c r="J2" s="21"/>
      <c r="K2" s="21"/>
      <c r="L2" s="21"/>
    </row>
    <row r="3" spans="1:12" ht="15.75" x14ac:dyDescent="0.25">
      <c r="G3" s="21"/>
      <c r="H3" s="21"/>
      <c r="I3" s="21"/>
      <c r="J3" s="21"/>
      <c r="K3" s="21"/>
      <c r="L3" s="21"/>
    </row>
    <row r="4" spans="1:12" ht="18.75" x14ac:dyDescent="0.3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36.75" customHeight="1" x14ac:dyDescent="0.25">
      <c r="A5" s="30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66" customHeight="1" x14ac:dyDescent="0.25">
      <c r="A6" s="28" t="s">
        <v>19</v>
      </c>
      <c r="B6" s="28"/>
      <c r="C6" s="8"/>
      <c r="D6" s="8"/>
      <c r="E6" s="28" t="s">
        <v>18</v>
      </c>
      <c r="F6" s="29"/>
      <c r="G6" s="29"/>
      <c r="H6" s="29"/>
      <c r="I6" s="29"/>
      <c r="J6" s="29"/>
      <c r="K6" s="29"/>
      <c r="L6" s="3"/>
    </row>
    <row r="7" spans="1:12" ht="16.5" customHeight="1" thickBot="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x14ac:dyDescent="0.25">
      <c r="A8" s="39" t="s">
        <v>4</v>
      </c>
      <c r="B8" s="36" t="s">
        <v>9</v>
      </c>
      <c r="C8" s="24" t="s">
        <v>15</v>
      </c>
      <c r="D8" s="36" t="s">
        <v>13</v>
      </c>
      <c r="E8" s="43" t="s">
        <v>14</v>
      </c>
      <c r="F8" s="22" t="s">
        <v>10</v>
      </c>
      <c r="G8" s="24" t="s">
        <v>11</v>
      </c>
      <c r="H8" s="26" t="s">
        <v>12</v>
      </c>
      <c r="I8" s="34" t="s">
        <v>0</v>
      </c>
      <c r="J8" s="24" t="s">
        <v>3</v>
      </c>
      <c r="K8" s="24" t="s">
        <v>2</v>
      </c>
      <c r="L8" s="32" t="s">
        <v>1</v>
      </c>
    </row>
    <row r="9" spans="1:12" ht="33" customHeight="1" x14ac:dyDescent="0.25">
      <c r="A9" s="40"/>
      <c r="B9" s="37"/>
      <c r="C9" s="25"/>
      <c r="D9" s="37"/>
      <c r="E9" s="44"/>
      <c r="F9" s="23"/>
      <c r="G9" s="25"/>
      <c r="H9" s="27"/>
      <c r="I9" s="35"/>
      <c r="J9" s="25"/>
      <c r="K9" s="25"/>
      <c r="L9" s="33"/>
    </row>
    <row r="10" spans="1:12" ht="113.25" customHeight="1" thickBot="1" x14ac:dyDescent="0.3">
      <c r="A10" s="9">
        <v>1</v>
      </c>
      <c r="B10" s="12" t="s">
        <v>26</v>
      </c>
      <c r="C10" s="13" t="s">
        <v>27</v>
      </c>
      <c r="D10" s="12" t="s">
        <v>24</v>
      </c>
      <c r="E10" s="17">
        <v>1</v>
      </c>
      <c r="F10" s="19">
        <v>3612943</v>
      </c>
      <c r="G10" s="14">
        <v>4080135.06</v>
      </c>
      <c r="H10" s="20">
        <v>3614932.95</v>
      </c>
      <c r="I10" s="18">
        <f>ROUND(AVERAGE(F10:H10),2)</f>
        <v>3769337</v>
      </c>
      <c r="J10" s="15">
        <f t="shared" ref="J10" si="0">STDEV(F10,G10,H10)</f>
        <v>269160.85152949532</v>
      </c>
      <c r="K10" s="14">
        <f t="shared" ref="K10" si="1">J10/I10*100</f>
        <v>7.140800929433885</v>
      </c>
      <c r="L10" s="16">
        <f>ROUND(E10*I10,2)</f>
        <v>3769337</v>
      </c>
    </row>
    <row r="11" spans="1:12" ht="23.25" customHeight="1" thickBot="1" x14ac:dyDescent="0.3">
      <c r="A11" s="10"/>
      <c r="B11" s="48" t="s">
        <v>23</v>
      </c>
      <c r="C11" s="49"/>
      <c r="D11" s="49"/>
      <c r="E11" s="49"/>
      <c r="F11" s="49"/>
      <c r="G11" s="49"/>
      <c r="H11" s="49"/>
      <c r="I11" s="49"/>
      <c r="J11" s="49"/>
      <c r="K11" s="50"/>
      <c r="L11" s="11">
        <f>SUM(L10:L10)</f>
        <v>3769337</v>
      </c>
    </row>
    <row r="12" spans="1:12" ht="13.5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ht="16.5" customHeight="1" x14ac:dyDescent="0.25">
      <c r="A13" s="45" t="s">
        <v>28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 ht="16.5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 ht="16.5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 ht="16.5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ht="16.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 ht="16.5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 ht="16.5" customHeigh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ht="16.5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 ht="16.5" customHeigh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 ht="16.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 ht="16.5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 ht="16.5" customHeigh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 ht="16.5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 ht="16.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ht="16.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 ht="16.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 ht="16.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 ht="13.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16.149999999999999" hidden="1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 ht="16.149999999999999" hidden="1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ht="16.149999999999999" hidden="1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ht="16.149999999999999" hidden="1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 ht="16.149999999999999" hidden="1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2" ht="16.149999999999999" hidden="1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 ht="16.149999999999999" hidden="1" customHeight="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ht="16.149999999999999" hidden="1" customHeight="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 ht="16.149999999999999" hidden="1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ht="16.149999999999999" hidden="1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 ht="6" hidden="1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ht="16.149999999999999" hidden="1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ht="16.149999999999999" hidden="1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 ht="16.149999999999999" hidden="1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 ht="16.149999999999999" hidden="1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 ht="16.149999999999999" hidden="1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 ht="16.149999999999999" hidden="1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 ht="16.149999999999999" hidden="1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 ht="16.149999999999999" hidden="1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 ht="16.149999999999999" hidden="1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 ht="25.5" customHeight="1" x14ac:dyDescent="0.25">
      <c r="A51" s="1" t="s">
        <v>17</v>
      </c>
      <c r="B51" s="3"/>
      <c r="C51" s="3"/>
      <c r="D51" s="3"/>
      <c r="E51" s="5"/>
      <c r="F51" s="3"/>
      <c r="G51" s="6"/>
      <c r="H51" s="6"/>
      <c r="I51" s="3"/>
      <c r="J51" s="3"/>
      <c r="K51" s="3"/>
      <c r="L51" s="3"/>
    </row>
    <row r="52" spans="1:12" x14ac:dyDescent="0.25">
      <c r="A52" s="3"/>
      <c r="B52" s="47" t="s">
        <v>21</v>
      </c>
      <c r="C52" s="47"/>
      <c r="D52" s="47"/>
      <c r="E52" s="47"/>
      <c r="F52" s="47"/>
      <c r="G52" s="3"/>
      <c r="H52" s="7" t="s">
        <v>6</v>
      </c>
      <c r="I52" s="7"/>
      <c r="J52" s="42" t="s">
        <v>22</v>
      </c>
      <c r="K52" s="42"/>
      <c r="L52" s="3"/>
    </row>
    <row r="53" spans="1:12" ht="24.75" customHeight="1" x14ac:dyDescent="0.25">
      <c r="A53" s="3"/>
      <c r="B53" s="41" t="s">
        <v>5</v>
      </c>
      <c r="C53" s="41"/>
      <c r="D53" s="41"/>
      <c r="E53" s="41"/>
      <c r="F53" s="41"/>
      <c r="G53" s="3"/>
      <c r="H53" s="2" t="s">
        <v>7</v>
      </c>
      <c r="I53" s="2"/>
      <c r="J53" s="38" t="s">
        <v>8</v>
      </c>
      <c r="K53" s="38"/>
      <c r="L53" s="3"/>
    </row>
    <row r="54" spans="1:12" x14ac:dyDescent="0.25">
      <c r="A54" s="3"/>
      <c r="B54" s="7"/>
      <c r="C54" s="7"/>
      <c r="D54" s="7"/>
      <c r="E54" s="42"/>
      <c r="F54" s="42"/>
      <c r="G54" s="3"/>
      <c r="H54" s="3"/>
      <c r="I54" s="42"/>
      <c r="J54" s="42"/>
      <c r="K54" s="4"/>
      <c r="L54" s="5"/>
    </row>
    <row r="55" spans="1:12" x14ac:dyDescent="0.25">
      <c r="A55" s="3"/>
      <c r="B55" s="2"/>
      <c r="C55" s="2"/>
      <c r="D55" s="2"/>
      <c r="E55" s="38"/>
      <c r="F55" s="38"/>
      <c r="G55" s="3"/>
      <c r="H55" s="42"/>
      <c r="I55" s="42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4"/>
      <c r="G56" s="5"/>
      <c r="H56" s="38"/>
      <c r="I56" s="38"/>
      <c r="J56" s="3"/>
      <c r="K56" s="3"/>
      <c r="L56" s="3"/>
    </row>
    <row r="57" spans="1:12" x14ac:dyDescent="0.25">
      <c r="A57" s="3"/>
      <c r="B57" s="5"/>
      <c r="C57" s="5"/>
      <c r="D57" s="5"/>
      <c r="E57" s="3"/>
      <c r="F57" s="3"/>
      <c r="G57" s="3"/>
      <c r="H57" s="2"/>
      <c r="I57" s="3"/>
      <c r="J57" s="3"/>
      <c r="K57" s="3"/>
      <c r="L57" s="3"/>
    </row>
    <row r="58" spans="1:12" x14ac:dyDescent="0.25">
      <c r="A58" s="3"/>
      <c r="B58" s="2"/>
      <c r="C58" s="2"/>
      <c r="D58" s="2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</sheetData>
  <autoFilter ref="A9:L11">
    <sortState ref="A11:N121">
      <sortCondition ref="A8:A121"/>
    </sortState>
  </autoFilter>
  <mergeCells count="31">
    <mergeCell ref="B11:K11"/>
    <mergeCell ref="H56:I56"/>
    <mergeCell ref="A6:B6"/>
    <mergeCell ref="A8:A9"/>
    <mergeCell ref="B53:F53"/>
    <mergeCell ref="E55:F55"/>
    <mergeCell ref="E54:F54"/>
    <mergeCell ref="B8:B9"/>
    <mergeCell ref="E8:E9"/>
    <mergeCell ref="H55:I55"/>
    <mergeCell ref="A12:L12"/>
    <mergeCell ref="I54:J54"/>
    <mergeCell ref="A7:L7"/>
    <mergeCell ref="J52:K52"/>
    <mergeCell ref="J53:K53"/>
    <mergeCell ref="A13:L50"/>
    <mergeCell ref="B52:F52"/>
    <mergeCell ref="G2:L2"/>
    <mergeCell ref="G3:L3"/>
    <mergeCell ref="F8:F9"/>
    <mergeCell ref="G8:G9"/>
    <mergeCell ref="H8:H9"/>
    <mergeCell ref="E6:K6"/>
    <mergeCell ref="A5:L5"/>
    <mergeCell ref="A4:L4"/>
    <mergeCell ref="J8:J9"/>
    <mergeCell ref="K8:K9"/>
    <mergeCell ref="L8:L9"/>
    <mergeCell ref="I8:I9"/>
    <mergeCell ref="D8:D9"/>
    <mergeCell ref="C8:C9"/>
  </mergeCells>
  <dataValidations count="1">
    <dataValidation type="list" allowBlank="1" showInputMessage="1" showErrorMessage="1" sqref="E6">
      <formula1>методы</formula1>
    </dataValidation>
  </dataValidations>
  <pageMargins left="0.35433070866141736" right="0.31496062992125984" top="0.39370078740157483" bottom="0.35433070866141736" header="0.31496062992125984" footer="0.31496062992125984"/>
  <pageSetup paperSize="9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НМЦК'!Заголовки_для_печати</vt:lpstr>
    </vt:vector>
  </TitlesOfParts>
  <Company>AF_VGAVT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Shamsuarova</cp:lastModifiedBy>
  <cp:lastPrinted>2026-06-22T11:25:34Z</cp:lastPrinted>
  <dcterms:created xsi:type="dcterms:W3CDTF">2013-12-23T13:18:15Z</dcterms:created>
  <dcterms:modified xsi:type="dcterms:W3CDTF">2026-06-22T13:03:49Z</dcterms:modified>
</cp:coreProperties>
</file>