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8680" yWindow="-120" windowWidth="29040" windowHeight="15720"/>
  </bookViews>
  <sheets>
    <sheet name="Лист1" sheetId="1" r:id="rId1"/>
  </sheets>
  <definedNames>
    <definedName name="_xlnm.Print_Area" localSheetId="0">Лист1!$A$2:$N$26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7" i="1" l="1"/>
  <c r="J7" i="1" s="1"/>
  <c r="K7" i="1" s="1"/>
  <c r="M7" i="1" l="1"/>
  <c r="N7" i="1" s="1"/>
  <c r="N8" i="1" s="1"/>
</calcChain>
</file>

<file path=xl/sharedStrings.xml><?xml version="1.0" encoding="utf-8"?>
<sst xmlns="http://schemas.openxmlformats.org/spreadsheetml/2006/main" count="33" uniqueCount="32">
  <si>
    <t>№</t>
  </si>
  <si>
    <t>Наименование товара, услуги (работы)</t>
  </si>
  <si>
    <t>Единица измерения</t>
  </si>
  <si>
    <t>Среднеквадр. отклонение</t>
  </si>
  <si>
    <t>Коэффициент вариации (%)</t>
  </si>
  <si>
    <t>Цена за единицу (руб.)</t>
  </si>
  <si>
    <t>ОКПД2</t>
  </si>
  <si>
    <t>.</t>
  </si>
  <si>
    <t>Предмет договора</t>
  </si>
  <si>
    <t>Цена за единицу (руб.)*</t>
  </si>
  <si>
    <t>Средняя цена, руб.</t>
  </si>
  <si>
    <t xml:space="preserve">Средняя арифметическая цена за единицу    </t>
  </si>
  <si>
    <t xml:space="preserve">&lt;ц&gt; </t>
  </si>
  <si>
    <t xml:space="preserve">Исполнитель Заказчика:                                                                                                                                             </t>
  </si>
  <si>
    <t xml:space="preserve">Контактный телефон:            </t>
  </si>
  <si>
    <t>Используемый метод определения НМЦД 
с обоснованием:</t>
  </si>
  <si>
    <t>ОБОСНОВАНИЕ НАЧАЛЬНОЙ (МАКСИМАЛЬНОЙ) ЦЕНЫ ДОГОВОРА</t>
  </si>
  <si>
    <t xml:space="preserve">Кол-во </t>
  </si>
  <si>
    <t>Начальная (максимальная) цена договора, руб.</t>
  </si>
  <si>
    <t xml:space="preserve">Специалист по закупкам </t>
  </si>
  <si>
    <t>Начальная (максимальная) цена, руб</t>
  </si>
  <si>
    <t>Поставка коагулянтов полиоксихлорид алюминия тип 3В</t>
  </si>
  <si>
    <t xml:space="preserve">20.13.52.110 </t>
  </si>
  <si>
    <t>Коагулянт полиоксихлорид алюминия тип 3В</t>
  </si>
  <si>
    <t>т</t>
  </si>
  <si>
    <t>Метод сопоставимых рыночных цен (анализ рынка) в соответствии с разделом 2.4 Положения о закупках ООО «Тейковская котельная».</t>
  </si>
  <si>
    <t>Приложение № 1 к документации об электронном Аукционе</t>
  </si>
  <si>
    <t>Дата: 19.08.2026</t>
  </si>
  <si>
    <t>Источник № 1: счет на оплату № 62 от 14.08.2026 ООО «РУСХИМСНАБ»</t>
  </si>
  <si>
    <t>Источник № 2: счет на оплату № 338 от 18.08.2026 ООО «Химические технологии»</t>
  </si>
  <si>
    <r>
      <t>Начальная максимальная рассчитана методом сопостовимых рыночных цен (анализа рынка) на основании 3 (трех) коммерческих предложений, предоставденных организациями, деятельность которых соответствует требованиям, устанавливаемым в соответствии с законом Российской Федерации к лицам, осуществляющим поставку товаров, являющимися предметом торгов</t>
    </r>
    <r>
      <rPr>
        <b/>
        <i/>
        <sz val="11"/>
        <color rgb="FF0000FF"/>
        <rFont val="Times New Roman"/>
        <family val="1"/>
        <charset val="204"/>
      </rPr>
      <t xml:space="preserve">. </t>
    </r>
    <r>
      <rPr>
        <b/>
        <i/>
        <sz val="11"/>
        <color theme="1"/>
        <rFont val="Times New Roman"/>
        <family val="1"/>
        <charset val="204"/>
      </rPr>
      <t>Начальная (максимальная) цена договора составляет 18 298 400 (восемнадцать миллионов двести девяносто восемь тысяч четыреста) рублей 00 копеек.</t>
    </r>
  </si>
  <si>
    <t>Источник № 3: реестровый номер договора 57415060560260000540000 https://zakupki.gov.ru/epz/contractfz223/card/contract-subject.html?reestrNumber=57415060560260000540000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</si>
</sst>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000000"/>
    <numFmt numFmtId="166" formatCode="0.00000000"/>
    <numFmt numFmtId="167" formatCode="0.00000000000"/>
  </numFmts>
  <fonts count="1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rlito"/>
    </font>
    <font>
      <b/>
      <i/>
      <sz val="11"/>
      <color rgb="FF0000FF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 applyAlignment="0"/>
    <xf numFmtId="0" fontId="1" fillId="0" borderId="0" applyAlignment="0"/>
    <xf numFmtId="0" fontId="8" fillId="0" borderId="0" applyNumberFormat="0" applyFill="0" applyBorder="0" applyAlignment="0" applyProtection="0"/>
    <xf numFmtId="0" fontId="11" fillId="0" borderId="3"/>
  </cellStyleXfs>
  <cellXfs count="71">
    <xf numFmtId="0" fontId="0" fillId="0" borderId="3" xfId="0" applyBorder="1"/>
    <xf numFmtId="0" fontId="2" fillId="0" borderId="0" xfId="0" applyFont="1"/>
    <xf numFmtId="2" fontId="2" fillId="0" borderId="0" xfId="0" applyNumberFormat="1" applyFont="1"/>
    <xf numFmtId="2" fontId="2" fillId="0" borderId="0" xfId="0" applyNumberFormat="1" applyFont="1" applyAlignment="1">
      <alignment horizontal="center" vertical="center"/>
    </xf>
    <xf numFmtId="0" fontId="2" fillId="0" borderId="3" xfId="0" applyFont="1" applyBorder="1"/>
    <xf numFmtId="49" fontId="2" fillId="0" borderId="2" xfId="0" applyNumberFormat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6" fillId="0" borderId="0" xfId="0" applyFont="1"/>
    <xf numFmtId="0" fontId="6" fillId="0" borderId="3" xfId="0" applyFont="1" applyBorder="1"/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0" xfId="0" applyFont="1"/>
    <xf numFmtId="14" fontId="9" fillId="0" borderId="0" xfId="0" applyNumberFormat="1" applyFont="1" applyAlignment="1">
      <alignment horizontal="left"/>
    </xf>
    <xf numFmtId="4" fontId="2" fillId="0" borderId="4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4" fontId="2" fillId="0" borderId="3" xfId="0" applyNumberFormat="1" applyFont="1" applyBorder="1"/>
    <xf numFmtId="2" fontId="2" fillId="0" borderId="3" xfId="0" applyNumberFormat="1" applyFont="1" applyBorder="1"/>
    <xf numFmtId="2" fontId="2" fillId="0" borderId="3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left" vertical="center" wrapText="1"/>
    </xf>
    <xf numFmtId="0" fontId="9" fillId="0" borderId="0" xfId="0" applyFont="1" applyAlignment="1"/>
    <xf numFmtId="0" fontId="6" fillId="0" borderId="1" xfId="0" applyFont="1" applyBorder="1" applyAlignment="1">
      <alignment horizontal="right" vertical="top" wrapText="1"/>
    </xf>
    <xf numFmtId="49" fontId="9" fillId="0" borderId="0" xfId="0" applyNumberFormat="1" applyFont="1" applyAlignment="1"/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166" fontId="2" fillId="0" borderId="0" xfId="0" applyNumberFormat="1" applyFont="1" applyAlignment="1">
      <alignment horizontal="left" vertical="center" wrapText="1"/>
    </xf>
    <xf numFmtId="167" fontId="2" fillId="0" borderId="0" xfId="0" applyNumberFormat="1" applyFont="1" applyAlignment="1">
      <alignment horizontal="left" vertical="center" wrapText="1"/>
    </xf>
    <xf numFmtId="0" fontId="0" fillId="0" borderId="0" xfId="0"/>
    <xf numFmtId="1" fontId="4" fillId="0" borderId="8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top" wrapText="1"/>
    </xf>
    <xf numFmtId="4" fontId="14" fillId="2" borderId="4" xfId="0" applyNumberFormat="1" applyFont="1" applyFill="1" applyBorder="1" applyAlignment="1">
      <alignment horizontal="center" vertical="center" wrapText="1"/>
    </xf>
    <xf numFmtId="2" fontId="14" fillId="2" borderId="2" xfId="0" applyNumberFormat="1" applyFont="1" applyFill="1" applyBorder="1" applyAlignment="1">
      <alignment horizontal="center" vertical="center" wrapText="1"/>
    </xf>
    <xf numFmtId="0" fontId="0" fillId="0" borderId="3" xfId="3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6" fillId="0" borderId="2" xfId="0" applyFont="1" applyBorder="1" applyAlignment="1">
      <alignment horizontal="right" vertical="top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2" fontId="3" fillId="0" borderId="5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center" wrapText="1"/>
    </xf>
  </cellXfs>
  <cellStyles count="4">
    <cellStyle name="Normal" xfId="3"/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175260</xdr:colOff>
      <xdr:row>5</xdr:row>
      <xdr:rowOff>205740</xdr:rowOff>
    </xdr:from>
    <xdr:to>
      <xdr:col>10</xdr:col>
      <xdr:colOff>929640</xdr:colOff>
      <xdr:row>5</xdr:row>
      <xdr:rowOff>601980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4880" y="5036820"/>
          <a:ext cx="75438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152400</xdr:colOff>
      <xdr:row>5</xdr:row>
      <xdr:rowOff>182880</xdr:rowOff>
    </xdr:from>
    <xdr:to>
      <xdr:col>9</xdr:col>
      <xdr:colOff>1021080</xdr:colOff>
      <xdr:row>5</xdr:row>
      <xdr:rowOff>632460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4720" y="5013960"/>
          <a:ext cx="86868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44"/>
  <sheetViews>
    <sheetView tabSelected="1" zoomScaleNormal="100" zoomScaleSheetLayoutView="100" workbookViewId="0">
      <selection activeCell="J13" sqref="J13"/>
    </sheetView>
  </sheetViews>
  <sheetFormatPr defaultColWidth="9.140625" defaultRowHeight="15"/>
  <cols>
    <col min="1" max="1" width="7.85546875" style="1" customWidth="1"/>
    <col min="2" max="2" width="20.85546875" style="1" customWidth="1"/>
    <col min="3" max="3" width="19.140625" style="1" customWidth="1"/>
    <col min="4" max="4" width="18.85546875" style="1" customWidth="1"/>
    <col min="5" max="5" width="11.7109375" style="1" customWidth="1"/>
    <col min="6" max="6" width="9.28515625" style="1" customWidth="1"/>
    <col min="7" max="7" width="17.42578125" style="1" customWidth="1"/>
    <col min="8" max="9" width="17.42578125" style="2" customWidth="1"/>
    <col min="10" max="10" width="18.28515625" style="3" customWidth="1"/>
    <col min="11" max="11" width="15.28515625" style="3" customWidth="1"/>
    <col min="12" max="12" width="19.42578125" style="2" customWidth="1"/>
    <col min="13" max="13" width="13" style="2" customWidth="1"/>
    <col min="14" max="14" width="23.28515625" style="2" customWidth="1"/>
    <col min="15" max="254" width="9.140625" style="1"/>
    <col min="255" max="16384" width="9.140625" style="4"/>
  </cols>
  <sheetData>
    <row r="1" spans="1:254" s="38" customFormat="1" ht="29.45" customHeight="1">
      <c r="J1" s="60" t="s">
        <v>26</v>
      </c>
      <c r="K1" s="61"/>
      <c r="L1" s="61"/>
      <c r="M1" s="61"/>
      <c r="N1" s="61"/>
      <c r="O1" s="61"/>
    </row>
    <row r="2" spans="1:254" ht="25.5" customHeight="1">
      <c r="A2" s="51" t="s">
        <v>16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 ht="30" customHeight="1">
      <c r="A3" s="52" t="s">
        <v>8</v>
      </c>
      <c r="B3" s="52"/>
      <c r="C3" s="55" t="s">
        <v>21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ht="51.75" customHeight="1">
      <c r="A4" s="52" t="s">
        <v>15</v>
      </c>
      <c r="B4" s="52"/>
      <c r="C4" s="56" t="s">
        <v>25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93.75" customHeight="1">
      <c r="A5" s="52" t="s">
        <v>0</v>
      </c>
      <c r="B5" s="52" t="s">
        <v>1</v>
      </c>
      <c r="C5" s="52"/>
      <c r="D5" s="47" t="s">
        <v>6</v>
      </c>
      <c r="E5" s="52" t="s">
        <v>2</v>
      </c>
      <c r="F5" s="57" t="s">
        <v>17</v>
      </c>
      <c r="G5" s="42" t="s">
        <v>28</v>
      </c>
      <c r="H5" s="42" t="s">
        <v>29</v>
      </c>
      <c r="I5" s="70" t="s">
        <v>31</v>
      </c>
      <c r="J5" s="5" t="s">
        <v>3</v>
      </c>
      <c r="K5" s="5" t="s">
        <v>4</v>
      </c>
      <c r="L5" s="5" t="s">
        <v>11</v>
      </c>
      <c r="M5" s="53" t="s">
        <v>10</v>
      </c>
      <c r="N5" s="49" t="s">
        <v>20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 ht="74.25" customHeight="1">
      <c r="A6" s="52"/>
      <c r="B6" s="52"/>
      <c r="C6" s="52"/>
      <c r="D6" s="48"/>
      <c r="E6" s="52"/>
      <c r="F6" s="57"/>
      <c r="G6" s="6" t="s">
        <v>9</v>
      </c>
      <c r="H6" s="6" t="s">
        <v>5</v>
      </c>
      <c r="I6" s="6" t="s">
        <v>5</v>
      </c>
      <c r="J6" s="5"/>
      <c r="K6" s="5"/>
      <c r="L6" s="5" t="s">
        <v>12</v>
      </c>
      <c r="M6" s="54"/>
      <c r="N6" s="50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 ht="30.75" customHeight="1">
      <c r="A7" s="18">
        <v>1</v>
      </c>
      <c r="B7" s="58" t="s">
        <v>23</v>
      </c>
      <c r="C7" s="59"/>
      <c r="D7" s="24" t="s">
        <v>22</v>
      </c>
      <c r="E7" s="24" t="s">
        <v>24</v>
      </c>
      <c r="F7" s="39">
        <v>257</v>
      </c>
      <c r="G7" s="25">
        <v>78962</v>
      </c>
      <c r="H7" s="25">
        <v>83000</v>
      </c>
      <c r="I7" s="25">
        <v>57000</v>
      </c>
      <c r="J7" s="41">
        <f>SQRT((POWER(G7-L7,2)+POWER(H7-L7,2)+POWER(I7-L7,2))/(COLUMNS(G7:I7)-1))</f>
        <v>13991.871973875879</v>
      </c>
      <c r="K7" s="26">
        <f>J7/L7*100</f>
        <v>19.170274258377088</v>
      </c>
      <c r="L7" s="21">
        <f>AVERAGE(G7,H7,I7)</f>
        <v>72987.333333333328</v>
      </c>
      <c r="M7" s="21">
        <f>L7</f>
        <v>72987.333333333328</v>
      </c>
      <c r="N7" s="21">
        <f>M7*F7</f>
        <v>18757744.666666664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 s="15" customFormat="1" ht="15.6" customHeight="1">
      <c r="A8" s="45" t="s">
        <v>18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32"/>
      <c r="N8" s="40">
        <f>SUM(N7:N7)</f>
        <v>18757744.666666664</v>
      </c>
      <c r="O8" s="14"/>
    </row>
    <row r="9" spans="1:254" ht="57.75" customHeight="1">
      <c r="A9" s="62" t="s">
        <v>30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" customHeight="1">
      <c r="A10" s="64"/>
      <c r="B10" s="64"/>
      <c r="C10" s="64"/>
      <c r="D10" s="65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" customHeight="1">
      <c r="A11" s="16"/>
      <c r="B11" s="16"/>
      <c r="C11" s="16"/>
      <c r="D11" s="1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" customHeight="1">
      <c r="A12" s="46"/>
      <c r="B12" s="46"/>
      <c r="C12" s="46"/>
      <c r="D12" s="46"/>
      <c r="E12" s="46"/>
      <c r="F12" s="46"/>
      <c r="G12" s="46"/>
      <c r="H12" s="46"/>
      <c r="I12" s="16"/>
      <c r="J12" s="16"/>
      <c r="K12" s="16"/>
      <c r="L12" s="16"/>
      <c r="M12" s="16"/>
      <c r="N12" s="16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" customHeight="1">
      <c r="A13" s="46"/>
      <c r="B13" s="46"/>
      <c r="C13" s="46"/>
      <c r="D13" s="46"/>
      <c r="E13" s="46"/>
      <c r="F13" s="46"/>
      <c r="G13" s="46"/>
      <c r="H13" s="46"/>
      <c r="I13" s="16"/>
      <c r="J13" s="30"/>
      <c r="K13" s="16"/>
      <c r="L13" s="35"/>
      <c r="M13" s="16"/>
      <c r="N13" s="30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" customHeight="1">
      <c r="A14" s="46"/>
      <c r="B14" s="46"/>
      <c r="C14" s="46"/>
      <c r="D14" s="43"/>
      <c r="E14" s="43"/>
      <c r="F14" s="43"/>
      <c r="G14" s="43"/>
      <c r="H14" s="43"/>
      <c r="I14" s="16"/>
      <c r="J14" s="16"/>
      <c r="K14" s="16"/>
      <c r="L14" s="36"/>
      <c r="M14" s="16"/>
      <c r="N14" s="16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" customHeight="1">
      <c r="A15" s="46"/>
      <c r="B15" s="46"/>
      <c r="C15" s="46"/>
      <c r="D15" s="43"/>
      <c r="E15" s="43"/>
      <c r="F15" s="43"/>
      <c r="G15" s="43"/>
      <c r="H15" s="43"/>
      <c r="I15" s="16"/>
      <c r="J15" s="16"/>
      <c r="K15" s="16"/>
      <c r="L15" s="16"/>
      <c r="M15" s="16"/>
      <c r="N15" s="16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" customHeight="1">
      <c r="A16" s="46"/>
      <c r="B16" s="46"/>
      <c r="C16" s="46"/>
      <c r="D16" s="43"/>
      <c r="E16" s="43"/>
      <c r="F16" s="43"/>
      <c r="G16" s="43"/>
      <c r="H16" s="43"/>
      <c r="I16" s="16"/>
      <c r="J16" s="16"/>
      <c r="K16" s="16"/>
      <c r="L16" s="16"/>
      <c r="M16" s="16"/>
      <c r="N16" s="16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" customHeight="1">
      <c r="A17" s="22"/>
      <c r="B17" s="22"/>
      <c r="C17" s="22"/>
      <c r="D17" s="23"/>
      <c r="E17" s="23"/>
      <c r="F17" s="23"/>
      <c r="G17" s="23"/>
      <c r="H17" s="23"/>
      <c r="I17" s="16"/>
      <c r="J17" s="16"/>
      <c r="K17" s="16"/>
      <c r="L17" s="37"/>
      <c r="M17" s="16"/>
      <c r="N17" s="16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" customHeight="1">
      <c r="A18" s="16"/>
      <c r="B18" s="16"/>
      <c r="C18" s="16"/>
      <c r="D18" s="17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" customHeight="1">
      <c r="A19" s="44" t="s">
        <v>13</v>
      </c>
      <c r="B19" s="44"/>
      <c r="C19" s="44" t="s">
        <v>19</v>
      </c>
      <c r="D19" s="44"/>
      <c r="E19" s="44"/>
      <c r="F19" s="31"/>
      <c r="G19" s="31"/>
      <c r="H19" s="31"/>
      <c r="I19" s="31"/>
      <c r="J19" s="31"/>
      <c r="K19" s="31"/>
      <c r="L19" s="34"/>
      <c r="M19" s="16"/>
      <c r="N19" s="16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" customHeight="1">
      <c r="A20" s="44" t="s">
        <v>14</v>
      </c>
      <c r="B20" s="44"/>
      <c r="C20" s="33"/>
      <c r="D20" s="31"/>
      <c r="E20" s="31"/>
      <c r="F20" s="31"/>
      <c r="G20" s="31"/>
      <c r="H20" s="31"/>
      <c r="I20" s="31"/>
      <c r="J20" s="31"/>
      <c r="K20" s="31"/>
      <c r="L20" s="16"/>
      <c r="M20" s="16"/>
      <c r="N20" s="16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customHeight="1">
      <c r="A21" s="44" t="s">
        <v>27</v>
      </c>
      <c r="B21" s="44"/>
      <c r="C21" s="20" t="s">
        <v>7</v>
      </c>
      <c r="D21" s="19"/>
      <c r="E21" s="19"/>
      <c r="F21" s="19"/>
      <c r="G21" s="19"/>
      <c r="H21" s="19"/>
      <c r="I21" s="19"/>
      <c r="J21" s="19"/>
      <c r="K21" s="19"/>
      <c r="L21" s="16"/>
      <c r="M21" s="16"/>
      <c r="N21" s="16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" customHeight="1">
      <c r="A22" s="16"/>
      <c r="B22" s="16"/>
      <c r="C22" s="16"/>
      <c r="D22" s="17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" customHeight="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21" customHeight="1">
      <c r="A26" s="4"/>
      <c r="B26" s="4"/>
      <c r="C26" s="13"/>
      <c r="D26" s="13"/>
      <c r="E26" s="4"/>
      <c r="F26" s="68"/>
      <c r="G26" s="68"/>
      <c r="H26" s="28"/>
      <c r="I26" s="29"/>
      <c r="J26" s="29"/>
      <c r="K26" s="28"/>
      <c r="L26" s="29"/>
      <c r="M26" s="29"/>
      <c r="N26" s="29"/>
      <c r="O26" s="2"/>
      <c r="P26" s="3"/>
      <c r="Q26" s="3"/>
      <c r="R26" s="3"/>
      <c r="S26" s="2"/>
      <c r="T26" s="2"/>
      <c r="U26" s="3"/>
      <c r="V26" s="3"/>
      <c r="W26" s="3"/>
      <c r="X26" s="3"/>
      <c r="Y26" s="2"/>
      <c r="Z26" s="2"/>
      <c r="AA26" s="2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7.25" customHeight="1">
      <c r="A27" s="7"/>
      <c r="B27" s="7"/>
      <c r="C27" s="12"/>
      <c r="D27" s="12"/>
      <c r="E27" s="4"/>
      <c r="F27" s="69"/>
      <c r="G27" s="69"/>
      <c r="H27" s="4"/>
      <c r="I27" s="27"/>
      <c r="J27" s="4"/>
      <c r="K27" s="4"/>
      <c r="L27" s="4"/>
      <c r="M27" s="4"/>
      <c r="N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31.5" customHeight="1">
      <c r="A28" s="66"/>
      <c r="B28" s="66"/>
      <c r="C28" s="66"/>
      <c r="D28" s="66"/>
      <c r="E28" s="66"/>
      <c r="H28" s="1"/>
      <c r="I28" s="1"/>
      <c r="J28" s="1"/>
      <c r="K28" s="1"/>
      <c r="L28" s="1"/>
      <c r="M28" s="1"/>
      <c r="N28" s="1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24" customHeight="1">
      <c r="A29" s="67"/>
      <c r="B29" s="67"/>
      <c r="C29" s="67"/>
      <c r="D29" s="67"/>
      <c r="E29" s="67"/>
      <c r="H29" s="1"/>
      <c r="I29" s="1"/>
      <c r="J29" s="1"/>
      <c r="K29" s="1"/>
      <c r="L29" s="1"/>
      <c r="M29" s="1"/>
      <c r="N29" s="1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30.75" customHeight="1">
      <c r="A30" s="63"/>
      <c r="B30" s="63"/>
      <c r="C30" s="63"/>
      <c r="D30" s="63"/>
      <c r="E30" s="63"/>
      <c r="H30" s="1"/>
      <c r="I30" s="1"/>
      <c r="J30" s="1"/>
      <c r="K30" s="1"/>
      <c r="L30" s="1"/>
      <c r="M30" s="1"/>
      <c r="N30" s="1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21" customHeight="1">
      <c r="A31" s="63"/>
      <c r="B31" s="63"/>
      <c r="C31" s="63"/>
      <c r="D31" s="63"/>
      <c r="E31" s="63"/>
      <c r="F31" s="9"/>
      <c r="G31" s="8"/>
      <c r="H31" s="1"/>
      <c r="I31" s="1"/>
      <c r="J31" s="8"/>
      <c r="K31" s="1"/>
      <c r="L31" s="1"/>
      <c r="M31" s="1"/>
      <c r="N31" s="1"/>
      <c r="S31" s="8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4.45" customHeight="1">
      <c r="A32" s="10"/>
      <c r="B32" s="10"/>
      <c r="C32" s="10"/>
      <c r="D32" s="10"/>
      <c r="E32" s="10"/>
      <c r="F32" s="8"/>
      <c r="G32" s="8"/>
      <c r="H32" s="8"/>
      <c r="I32" s="8"/>
      <c r="J32" s="8"/>
      <c r="K32" s="8"/>
      <c r="L32" s="8"/>
      <c r="M32" s="8"/>
      <c r="N32" s="8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14.45" customHeight="1">
      <c r="A33" s="11"/>
      <c r="B33" s="11"/>
      <c r="G33" s="2"/>
      <c r="I33" s="3"/>
      <c r="K33" s="2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ht="14.45" customHeight="1">
      <c r="A34" s="11"/>
      <c r="B34" s="11"/>
      <c r="G34" s="2"/>
      <c r="I34" s="3"/>
      <c r="K34" s="2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ht="14.45" customHeight="1">
      <c r="A35" s="11"/>
      <c r="B35" s="11"/>
      <c r="G35" s="2"/>
      <c r="I35" s="3"/>
      <c r="K35" s="2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ht="14.45" customHeight="1">
      <c r="A36" s="11"/>
      <c r="B36" s="11"/>
      <c r="G36" s="2"/>
      <c r="I36" s="3"/>
      <c r="K36" s="2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ht="14.45" customHeight="1">
      <c r="A37" s="11"/>
      <c r="B37" s="11"/>
      <c r="G37" s="2"/>
      <c r="I37" s="3"/>
      <c r="K37" s="2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ht="14.45" customHeight="1">
      <c r="A38" s="11"/>
      <c r="B38" s="11"/>
      <c r="G38" s="2"/>
      <c r="I38" s="3"/>
      <c r="K38" s="2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ht="14.45" customHeight="1">
      <c r="A39" s="11"/>
      <c r="B39" s="11"/>
      <c r="G39" s="2"/>
      <c r="I39" s="3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</row>
    <row r="40" spans="1:254" ht="14.45" customHeight="1">
      <c r="A40" s="11"/>
      <c r="B40" s="11"/>
      <c r="G40" s="2"/>
      <c r="I40" s="3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</row>
    <row r="41" spans="1:254" ht="14.45" customHeight="1">
      <c r="A41" s="11"/>
      <c r="B41" s="11"/>
      <c r="G41" s="2"/>
      <c r="I41" s="3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</row>
    <row r="42" spans="1:254" ht="14.45" customHeight="1">
      <c r="A42" s="11"/>
      <c r="B42" s="11"/>
      <c r="G42" s="2"/>
      <c r="I42" s="3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</row>
    <row r="43" spans="1:254" ht="14.45" customHeight="1">
      <c r="A43" s="4"/>
      <c r="B43" s="11"/>
      <c r="C43" s="11"/>
      <c r="D43" s="11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</row>
    <row r="44" spans="1:254" ht="14.45" customHeight="1">
      <c r="A44" s="4"/>
      <c r="B44" s="11"/>
      <c r="C44" s="11"/>
      <c r="D44" s="11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</row>
  </sheetData>
  <mergeCells count="35">
    <mergeCell ref="B7:C7"/>
    <mergeCell ref="A20:B20"/>
    <mergeCell ref="J1:O1"/>
    <mergeCell ref="A9:O9"/>
    <mergeCell ref="A31:E31"/>
    <mergeCell ref="A10:N10"/>
    <mergeCell ref="A28:E28"/>
    <mergeCell ref="A29:E29"/>
    <mergeCell ref="F26:G26"/>
    <mergeCell ref="F27:G27"/>
    <mergeCell ref="A30:E30"/>
    <mergeCell ref="A12:C13"/>
    <mergeCell ref="D12:H13"/>
    <mergeCell ref="A14:C14"/>
    <mergeCell ref="D14:H14"/>
    <mergeCell ref="A15:C15"/>
    <mergeCell ref="D5:D6"/>
    <mergeCell ref="N5:N6"/>
    <mergeCell ref="A2:N2"/>
    <mergeCell ref="A3:B3"/>
    <mergeCell ref="A4:B4"/>
    <mergeCell ref="A5:A6"/>
    <mergeCell ref="B5:C6"/>
    <mergeCell ref="M5:M6"/>
    <mergeCell ref="C3:N3"/>
    <mergeCell ref="C4:N4"/>
    <mergeCell ref="E5:E6"/>
    <mergeCell ref="F5:F6"/>
    <mergeCell ref="D16:H16"/>
    <mergeCell ref="C19:E19"/>
    <mergeCell ref="A8:L8"/>
    <mergeCell ref="A21:B21"/>
    <mergeCell ref="A19:B19"/>
    <mergeCell ref="D15:H15"/>
    <mergeCell ref="A16:C16"/>
  </mergeCells>
  <pageMargins left="0.7" right="0.7" top="0.75" bottom="0.75" header="0.3" footer="0.3"/>
  <pageSetup paperSize="9" scale="57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Дубровских</dc:creator>
  <cp:lastModifiedBy>Казаченко Д. С.</cp:lastModifiedBy>
  <cp:lastPrinted>2026-05-28T09:29:45Z</cp:lastPrinted>
  <dcterms:created xsi:type="dcterms:W3CDTF">2020-11-24T08:13:39Z</dcterms:created>
  <dcterms:modified xsi:type="dcterms:W3CDTF">2026-08-20T05:39:38Z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