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28800" windowHeight="11715" tabRatio="183"/>
  </bookViews>
  <sheets>
    <sheet name="Лист1" sheetId="1" r:id="rId1"/>
    <sheet name="Лист2" sheetId="2" r:id="rId2"/>
  </sheets>
  <definedNames>
    <definedName name="_xlnm._FilterDatabase" localSheetId="0" hidden="1">Лист1!$A$8:$L$19</definedName>
    <definedName name="_xlnm.Print_Area" localSheetId="0">Лист1!$A$1:$L$25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I9" i="1" l="1"/>
  <c r="J9" i="1" s="1"/>
  <c r="K9" i="1" s="1"/>
  <c r="I10" i="1"/>
  <c r="J10" i="1" s="1"/>
  <c r="K10" i="1" s="1"/>
  <c r="I11" i="1"/>
  <c r="L11" i="1" s="1"/>
  <c r="I12" i="1"/>
  <c r="J12" i="1" s="1"/>
  <c r="K12" i="1" s="1"/>
  <c r="I13" i="1"/>
  <c r="J13" i="1" s="1"/>
  <c r="K13" i="1" s="1"/>
  <c r="I14" i="1"/>
  <c r="L14" i="1" s="1"/>
  <c r="I15" i="1"/>
  <c r="J15" i="1" s="1"/>
  <c r="K15" i="1" s="1"/>
  <c r="I16" i="1"/>
  <c r="L16" i="1" s="1"/>
  <c r="I17" i="1"/>
  <c r="J17" i="1" s="1"/>
  <c r="K17" i="1" s="1"/>
  <c r="I18" i="1"/>
  <c r="J18" i="1" s="1"/>
  <c r="K18" i="1" s="1"/>
  <c r="L12" i="1" l="1"/>
  <c r="L17" i="1"/>
  <c r="J16" i="1"/>
  <c r="K16" i="1" s="1"/>
  <c r="L15" i="1"/>
  <c r="L13" i="1"/>
  <c r="J11" i="1"/>
  <c r="K11" i="1" s="1"/>
  <c r="L9" i="1"/>
  <c r="J14" i="1"/>
  <c r="K14" i="1" s="1"/>
  <c r="L10" i="1"/>
  <c r="L18" i="1"/>
</calcChain>
</file>

<file path=xl/sharedStrings.xml><?xml version="1.0" encoding="utf-8"?>
<sst xmlns="http://schemas.openxmlformats.org/spreadsheetml/2006/main" count="40" uniqueCount="31">
  <si>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</si>
  <si>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</si>
  <si>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</si>
  <si>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</si>
  <si>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</si>
  <si>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</si>
  <si>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</si>
  <si>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</si>
  <si>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</si>
  <si>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</si>
  <si>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</si>
  <si>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</si>
  <si>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</si>
  <si>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</si>
  <si>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</si>
  <si>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</si>
  <si>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Приложение № 1 к Документации</t>
  </si>
  <si>
    <t>Подшипник 32310Л</t>
  </si>
  <si>
    <t>Подшипник 180308</t>
  </si>
  <si>
    <t>Подшипник 7512</t>
  </si>
  <si>
    <t>Подшипник 27313</t>
  </si>
  <si>
    <t>Подшипник 7614</t>
  </si>
  <si>
    <t>Подшипник 23222CA/C3W33</t>
  </si>
  <si>
    <t>Подшипник 6013M</t>
  </si>
  <si>
    <t>Подшипник 528983A</t>
  </si>
  <si>
    <t>Подшипник NU1012М</t>
  </si>
  <si>
    <t>Подшипник 32512Л</t>
  </si>
  <si>
    <t>Источник информации о цене за единицу товара (работы, услуги), руб. Счет  № 800 от 07.04.2026</t>
  </si>
  <si>
    <t>Источник информации о цене за единицу товара (работы, услуги), руб. Счет № 229 от 07.04.2026 г</t>
  </si>
  <si>
    <t>Источник информации о цене за единицу товара (работы, услуги), руб. КП  № Б\н от 09.04.2026 г.</t>
  </si>
  <si>
    <t>Дата подготовки обоснования НМЦД: 18.08.2026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</si>
</sst>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10" fontId="3" fillId="2" borderId="2" xfId="1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4" fontId="1" fillId="2" borderId="0" xfId="0" applyNumberFormat="1" applyFont="1" applyFill="1"/>
    <xf numFmtId="4" fontId="6" fillId="2" borderId="0" xfId="0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0" fontId="3" fillId="2" borderId="0" xfId="0" applyFont="1" applyFill="1"/>
    <xf numFmtId="0" fontId="2" fillId="3" borderId="9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4" fontId="8" fillId="2" borderId="28" xfId="0" applyNumberFormat="1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left" vertical="center" wrapText="1" indent="1"/>
    </xf>
    <xf numFmtId="0" fontId="2" fillId="3" borderId="10" xfId="0" applyFont="1" applyFill="1" applyBorder="1" applyAlignment="1">
      <alignment horizontal="left" vertical="center" wrapText="1" indent="1"/>
    </xf>
    <xf numFmtId="0" fontId="2" fillId="3" borderId="25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topLeftCell="B7" zoomScale="93" zoomScaleNormal="93" zoomScaleSheetLayoutView="85" workbookViewId="0">
      <selection activeCell="F24" sqref="F24"/>
    </sheetView>
  </sheetViews>
  <sheetFormatPr defaultColWidth="8.85546875" defaultRowHeight="15"/>
  <cols>
    <col min="1" max="1" width="37.7109375" style="7" hidden="1" customWidth="1"/>
    <col min="2" max="2" width="8.28515625" style="7" customWidth="1"/>
    <col min="3" max="3" width="32.85546875" style="7" customWidth="1"/>
    <col min="4" max="4" width="14.7109375" style="7" customWidth="1"/>
    <col min="5" max="5" width="12.85546875" style="7" customWidth="1"/>
    <col min="6" max="6" width="15.42578125" style="7" customWidth="1"/>
    <col min="7" max="7" width="16" style="7" customWidth="1"/>
    <col min="8" max="8" width="15.140625" style="7" customWidth="1"/>
    <col min="9" max="9" width="20" style="7" customWidth="1"/>
    <col min="10" max="10" width="19.5703125" style="9" customWidth="1"/>
    <col min="11" max="11" width="16" style="7" customWidth="1"/>
    <col min="12" max="12" width="23" style="9" customWidth="1"/>
    <col min="13" max="13" width="13" style="7" customWidth="1"/>
    <col min="14" max="14" width="10.5703125" style="7" customWidth="1"/>
    <col min="15" max="15" width="8.85546875" style="7"/>
    <col min="16" max="16" width="13" style="7" customWidth="1"/>
    <col min="17" max="16384" width="8.85546875" style="7"/>
  </cols>
  <sheetData>
    <row r="1" spans="1:12">
      <c r="B1" s="8"/>
      <c r="L1" s="10" t="s">
        <v>16</v>
      </c>
    </row>
    <row r="2" spans="1:12">
      <c r="B2" s="8" t="s">
        <v>0</v>
      </c>
    </row>
    <row r="3" spans="1:12" ht="12" customHeight="1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4" customHeight="1">
      <c r="A4" s="27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34"/>
    </row>
    <row r="5" spans="1:12" s="6" customFormat="1" ht="12" customHeight="1" thickBot="1">
      <c r="A5" s="16" t="s">
        <v>2</v>
      </c>
      <c r="B5" s="35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2" ht="43.5" customHeight="1">
      <c r="A6" s="24" t="s">
        <v>3</v>
      </c>
      <c r="B6" s="27" t="s">
        <v>4</v>
      </c>
      <c r="C6" s="29" t="s">
        <v>5</v>
      </c>
      <c r="D6" s="31" t="s">
        <v>6</v>
      </c>
      <c r="E6" s="31" t="s">
        <v>7</v>
      </c>
      <c r="F6" s="38" t="s">
        <v>8</v>
      </c>
      <c r="G6" s="39"/>
      <c r="H6" s="40"/>
      <c r="I6" s="29" t="s">
        <v>9</v>
      </c>
      <c r="J6" s="29"/>
      <c r="K6" s="29"/>
      <c r="L6" s="41" t="s">
        <v>10</v>
      </c>
    </row>
    <row r="7" spans="1:12" ht="198" customHeight="1">
      <c r="A7" s="24"/>
      <c r="B7" s="28"/>
      <c r="C7" s="30"/>
      <c r="D7" s="32"/>
      <c r="E7" s="32"/>
      <c r="F7" s="11" t="s">
        <v>27</v>
      </c>
      <c r="G7" s="11" t="s">
        <v>28</v>
      </c>
      <c r="H7" s="11" t="s">
        <v>29</v>
      </c>
      <c r="I7" s="12" t="s">
        <v>11</v>
      </c>
      <c r="J7" s="13" t="s">
        <v>12</v>
      </c>
      <c r="K7" s="12" t="s">
        <v>13</v>
      </c>
      <c r="L7" s="42"/>
    </row>
    <row r="8" spans="1:12" s="6" customFormat="1" ht="15.75" thickBot="1">
      <c r="A8" s="24"/>
      <c r="B8" s="18">
        <v>1</v>
      </c>
      <c r="C8" s="19">
        <v>2</v>
      </c>
      <c r="D8" s="19">
        <v>3</v>
      </c>
      <c r="E8" s="19">
        <v>4</v>
      </c>
      <c r="F8" s="19">
        <v>5</v>
      </c>
      <c r="G8" s="19">
        <v>6</v>
      </c>
      <c r="H8" s="19">
        <v>7</v>
      </c>
      <c r="I8" s="19">
        <v>8</v>
      </c>
      <c r="J8" s="44">
        <v>9</v>
      </c>
      <c r="K8" s="19">
        <v>10</v>
      </c>
      <c r="L8" s="20">
        <v>11</v>
      </c>
    </row>
    <row r="9" spans="1:12" s="6" customFormat="1" ht="16.5" thickBot="1">
      <c r="A9" s="25"/>
      <c r="B9" s="1">
        <v>1</v>
      </c>
      <c r="C9" s="43" t="s">
        <v>17</v>
      </c>
      <c r="D9" s="2" t="s">
        <v>14</v>
      </c>
      <c r="E9" s="2">
        <v>200</v>
      </c>
      <c r="F9" s="2">
        <v>850</v>
      </c>
      <c r="G9" s="2">
        <v>1200</v>
      </c>
      <c r="H9" s="2">
        <v>1072.5</v>
      </c>
      <c r="I9" s="3">
        <f t="shared" ref="I9:I18" si="0">ROUND(AVERAGE(F9:H9),2)</f>
        <v>1040.83</v>
      </c>
      <c r="J9" s="4">
        <f t="shared" ref="J9:J18" si="1">SQRT(((SUM((POWER(F9-I9,2)),(POWER(G9-I9,2)),(POWER(H9-I9,2)))))/2)</f>
        <v>177.13577659524347</v>
      </c>
      <c r="K9" s="5">
        <f t="shared" ref="K9:K18" si="2">J9/I9</f>
        <v>0.17018703976177041</v>
      </c>
      <c r="L9" s="17">
        <f t="shared" ref="L9:L18" si="3">I9*E9</f>
        <v>208166</v>
      </c>
    </row>
    <row r="10" spans="1:12" s="6" customFormat="1" ht="16.5" thickBot="1">
      <c r="A10" s="25"/>
      <c r="B10" s="1">
        <v>2</v>
      </c>
      <c r="C10" s="43" t="s">
        <v>18</v>
      </c>
      <c r="D10" s="2" t="s">
        <v>14</v>
      </c>
      <c r="E10" s="2">
        <v>200</v>
      </c>
      <c r="F10" s="2">
        <v>250</v>
      </c>
      <c r="G10" s="2">
        <v>500</v>
      </c>
      <c r="H10" s="2">
        <v>300</v>
      </c>
      <c r="I10" s="3">
        <f t="shared" si="0"/>
        <v>350</v>
      </c>
      <c r="J10" s="4">
        <f t="shared" si="1"/>
        <v>132.28756555322954</v>
      </c>
      <c r="K10" s="5">
        <f t="shared" si="2"/>
        <v>0.37796447300922725</v>
      </c>
      <c r="L10" s="17">
        <f t="shared" si="3"/>
        <v>70000</v>
      </c>
    </row>
    <row r="11" spans="1:12" s="6" customFormat="1" ht="16.5" thickBot="1">
      <c r="A11" s="25"/>
      <c r="B11" s="1">
        <v>3</v>
      </c>
      <c r="C11" s="43" t="s">
        <v>24</v>
      </c>
      <c r="D11" s="2" t="s">
        <v>14</v>
      </c>
      <c r="E11" s="2">
        <v>30</v>
      </c>
      <c r="F11" s="2">
        <v>3000</v>
      </c>
      <c r="G11" s="2">
        <v>8000</v>
      </c>
      <c r="H11" s="2">
        <v>3300</v>
      </c>
      <c r="I11" s="3">
        <f t="shared" si="0"/>
        <v>4766.67</v>
      </c>
      <c r="J11" s="4">
        <f t="shared" si="1"/>
        <v>2804.1635710760524</v>
      </c>
      <c r="K11" s="5">
        <f t="shared" si="2"/>
        <v>0.5882856524735407</v>
      </c>
      <c r="L11" s="17">
        <f t="shared" si="3"/>
        <v>143000.1</v>
      </c>
    </row>
    <row r="12" spans="1:12" s="6" customFormat="1" ht="16.5" thickBot="1">
      <c r="A12" s="25"/>
      <c r="B12" s="1">
        <v>4</v>
      </c>
      <c r="C12" s="43" t="s">
        <v>19</v>
      </c>
      <c r="D12" s="2" t="s">
        <v>14</v>
      </c>
      <c r="E12" s="2">
        <v>300</v>
      </c>
      <c r="F12" s="2">
        <v>550</v>
      </c>
      <c r="G12" s="2">
        <v>659</v>
      </c>
      <c r="H12" s="2">
        <v>487.5</v>
      </c>
      <c r="I12" s="3">
        <f t="shared" si="0"/>
        <v>565.5</v>
      </c>
      <c r="J12" s="4">
        <f t="shared" si="1"/>
        <v>86.794297047674746</v>
      </c>
      <c r="K12" s="5">
        <f t="shared" si="2"/>
        <v>0.15348239973063615</v>
      </c>
      <c r="L12" s="17">
        <f t="shared" si="3"/>
        <v>169650</v>
      </c>
    </row>
    <row r="13" spans="1:12" s="6" customFormat="1" ht="16.5" thickBot="1">
      <c r="A13" s="25"/>
      <c r="B13" s="1">
        <v>5</v>
      </c>
      <c r="C13" s="43" t="s">
        <v>25</v>
      </c>
      <c r="D13" s="2" t="s">
        <v>14</v>
      </c>
      <c r="E13" s="2">
        <v>20</v>
      </c>
      <c r="F13" s="2">
        <v>3300</v>
      </c>
      <c r="G13" s="2">
        <v>2800</v>
      </c>
      <c r="H13" s="2">
        <v>3060</v>
      </c>
      <c r="I13" s="3">
        <f t="shared" si="0"/>
        <v>3053.33</v>
      </c>
      <c r="J13" s="4">
        <f t="shared" si="1"/>
        <v>250.06665781347181</v>
      </c>
      <c r="K13" s="5">
        <f t="shared" si="2"/>
        <v>8.1899649829357393E-2</v>
      </c>
      <c r="L13" s="17">
        <f t="shared" si="3"/>
        <v>61066.6</v>
      </c>
    </row>
    <row r="14" spans="1:12" s="6" customFormat="1" ht="16.5" thickBot="1">
      <c r="A14" s="25"/>
      <c r="B14" s="1">
        <v>6</v>
      </c>
      <c r="C14" s="43" t="s">
        <v>20</v>
      </c>
      <c r="D14" s="2" t="s">
        <v>14</v>
      </c>
      <c r="E14" s="2">
        <v>200</v>
      </c>
      <c r="F14" s="2">
        <v>1500</v>
      </c>
      <c r="G14" s="2">
        <v>1400</v>
      </c>
      <c r="H14" s="2">
        <v>1390.5</v>
      </c>
      <c r="I14" s="3">
        <f t="shared" si="0"/>
        <v>1430.17</v>
      </c>
      <c r="J14" s="4">
        <f t="shared" si="1"/>
        <v>60.663690540553169</v>
      </c>
      <c r="K14" s="5">
        <f t="shared" si="2"/>
        <v>4.2417118622648471E-2</v>
      </c>
      <c r="L14" s="17">
        <f t="shared" si="3"/>
        <v>286034</v>
      </c>
    </row>
    <row r="15" spans="1:12" s="6" customFormat="1" ht="16.5" thickBot="1">
      <c r="A15" s="25"/>
      <c r="B15" s="1">
        <v>7</v>
      </c>
      <c r="C15" s="43" t="s">
        <v>21</v>
      </c>
      <c r="D15" s="2" t="s">
        <v>14</v>
      </c>
      <c r="E15" s="2">
        <v>120</v>
      </c>
      <c r="F15" s="2">
        <v>1400</v>
      </c>
      <c r="G15" s="2">
        <v>1350</v>
      </c>
      <c r="H15" s="2">
        <v>2250</v>
      </c>
      <c r="I15" s="3">
        <f t="shared" si="0"/>
        <v>1666.67</v>
      </c>
      <c r="J15" s="4">
        <f t="shared" si="1"/>
        <v>505.79969686625952</v>
      </c>
      <c r="K15" s="5">
        <f t="shared" si="2"/>
        <v>0.30347921116133336</v>
      </c>
      <c r="L15" s="17">
        <f t="shared" si="3"/>
        <v>200000.40000000002</v>
      </c>
    </row>
    <row r="16" spans="1:12" s="6" customFormat="1" ht="16.5" thickBot="1">
      <c r="A16" s="25"/>
      <c r="B16" s="1">
        <v>8</v>
      </c>
      <c r="C16" s="43" t="s">
        <v>26</v>
      </c>
      <c r="D16" s="2" t="s">
        <v>14</v>
      </c>
      <c r="E16" s="2">
        <v>100</v>
      </c>
      <c r="F16" s="2">
        <v>900</v>
      </c>
      <c r="G16" s="2">
        <v>1300</v>
      </c>
      <c r="H16" s="2">
        <v>1950</v>
      </c>
      <c r="I16" s="3">
        <f t="shared" si="0"/>
        <v>1383.33</v>
      </c>
      <c r="J16" s="4">
        <f t="shared" si="1"/>
        <v>529.93710320187995</v>
      </c>
      <c r="K16" s="5">
        <f t="shared" si="2"/>
        <v>0.38308798565915581</v>
      </c>
      <c r="L16" s="17">
        <f t="shared" si="3"/>
        <v>138333</v>
      </c>
    </row>
    <row r="17" spans="1:13" s="6" customFormat="1" ht="16.5" thickBot="1">
      <c r="A17" s="25"/>
      <c r="B17" s="1">
        <v>9</v>
      </c>
      <c r="C17" s="43" t="s">
        <v>22</v>
      </c>
      <c r="D17" s="2" t="s">
        <v>14</v>
      </c>
      <c r="E17" s="2">
        <v>16</v>
      </c>
      <c r="F17" s="2">
        <v>9500</v>
      </c>
      <c r="G17" s="2">
        <v>8000</v>
      </c>
      <c r="H17" s="2">
        <v>12600</v>
      </c>
      <c r="I17" s="3">
        <f t="shared" si="0"/>
        <v>10033.33</v>
      </c>
      <c r="J17" s="4">
        <f t="shared" si="1"/>
        <v>2345.9184413252733</v>
      </c>
      <c r="K17" s="5">
        <f t="shared" si="2"/>
        <v>0.2338125469136641</v>
      </c>
      <c r="L17" s="17">
        <f t="shared" si="3"/>
        <v>160533.28</v>
      </c>
    </row>
    <row r="18" spans="1:13" s="6" customFormat="1" ht="16.5" thickBot="1">
      <c r="A18" s="25"/>
      <c r="B18" s="1">
        <v>10</v>
      </c>
      <c r="C18" s="43" t="s">
        <v>23</v>
      </c>
      <c r="D18" s="2" t="s">
        <v>14</v>
      </c>
      <c r="E18" s="2">
        <v>20</v>
      </c>
      <c r="F18" s="2">
        <v>2600</v>
      </c>
      <c r="G18" s="2">
        <v>1900</v>
      </c>
      <c r="H18" s="2">
        <v>5250</v>
      </c>
      <c r="I18" s="3">
        <f t="shared" si="0"/>
        <v>3250</v>
      </c>
      <c r="J18" s="4">
        <f t="shared" si="1"/>
        <v>1767.0597047072292</v>
      </c>
      <c r="K18" s="5">
        <f t="shared" si="2"/>
        <v>0.54371067837145515</v>
      </c>
      <c r="L18" s="17">
        <f t="shared" si="3"/>
        <v>65000</v>
      </c>
    </row>
    <row r="19" spans="1:13" s="6" customFormat="1" ht="20.25" customHeight="1" thickBot="1">
      <c r="A19" s="26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1">
        <f>SUM(L9:L18)</f>
        <v>1501783.3800000001</v>
      </c>
      <c r="M19" s="14"/>
    </row>
    <row r="20" spans="1:13" hidden="1"/>
    <row r="22" spans="1:13" ht="15.75">
      <c r="B22" s="15" t="s">
        <v>30</v>
      </c>
    </row>
    <row r="24" spans="1:13" ht="15.75">
      <c r="B24" s="15" t="s">
        <v>15</v>
      </c>
    </row>
  </sheetData>
  <autoFilter ref="A8:L19"/>
  <mergeCells count="12">
    <mergeCell ref="A3:L3"/>
    <mergeCell ref="A4:L4"/>
    <mergeCell ref="B5:L5"/>
    <mergeCell ref="F6:H6"/>
    <mergeCell ref="I6:K6"/>
    <mergeCell ref="L6:L7"/>
    <mergeCell ref="B19:K19"/>
    <mergeCell ref="A6:A19"/>
    <mergeCell ref="B6:B7"/>
    <mergeCell ref="C6:C7"/>
    <mergeCell ref="D6:D7"/>
    <mergeCell ref="E6:E7"/>
  </mergeCells>
  <pageMargins left="0.23622047244094491" right="0.23622047244094491" top="0.35433070866141736" bottom="0.15748031496062992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Дуюн</dc:creator>
  <cp:lastModifiedBy>user</cp:lastModifiedBy>
  <cp:lastPrinted>2026-08-21T11:05:08Z</cp:lastPrinted>
  <dcterms:created xsi:type="dcterms:W3CDTF">2006-09-16T00:00:00Z</dcterms:created>
  <dcterms:modified xsi:type="dcterms:W3CDTF">2026-08-21T11:06:52Z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0DD01382F7F04E1884421AB8B69CBBCE_13</vt:lpwstr>
  </property>
  <property fmtid="{D5CDD505-2E9C-101B-9397-08002B2CF9AE}" pid="3" name="KSOProductBuildVer">
    <vt:lpwstr>1049-12.2.0.19307</vt:lpwstr>
  </property>
</Properties>
</file>