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0" windowWidth="19635" windowHeight="7095"/>
  </bookViews>
  <sheets>
    <sheet name="Бензо-электроинструмент" sheetId="23" r:id="rId1"/>
  </sheets>
  <definedNames>
    <definedName name="_xlnm.Print_Area" localSheetId="0">'Бензо-электроинструмент'!$A$1:$N$97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1" i="23"/>
  <c r="M91"/>
  <c r="L91"/>
  <c r="L85"/>
  <c r="M85" s="1"/>
  <c r="N85" s="1"/>
  <c r="L89"/>
  <c r="M89" s="1"/>
  <c r="N89" s="1"/>
  <c r="K82"/>
  <c r="L82" s="1"/>
  <c r="M82" s="1"/>
  <c r="N82" s="1"/>
  <c r="K83"/>
  <c r="L83" s="1"/>
  <c r="M83" s="1"/>
  <c r="N83" s="1"/>
  <c r="K84"/>
  <c r="L84" s="1"/>
  <c r="M84" s="1"/>
  <c r="N84" s="1"/>
  <c r="K85"/>
  <c r="K86"/>
  <c r="L86" s="1"/>
  <c r="M86" s="1"/>
  <c r="N86" s="1"/>
  <c r="K87"/>
  <c r="L87" s="1"/>
  <c r="M87" s="1"/>
  <c r="N87" s="1"/>
  <c r="K88"/>
  <c r="L88" s="1"/>
  <c r="M88" s="1"/>
  <c r="N88" s="1"/>
  <c r="K89"/>
  <c r="K90"/>
  <c r="L90" s="1"/>
  <c r="M90" s="1"/>
  <c r="N90" s="1"/>
  <c r="J83"/>
  <c r="J87"/>
  <c r="I82"/>
  <c r="J82" s="1"/>
  <c r="I83"/>
  <c r="I84"/>
  <c r="J84" s="1"/>
  <c r="I85"/>
  <c r="J85" s="1"/>
  <c r="I86"/>
  <c r="J86" s="1"/>
  <c r="I87"/>
  <c r="I88"/>
  <c r="J88" s="1"/>
  <c r="I89"/>
  <c r="J89" s="1"/>
  <c r="I90"/>
  <c r="J90" s="1"/>
  <c r="V91" l="1"/>
  <c r="K81"/>
  <c r="L81" s="1"/>
  <c r="M81" s="1"/>
  <c r="N81" s="1"/>
  <c r="I81"/>
  <c r="J81" s="1"/>
  <c r="K80"/>
  <c r="L80" s="1"/>
  <c r="M80" s="1"/>
  <c r="N80" s="1"/>
  <c r="I80"/>
  <c r="J80" s="1"/>
  <c r="K79"/>
  <c r="L79" s="1"/>
  <c r="M79" s="1"/>
  <c r="N79" s="1"/>
  <c r="I79"/>
  <c r="J79" s="1"/>
  <c r="K78"/>
  <c r="L78" s="1"/>
  <c r="M78" s="1"/>
  <c r="N78" s="1"/>
  <c r="I78"/>
  <c r="J78" s="1"/>
  <c r="K77"/>
  <c r="L77" s="1"/>
  <c r="M77" s="1"/>
  <c r="N77" s="1"/>
  <c r="I77"/>
  <c r="J77" s="1"/>
  <c r="K76"/>
  <c r="L76" s="1"/>
  <c r="M76" s="1"/>
  <c r="N76" s="1"/>
  <c r="O76" s="1"/>
  <c r="I76"/>
  <c r="J76" s="1"/>
  <c r="K75"/>
  <c r="L75" s="1"/>
  <c r="M75" s="1"/>
  <c r="N75" s="1"/>
  <c r="O75" s="1"/>
  <c r="I75"/>
  <c r="J75" s="1"/>
  <c r="K74"/>
  <c r="L74" s="1"/>
  <c r="M74" s="1"/>
  <c r="N74" s="1"/>
  <c r="O74" s="1"/>
  <c r="I74"/>
  <c r="J74" s="1"/>
  <c r="K73"/>
  <c r="L73" s="1"/>
  <c r="M73" s="1"/>
  <c r="N73" s="1"/>
  <c r="O73" s="1"/>
  <c r="I73"/>
  <c r="J73" s="1"/>
  <c r="K72"/>
  <c r="L72" s="1"/>
  <c r="M72" s="1"/>
  <c r="N72" s="1"/>
  <c r="O72" s="1"/>
  <c r="J72"/>
  <c r="I72"/>
  <c r="K71"/>
  <c r="L71" s="1"/>
  <c r="M71" s="1"/>
  <c r="N71" s="1"/>
  <c r="I71"/>
  <c r="J71" s="1"/>
  <c r="K70"/>
  <c r="L70" s="1"/>
  <c r="M70" s="1"/>
  <c r="N70" s="1"/>
  <c r="I70"/>
  <c r="J70" s="1"/>
  <c r="L69"/>
  <c r="M69" s="1"/>
  <c r="N69" s="1"/>
  <c r="K69"/>
  <c r="I69"/>
  <c r="J69" s="1"/>
  <c r="K68"/>
  <c r="L68" s="1"/>
  <c r="M68" s="1"/>
  <c r="N68" s="1"/>
  <c r="J68"/>
  <c r="I68"/>
  <c r="K67"/>
  <c r="L67" s="1"/>
  <c r="M67" s="1"/>
  <c r="N67" s="1"/>
  <c r="I67"/>
  <c r="J67" s="1"/>
  <c r="K66"/>
  <c r="L66" s="1"/>
  <c r="M66" s="1"/>
  <c r="N66" s="1"/>
  <c r="I66"/>
  <c r="J66" s="1"/>
  <c r="L65"/>
  <c r="M65" s="1"/>
  <c r="N65" s="1"/>
  <c r="K65"/>
  <c r="I65"/>
  <c r="J65" s="1"/>
  <c r="K64"/>
  <c r="L64" s="1"/>
  <c r="M64" s="1"/>
  <c r="N64" s="1"/>
  <c r="J64"/>
  <c r="I64"/>
  <c r="K63"/>
  <c r="L63" s="1"/>
  <c r="M63" s="1"/>
  <c r="N63" s="1"/>
  <c r="I63"/>
  <c r="J63" s="1"/>
  <c r="K62"/>
  <c r="L62" s="1"/>
  <c r="M62" s="1"/>
  <c r="N62" s="1"/>
  <c r="I62"/>
  <c r="J62" s="1"/>
  <c r="L61"/>
  <c r="M61" s="1"/>
  <c r="N61" s="1"/>
  <c r="K61"/>
  <c r="I61"/>
  <c r="J61" s="1"/>
  <c r="K60"/>
  <c r="L60" s="1"/>
  <c r="M60" s="1"/>
  <c r="N60" s="1"/>
  <c r="J60"/>
  <c r="I60"/>
  <c r="K59"/>
  <c r="L59" s="1"/>
  <c r="M59" s="1"/>
  <c r="N59" s="1"/>
  <c r="I59"/>
  <c r="J59" s="1"/>
  <c r="K58"/>
  <c r="L58" s="1"/>
  <c r="M58" s="1"/>
  <c r="N58" s="1"/>
  <c r="I58"/>
  <c r="J58" s="1"/>
  <c r="L57"/>
  <c r="M57" s="1"/>
  <c r="N57" s="1"/>
  <c r="K57"/>
  <c r="I57"/>
  <c r="J57" s="1"/>
  <c r="K56"/>
  <c r="L56" s="1"/>
  <c r="M56" s="1"/>
  <c r="N56" s="1"/>
  <c r="J56"/>
  <c r="I56"/>
  <c r="K55"/>
  <c r="L55" s="1"/>
  <c r="M55" s="1"/>
  <c r="N55" s="1"/>
  <c r="I55"/>
  <c r="J55" s="1"/>
  <c r="K54"/>
  <c r="L54" s="1"/>
  <c r="M54" s="1"/>
  <c r="N54" s="1"/>
  <c r="I54"/>
  <c r="J54" s="1"/>
  <c r="L53"/>
  <c r="M53" s="1"/>
  <c r="N53" s="1"/>
  <c r="K53"/>
  <c r="I53"/>
  <c r="J53" s="1"/>
  <c r="K52"/>
  <c r="L52" s="1"/>
  <c r="M52" s="1"/>
  <c r="N52" s="1"/>
  <c r="J52"/>
  <c r="I52"/>
  <c r="K51"/>
  <c r="L51" s="1"/>
  <c r="M51" s="1"/>
  <c r="N51" s="1"/>
  <c r="I51"/>
  <c r="J51" s="1"/>
  <c r="K50"/>
  <c r="L50" s="1"/>
  <c r="M50" s="1"/>
  <c r="N50" s="1"/>
  <c r="I50"/>
  <c r="J50" s="1"/>
  <c r="L49"/>
  <c r="M49" s="1"/>
  <c r="N49" s="1"/>
  <c r="K49"/>
  <c r="I49"/>
  <c r="J49" s="1"/>
  <c r="K48"/>
  <c r="L48" s="1"/>
  <c r="M48" s="1"/>
  <c r="N48" s="1"/>
  <c r="J48"/>
  <c r="I48"/>
  <c r="K47"/>
  <c r="L47" s="1"/>
  <c r="M47" s="1"/>
  <c r="N47" s="1"/>
  <c r="I47"/>
  <c r="J47" s="1"/>
  <c r="K46"/>
  <c r="L46" s="1"/>
  <c r="M46" s="1"/>
  <c r="N46" s="1"/>
  <c r="I46"/>
  <c r="J46" s="1"/>
  <c r="L45"/>
  <c r="M45" s="1"/>
  <c r="N45" s="1"/>
  <c r="K45"/>
  <c r="I45"/>
  <c r="J45" s="1"/>
  <c r="K44"/>
  <c r="L44" s="1"/>
  <c r="M44" s="1"/>
  <c r="N44" s="1"/>
  <c r="J44"/>
  <c r="I44"/>
  <c r="K43"/>
  <c r="L43" s="1"/>
  <c r="M43" s="1"/>
  <c r="N43" s="1"/>
  <c r="I43"/>
  <c r="J43" s="1"/>
  <c r="K42"/>
  <c r="L42" s="1"/>
  <c r="M42" s="1"/>
  <c r="N42" s="1"/>
  <c r="I42"/>
  <c r="J42" s="1"/>
  <c r="M41"/>
  <c r="N41" s="1"/>
  <c r="O41" s="1"/>
  <c r="K41"/>
  <c r="L41" s="1"/>
  <c r="I41"/>
  <c r="J41" s="1"/>
  <c r="K40"/>
  <c r="L40" s="1"/>
  <c r="M40" s="1"/>
  <c r="N40" s="1"/>
  <c r="O40" s="1"/>
  <c r="I40"/>
  <c r="J40" s="1"/>
  <c r="K39"/>
  <c r="L39" s="1"/>
  <c r="M39" s="1"/>
  <c r="N39" s="1"/>
  <c r="J39"/>
  <c r="I39"/>
  <c r="K38"/>
  <c r="L38" s="1"/>
  <c r="M38" s="1"/>
  <c r="N38" s="1"/>
  <c r="I38"/>
  <c r="J38" s="1"/>
  <c r="N37"/>
  <c r="K37"/>
  <c r="L37" s="1"/>
  <c r="M37" s="1"/>
  <c r="I37"/>
  <c r="J37" s="1"/>
  <c r="K36"/>
  <c r="L36" s="1"/>
  <c r="M36" s="1"/>
  <c r="N36" s="1"/>
  <c r="I36"/>
  <c r="J36" s="1"/>
  <c r="K35"/>
  <c r="L35" s="1"/>
  <c r="M35" s="1"/>
  <c r="N35" s="1"/>
  <c r="J35"/>
  <c r="I35"/>
  <c r="K34"/>
  <c r="L34" s="1"/>
  <c r="M34" s="1"/>
  <c r="N34" s="1"/>
  <c r="I34"/>
  <c r="J34" s="1"/>
  <c r="N33"/>
  <c r="K33"/>
  <c r="L33" s="1"/>
  <c r="M33" s="1"/>
  <c r="I33"/>
  <c r="J33" s="1"/>
  <c r="K32"/>
  <c r="L32" s="1"/>
  <c r="M32" s="1"/>
  <c r="N32" s="1"/>
  <c r="I32"/>
  <c r="J32" s="1"/>
  <c r="K31"/>
  <c r="L31" s="1"/>
  <c r="M31" s="1"/>
  <c r="N31" s="1"/>
  <c r="J31"/>
  <c r="I31"/>
  <c r="K30"/>
  <c r="L30" s="1"/>
  <c r="M30" s="1"/>
  <c r="N30" s="1"/>
  <c r="I30"/>
  <c r="J30" s="1"/>
  <c r="N29"/>
  <c r="K29"/>
  <c r="L29" s="1"/>
  <c r="M29" s="1"/>
  <c r="I29"/>
  <c r="J29" s="1"/>
  <c r="K28"/>
  <c r="L28" s="1"/>
  <c r="M28" s="1"/>
  <c r="N28" s="1"/>
  <c r="I28"/>
  <c r="J28" s="1"/>
  <c r="K27"/>
  <c r="L27" s="1"/>
  <c r="M27" s="1"/>
  <c r="N27" s="1"/>
  <c r="J27"/>
  <c r="I27"/>
  <c r="K26"/>
  <c r="L26" s="1"/>
  <c r="M26" s="1"/>
  <c r="N26" s="1"/>
  <c r="I26"/>
  <c r="J26" s="1"/>
  <c r="N25"/>
  <c r="K25"/>
  <c r="L25" s="1"/>
  <c r="M25" s="1"/>
  <c r="I25"/>
  <c r="J25" s="1"/>
  <c r="K24"/>
  <c r="L24" s="1"/>
  <c r="M24" s="1"/>
  <c r="N24" s="1"/>
  <c r="I24"/>
  <c r="J24" s="1"/>
  <c r="K23"/>
  <c r="L23" s="1"/>
  <c r="M23" s="1"/>
  <c r="N23" s="1"/>
  <c r="J23"/>
  <c r="I23"/>
  <c r="K22"/>
  <c r="L22" s="1"/>
  <c r="M22" s="1"/>
  <c r="N22" s="1"/>
  <c r="I22"/>
  <c r="J22" s="1"/>
  <c r="K21"/>
  <c r="L21" s="1"/>
  <c r="M21" s="1"/>
  <c r="N21" s="1"/>
  <c r="I21"/>
  <c r="J21" s="1"/>
  <c r="K20"/>
  <c r="L20" s="1"/>
  <c r="M20" s="1"/>
  <c r="N20" s="1"/>
  <c r="I20"/>
  <c r="J20" s="1"/>
  <c r="K19"/>
  <c r="L19" s="1"/>
  <c r="M19" s="1"/>
  <c r="N19" s="1"/>
  <c r="I19"/>
  <c r="J19" s="1"/>
  <c r="K18"/>
  <c r="L18" s="1"/>
  <c r="M18" s="1"/>
  <c r="N18" s="1"/>
  <c r="I18"/>
  <c r="J18" s="1"/>
  <c r="K17"/>
  <c r="L17" s="1"/>
  <c r="M17" s="1"/>
  <c r="N17" s="1"/>
  <c r="I17"/>
  <c r="J17" s="1"/>
  <c r="K16"/>
  <c r="L16" s="1"/>
  <c r="M16" s="1"/>
  <c r="N16" s="1"/>
  <c r="I16"/>
  <c r="J16" s="1"/>
  <c r="K15"/>
  <c r="L15" s="1"/>
  <c r="M15" s="1"/>
  <c r="N15" s="1"/>
  <c r="J15"/>
  <c r="I15"/>
  <c r="K14"/>
  <c r="L14" s="1"/>
  <c r="M14" s="1"/>
  <c r="N14" s="1"/>
  <c r="O14" s="1"/>
  <c r="J14"/>
  <c r="I14"/>
  <c r="K13"/>
  <c r="L13" s="1"/>
  <c r="M13" s="1"/>
  <c r="N13" s="1"/>
  <c r="O13" s="1"/>
  <c r="J13"/>
  <c r="I13"/>
  <c r="K12"/>
  <c r="L12" s="1"/>
  <c r="M12" s="1"/>
  <c r="N12" s="1"/>
  <c r="O12" s="1"/>
  <c r="I12"/>
  <c r="J12" s="1"/>
  <c r="K11"/>
  <c r="L11" s="1"/>
  <c r="M11" s="1"/>
  <c r="N11" s="1"/>
  <c r="O11" s="1"/>
  <c r="I11"/>
  <c r="J11" s="1"/>
  <c r="K10"/>
  <c r="L10" s="1"/>
  <c r="M10" s="1"/>
  <c r="N10" s="1"/>
  <c r="O10" s="1"/>
  <c r="I10"/>
  <c r="J10" s="1"/>
  <c r="K9"/>
  <c r="L9" s="1"/>
  <c r="M9" s="1"/>
  <c r="N9" s="1"/>
  <c r="I9"/>
  <c r="J9" s="1"/>
  <c r="O9" l="1"/>
  <c r="O91" s="1"/>
</calcChain>
</file>

<file path=xl/sharedStrings.xml><?xml version="1.0" encoding="utf-8"?>
<sst xmlns="http://schemas.openxmlformats.org/spreadsheetml/2006/main" count="281" uniqueCount="132">
  <si>
    <t>ЧАСТЬ III. ОБОСНОВАНИЕ НАЧАЛЬНОЙ (МАКСИМАЛЬНОЙ) ЦЕНЫ ДОГОВОРА</t>
  </si>
  <si>
    <t xml:space="preserve">                                                                                                                                 </t>
  </si>
  <si>
    <t>Наименование закупки (предмет договора)</t>
  </si>
  <si>
    <t>Поставка бензоинструмента и электроинструмента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</si>
  <si>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</si>
  <si>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</si>
  <si>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</si>
  <si>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</si>
  <si>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</si>
  <si>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</si>
  <si>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</si>
  <si>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</si>
  <si>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</si>
  <si>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</si>
  <si>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</si>
  <si>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</si>
  <si>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t xml:space="preserve">ОКПД 2 </t>
  </si>
  <si>
    <t xml:space="preserve">Поставщик №1 </t>
  </si>
  <si>
    <t>Поставщик №2</t>
  </si>
  <si>
    <t xml:space="preserve">Поставщик №3 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</si>
  <si>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</si>
  <si>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</si>
  <si>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</si>
  <si>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</si>
  <si>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</si>
  <si>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Н(М)Ц, за единицу (руб.)   </t>
  </si>
  <si>
    <t>Н(М)Ц, за единицу (руб.)  с НДС</t>
  </si>
  <si>
    <t>28.24.11.000</t>
  </si>
  <si>
    <t>шт</t>
  </si>
  <si>
    <t>28.24.12.190</t>
  </si>
  <si>
    <t>28.92.40.131</t>
  </si>
  <si>
    <t>28.41.22.110</t>
  </si>
  <si>
    <t>27.11.32.120</t>
  </si>
  <si>
    <t>28.29.22.120</t>
  </si>
  <si>
    <t>28.41.23.120</t>
  </si>
  <si>
    <t>28.99.39.190</t>
  </si>
  <si>
    <t>27.20.23.130</t>
  </si>
  <si>
    <t xml:space="preserve">Работник подразделения,
ответственного за расчет НМЦ:
</t>
  </si>
  <si>
    <t>Специалист ОМТС</t>
  </si>
  <si>
    <t>Кузнецов Д.И. /_____________/</t>
  </si>
  <si>
    <t>(должность)</t>
  </si>
  <si>
    <t>(подпись/расшифровка подписи)</t>
  </si>
  <si>
    <t xml:space="preserve">Итого НМЦД устанавливается в размере: 2 341 613,79 рублей                 
</t>
  </si>
  <si>
    <t xml:space="preserve">Дата подготовки обоснования НМЦ  02.07.2026г. </t>
  </si>
  <si>
    <t>до 31 декабря 2027г.</t>
  </si>
  <si>
    <t xml:space="preserve">Дрель ударная Тип 1 </t>
  </si>
  <si>
    <t xml:space="preserve">Дрель ударная Тип 2 </t>
  </si>
  <si>
    <t>Перфоратор  Тип 1</t>
  </si>
  <si>
    <t xml:space="preserve">Перфоратор  Тип 2 </t>
  </si>
  <si>
    <t xml:space="preserve">Перфоратор  Тип 3 </t>
  </si>
  <si>
    <t xml:space="preserve">Щеточная шлифовальная машина Тип 2 </t>
  </si>
  <si>
    <t>Угловая шлифовальная машина 125 мм</t>
  </si>
  <si>
    <t xml:space="preserve">Угловая шлифовальная машина 230 мм Тип 1 </t>
  </si>
  <si>
    <t xml:space="preserve">Угловая шлифовальная машина 230 мм Тип 2 </t>
  </si>
  <si>
    <t xml:space="preserve">Эксцентриковая шлифмашина Тип 2 </t>
  </si>
  <si>
    <t xml:space="preserve">Ленточная шлифмашина  </t>
  </si>
  <si>
    <t xml:space="preserve">Фен технический Тип 1 </t>
  </si>
  <si>
    <t xml:space="preserve">Дрель-шуруповерт  аккумуляторная Тип 1 </t>
  </si>
  <si>
    <t xml:space="preserve">Шуруповерт аккумуляторный Тип 2 </t>
  </si>
  <si>
    <t xml:space="preserve">Бензопила Тип 1 шина 35 см </t>
  </si>
  <si>
    <t xml:space="preserve">Отбойный молоток Тип 2 </t>
  </si>
  <si>
    <t xml:space="preserve">Отбойный молоток Тип 3 </t>
  </si>
  <si>
    <t xml:space="preserve">Фен технический Тип 2 </t>
  </si>
  <si>
    <t xml:space="preserve">Пистолет скобозабивной </t>
  </si>
  <si>
    <t xml:space="preserve">Электропаяльник Тип 2 </t>
  </si>
  <si>
    <t xml:space="preserve">Строительный пылесос Тип 1 </t>
  </si>
  <si>
    <t xml:space="preserve">Строительный пылесос Тип 2 </t>
  </si>
  <si>
    <t xml:space="preserve">Электрорубанок </t>
  </si>
  <si>
    <t xml:space="preserve">Электрический штроборез </t>
  </si>
  <si>
    <t xml:space="preserve">Резчик швов </t>
  </si>
  <si>
    <t xml:space="preserve">Дисковая пила </t>
  </si>
  <si>
    <t xml:space="preserve">Сабельная пила </t>
  </si>
  <si>
    <t xml:space="preserve">Лобзик электрический  Тип 1 </t>
  </si>
  <si>
    <t xml:space="preserve">Кромочный фрезер </t>
  </si>
  <si>
    <t xml:space="preserve">Дрель-миксер электрический </t>
  </si>
  <si>
    <t xml:space="preserve">Бензоножницы </t>
  </si>
  <si>
    <t xml:space="preserve">Электрические листовые ножницы </t>
  </si>
  <si>
    <t xml:space="preserve">Электрические высечные ножницы </t>
  </si>
  <si>
    <t xml:space="preserve">Многофункциональный аккумуляторный инструмент </t>
  </si>
  <si>
    <t xml:space="preserve">Многофункциональный инструмент </t>
  </si>
  <si>
    <t xml:space="preserve">Перфоратор  Тип 4 </t>
  </si>
  <si>
    <t xml:space="preserve">Бесщеточный перфоратор Тип 1 </t>
  </si>
  <si>
    <t xml:space="preserve">Бесщеточный перфоратор Тип 2 </t>
  </si>
  <si>
    <t xml:space="preserve">Бетоносмеситель </t>
  </si>
  <si>
    <t xml:space="preserve">Газонокосилка электрическая Тип 1 </t>
  </si>
  <si>
    <t xml:space="preserve">Газонокосилка электрическая  Тип 2 </t>
  </si>
  <si>
    <t>Бензиновый триммер Тип 1</t>
  </si>
  <si>
    <t xml:space="preserve">Бензопила Тип 2 шина 35 см </t>
  </si>
  <si>
    <t xml:space="preserve">Дрель аккумуляторная </t>
  </si>
  <si>
    <t>Угловая шлифовальная машина (УШМ)  аккумуляторная Тип 1</t>
  </si>
  <si>
    <t xml:space="preserve">Угловая шлифовальная машина (УШМ)  аккумуляторная Тип 2 </t>
  </si>
  <si>
    <t xml:space="preserve">Угловая шлифовальная машина (УШМ)  аккумуляторная Тип 3 </t>
  </si>
  <si>
    <t xml:space="preserve">Гайковерт аккумуляторный  Тип 1 </t>
  </si>
  <si>
    <t xml:space="preserve">Гайковерт аккумуляторный  Тип 2 </t>
  </si>
  <si>
    <t xml:space="preserve">Станок сверлильный </t>
  </si>
  <si>
    <t xml:space="preserve">Инверторный сварочный аппарат </t>
  </si>
  <si>
    <t xml:space="preserve">Сварочный инвертор </t>
  </si>
  <si>
    <t xml:space="preserve">Воздушный компрессор Тип 1 </t>
  </si>
  <si>
    <t xml:space="preserve">Воздушный компрессор Тип 2 </t>
  </si>
  <si>
    <t xml:space="preserve">Краскопульт электрический </t>
  </si>
  <si>
    <t xml:space="preserve">Краскопульт аккумуляторный </t>
  </si>
  <si>
    <t xml:space="preserve">Гайковерт аккумуляторный Тип 3 </t>
  </si>
  <si>
    <t xml:space="preserve">Лобзик электрический Тип 2 </t>
  </si>
  <si>
    <t xml:space="preserve">Лобзик электрический Тип 3 </t>
  </si>
  <si>
    <t xml:space="preserve">Отрезная пила </t>
  </si>
  <si>
    <t xml:space="preserve">Электрический фрезер ( с набором фрез) </t>
  </si>
  <si>
    <t xml:space="preserve">Высоторез бензиновый </t>
  </si>
  <si>
    <t xml:space="preserve">Бензопила Тип 3 Шина 45,5 см </t>
  </si>
  <si>
    <t xml:space="preserve">Бензопила Тип 4 Шина 50 см </t>
  </si>
  <si>
    <t xml:space="preserve">Прочистная машина </t>
  </si>
  <si>
    <r>
      <t xml:space="preserve">Бензиновый триммер Тип 2 </t>
    </r>
    <r>
      <rPr>
        <sz val="12"/>
        <color rgb="FF7030A0"/>
        <rFont val="Times New Roman"/>
        <family val="1"/>
        <charset val="204"/>
      </rPr>
      <t/>
    </r>
  </si>
  <si>
    <t xml:space="preserve">Мотокоса Тип 1 </t>
  </si>
  <si>
    <t xml:space="preserve">Бензиновый триммер Тип 3 </t>
  </si>
  <si>
    <t>Мотокоса Тип 2</t>
  </si>
  <si>
    <t xml:space="preserve">Гайковерт аккумуляторный Тип 4 </t>
  </si>
  <si>
    <t xml:space="preserve">Аккумулятор 20В 6 А*ч </t>
  </si>
  <si>
    <r>
      <t xml:space="preserve">Аккумулятор 20В 4 А*ч </t>
    </r>
    <r>
      <rPr>
        <i/>
        <sz val="12"/>
        <color theme="1"/>
        <rFont val="Times New Roman"/>
        <family val="1"/>
        <charset val="204"/>
      </rPr>
      <t/>
    </r>
  </si>
  <si>
    <t xml:space="preserve">Аккумулятор 18 В 5 А*ч </t>
  </si>
  <si>
    <t xml:space="preserve">Бензопила Тип 5 Шина 45 см </t>
  </si>
  <si>
    <t xml:space="preserve">Бензопила Тип 6 Шина 18 дюймов </t>
  </si>
  <si>
    <t xml:space="preserve">Кусторез аккумуляторный Тип 3 </t>
  </si>
  <si>
    <r>
      <t>Отбойный молоток Тип 1</t>
    </r>
    <r>
      <rPr>
        <i/>
        <sz val="12"/>
        <rFont val="Times New Roman"/>
        <family val="1"/>
        <charset val="204"/>
      </rPr>
      <t xml:space="preserve"> </t>
    </r>
  </si>
  <si>
    <r>
      <t>Электропаяльник Тип1</t>
    </r>
    <r>
      <rPr>
        <i/>
        <sz val="12"/>
        <rFont val="Times New Roman"/>
        <family val="1"/>
        <charset val="204"/>
      </rPr>
      <t xml:space="preserve"> </t>
    </r>
  </si>
  <si>
    <r>
      <t>Бензиновый генератор</t>
    </r>
    <r>
      <rPr>
        <i/>
        <sz val="12"/>
        <rFont val="Times New Roman"/>
        <family val="1"/>
        <charset val="204"/>
      </rPr>
      <t xml:space="preserve"> </t>
    </r>
  </si>
  <si>
    <r>
      <t xml:space="preserve">Точильный станок </t>
    </r>
    <r>
      <rPr>
        <i/>
        <sz val="12"/>
        <rFont val="Times New Roman"/>
        <family val="1"/>
        <charset val="204"/>
      </rPr>
      <t>Т</t>
    </r>
  </si>
  <si>
    <r>
      <t>Кусторез аккумуляторный Тип 1</t>
    </r>
    <r>
      <rPr>
        <i/>
        <sz val="12"/>
        <rFont val="Times New Roman"/>
        <family val="1"/>
        <charset val="204"/>
      </rPr>
      <t xml:space="preserve"> </t>
    </r>
  </si>
  <si>
    <r>
      <t xml:space="preserve">Кусторез аккумуляторный </t>
    </r>
    <r>
      <rPr>
        <i/>
        <sz val="12"/>
        <rFont val="Times New Roman"/>
        <family val="1"/>
        <charset val="204"/>
      </rPr>
      <t xml:space="preserve">Тип 2 </t>
    </r>
  </si>
  <si>
    <t>27.51.24.190</t>
  </si>
  <si>
    <t>25.73.10.000</t>
  </si>
  <si>
    <t>27.90.31.119</t>
  </si>
  <si>
    <t>28.13.26.000</t>
  </si>
  <si>
    <t>27.51.21.111</t>
  </si>
</sst>
</file>

<file path=xl/styles.xml><?xml version="1.0" encoding="utf-8"?>
<styleSheet xmlns="http://schemas.openxmlformats.org/spreadsheetml/2006/main">
  <numFmts count="3">
    <numFmt numFmtId="164" formatCode="#\ ##0.00"/>
    <numFmt numFmtId="165" formatCode="0.00_ "/>
    <numFmt numFmtId="166" formatCode="0.00000"/>
  </numFmts>
  <fonts count="19">
    <font>
      <sz val="11"/>
      <color theme="1"/>
      <name val="Calibri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horizontal="center" vertical="top"/>
    </xf>
    <xf numFmtId="0" fontId="2" fillId="0" borderId="0" xfId="0" applyFont="1" applyFill="1" applyAlignment="1" applyProtection="1">
      <alignment vertical="center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1" fillId="0" borderId="0" xfId="0" applyNumberFormat="1" applyFont="1" applyBorder="1"/>
    <xf numFmtId="0" fontId="1" fillId="0" borderId="0" xfId="0" applyFont="1" applyBorder="1"/>
    <xf numFmtId="164" fontId="3" fillId="0" borderId="0" xfId="0" applyNumberFormat="1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top" wrapText="1"/>
    </xf>
    <xf numFmtId="164" fontId="6" fillId="3" borderId="6" xfId="0" applyNumberFormat="1" applyFont="1" applyFill="1" applyBorder="1" applyAlignment="1">
      <alignment horizontal="center" vertical="center" wrapText="1"/>
    </xf>
    <xf numFmtId="164" fontId="6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/>
    </xf>
    <xf numFmtId="164" fontId="10" fillId="0" borderId="4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/>
    <xf numFmtId="0" fontId="1" fillId="2" borderId="0" xfId="0" applyFont="1" applyFill="1" applyBorder="1"/>
    <xf numFmtId="0" fontId="1" fillId="0" borderId="0" xfId="0" applyFont="1" applyBorder="1" applyAlignment="1">
      <alignment horizontal="center" vertical="top"/>
    </xf>
    <xf numFmtId="0" fontId="2" fillId="0" borderId="0" xfId="0" applyFont="1" applyFill="1" applyBorder="1" applyAlignment="1" applyProtection="1">
      <alignment vertical="center"/>
      <protection locked="0"/>
    </xf>
    <xf numFmtId="164" fontId="11" fillId="0" borderId="12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top" wrapText="1"/>
    </xf>
    <xf numFmtId="164" fontId="0" fillId="4" borderId="0" xfId="0" applyNumberFormat="1" applyFill="1" applyAlignment="1">
      <alignment horizontal="center"/>
    </xf>
    <xf numFmtId="164" fontId="12" fillId="3" borderId="13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vertical="center"/>
    </xf>
    <xf numFmtId="164" fontId="11" fillId="3" borderId="0" xfId="0" applyNumberFormat="1" applyFont="1" applyFill="1" applyBorder="1" applyAlignment="1">
      <alignment vertical="center"/>
    </xf>
    <xf numFmtId="2" fontId="11" fillId="3" borderId="0" xfId="0" applyNumberFormat="1" applyFont="1" applyFill="1" applyBorder="1" applyAlignment="1">
      <alignment vertical="center"/>
    </xf>
    <xf numFmtId="2" fontId="11" fillId="3" borderId="0" xfId="0" applyNumberFormat="1" applyFont="1" applyFill="1" applyAlignment="1">
      <alignment vertical="center"/>
    </xf>
    <xf numFmtId="164" fontId="9" fillId="0" borderId="0" xfId="0" applyNumberFormat="1" applyFont="1"/>
    <xf numFmtId="164" fontId="0" fillId="4" borderId="0" xfId="0" applyNumberForma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9" fillId="0" borderId="0" xfId="0" applyFont="1"/>
    <xf numFmtId="164" fontId="9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2" fillId="0" borderId="0" xfId="0" applyFont="1"/>
    <xf numFmtId="164" fontId="2" fillId="0" borderId="0" xfId="0" applyNumberFormat="1" applyFont="1" applyAlignment="1" applyProtection="1">
      <alignment wrapText="1"/>
      <protection locked="0"/>
    </xf>
    <xf numFmtId="164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164" fontId="2" fillId="0" borderId="0" xfId="0" applyNumberFormat="1" applyFont="1" applyFill="1" applyAlignment="1" applyProtection="1">
      <alignment vertical="center"/>
      <protection locked="0"/>
    </xf>
    <xf numFmtId="0" fontId="15" fillId="3" borderId="0" xfId="0" applyFont="1" applyFill="1" applyAlignment="1">
      <alignment horizontal="justify"/>
    </xf>
    <xf numFmtId="0" fontId="15" fillId="3" borderId="7" xfId="0" applyFont="1" applyFill="1" applyBorder="1" applyAlignment="1">
      <alignment wrapText="1"/>
    </xf>
    <xf numFmtId="0" fontId="16" fillId="3" borderId="4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 vertical="center" wrapText="1"/>
    </xf>
    <xf numFmtId="165" fontId="17" fillId="3" borderId="4" xfId="0" applyNumberFormat="1" applyFont="1" applyFill="1" applyBorder="1" applyAlignment="1">
      <alignment vertical="center"/>
    </xf>
    <xf numFmtId="2" fontId="17" fillId="3" borderId="4" xfId="0" applyNumberFormat="1" applyFont="1" applyFill="1" applyBorder="1" applyAlignment="1">
      <alignment horizontal="right" vertical="center"/>
    </xf>
    <xf numFmtId="2" fontId="17" fillId="3" borderId="4" xfId="0" applyNumberFormat="1" applyFont="1" applyFill="1" applyBorder="1" applyAlignment="1">
      <alignment vertical="center"/>
    </xf>
    <xf numFmtId="2" fontId="16" fillId="3" borderId="4" xfId="0" applyNumberFormat="1" applyFont="1" applyFill="1" applyBorder="1" applyAlignment="1">
      <alignment horizontal="center" vertical="center" wrapText="1"/>
    </xf>
    <xf numFmtId="2" fontId="16" fillId="3" borderId="4" xfId="0" applyNumberFormat="1" applyFont="1" applyFill="1" applyBorder="1" applyAlignment="1">
      <alignment horizontal="center" vertical="center"/>
    </xf>
    <xf numFmtId="2" fontId="12" fillId="3" borderId="4" xfId="0" applyNumberFormat="1" applyFont="1" applyFill="1" applyBorder="1" applyAlignment="1">
      <alignment horizontal="center" vertical="center" wrapText="1"/>
    </xf>
    <xf numFmtId="164" fontId="12" fillId="3" borderId="4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wrapText="1"/>
    </xf>
    <xf numFmtId="0" fontId="15" fillId="3" borderId="9" xfId="0" applyFont="1" applyFill="1" applyBorder="1" applyAlignment="1">
      <alignment horizontal="justify" wrapText="1"/>
    </xf>
    <xf numFmtId="0" fontId="15" fillId="3" borderId="10" xfId="0" applyFont="1" applyFill="1" applyBorder="1" applyAlignment="1">
      <alignment horizontal="justify" wrapText="1"/>
    </xf>
    <xf numFmtId="0" fontId="15" fillId="3" borderId="4" xfId="0" applyFont="1" applyFill="1" applyBorder="1" applyAlignment="1">
      <alignment horizontal="justify" wrapText="1"/>
    </xf>
    <xf numFmtId="0" fontId="16" fillId="3" borderId="6" xfId="0" applyFont="1" applyFill="1" applyBorder="1" applyAlignment="1">
      <alignment horizontal="center"/>
    </xf>
    <xf numFmtId="0" fontId="17" fillId="3" borderId="5" xfId="0" applyFont="1" applyFill="1" applyBorder="1" applyAlignment="1">
      <alignment horizontal="center" vertical="center" wrapText="1"/>
    </xf>
    <xf numFmtId="2" fontId="16" fillId="3" borderId="6" xfId="0" applyNumberFormat="1" applyFont="1" applyFill="1" applyBorder="1" applyAlignment="1">
      <alignment horizontal="center" vertical="center" wrapText="1"/>
    </xf>
    <xf numFmtId="2" fontId="16" fillId="3" borderId="6" xfId="0" applyNumberFormat="1" applyFont="1" applyFill="1" applyBorder="1" applyAlignment="1">
      <alignment horizontal="center" vertical="center"/>
    </xf>
    <xf numFmtId="2" fontId="12" fillId="3" borderId="6" xfId="0" applyNumberFormat="1" applyFont="1" applyFill="1" applyBorder="1" applyAlignment="1">
      <alignment horizontal="center" vertical="center" wrapText="1"/>
    </xf>
    <xf numFmtId="164" fontId="12" fillId="3" borderId="6" xfId="0" applyNumberFormat="1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justify"/>
    </xf>
    <xf numFmtId="0" fontId="16" fillId="3" borderId="11" xfId="0" applyFont="1" applyFill="1" applyBorder="1" applyAlignment="1">
      <alignment horizontal="center"/>
    </xf>
    <xf numFmtId="0" fontId="15" fillId="3" borderId="4" xfId="0" applyFont="1" applyFill="1" applyBorder="1" applyAlignment="1">
      <alignment wrapText="1"/>
    </xf>
    <xf numFmtId="0" fontId="16" fillId="3" borderId="4" xfId="0" applyFont="1" applyFill="1" applyBorder="1" applyAlignment="1">
      <alignment horizontal="center" vertical="top" wrapText="1"/>
    </xf>
    <xf numFmtId="0" fontId="16" fillId="3" borderId="4" xfId="0" applyFont="1" applyFill="1" applyBorder="1" applyAlignment="1">
      <alignment horizontal="center" vertical="center" wrapText="1"/>
    </xf>
    <xf numFmtId="164" fontId="16" fillId="3" borderId="4" xfId="0" applyNumberFormat="1" applyFont="1" applyFill="1" applyBorder="1" applyAlignment="1">
      <alignment horizontal="center" vertical="center" wrapText="1"/>
    </xf>
    <xf numFmtId="166" fontId="16" fillId="3" borderId="4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left" vertical="top" wrapText="1"/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6" fillId="3" borderId="4" xfId="0" applyNumberFormat="1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11" fillId="3" borderId="0" xfId="0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10477500" y="336232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1600200</xdr:rowOff>
    </xdr:from>
    <xdr:to>
      <xdr:col>10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11639550" y="403860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7</xdr:row>
      <xdr:rowOff>1400175</xdr:rowOff>
    </xdr:from>
    <xdr:to>
      <xdr:col>10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>
        <a:xfrm>
          <a:off x="11887200" y="383857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97"/>
  <sheetViews>
    <sheetView tabSelected="1" view="pageBreakPreview" topLeftCell="A17" zoomScale="110" zoomScaleNormal="112" zoomScaleSheetLayoutView="110" workbookViewId="0">
      <selection activeCell="C31" sqref="C31:C32"/>
    </sheetView>
  </sheetViews>
  <sheetFormatPr defaultColWidth="9.140625" defaultRowHeight="12.75"/>
  <cols>
    <col min="1" max="1" width="6.140625" style="4" customWidth="1"/>
    <col min="2" max="2" width="54" style="4" customWidth="1"/>
    <col min="3" max="3" width="15.5703125" style="5" customWidth="1"/>
    <col min="4" max="4" width="9.42578125" style="4" customWidth="1"/>
    <col min="5" max="5" width="6.85546875" style="4" customWidth="1"/>
    <col min="6" max="6" width="16.7109375" style="6" customWidth="1"/>
    <col min="7" max="7" width="15.7109375" style="6" customWidth="1"/>
    <col min="8" max="8" width="16.85546875" style="4" customWidth="1"/>
    <col min="9" max="9" width="15.5703125" style="4" customWidth="1"/>
    <col min="10" max="10" width="17.42578125" style="4" customWidth="1"/>
    <col min="11" max="11" width="22.7109375" style="4" customWidth="1"/>
    <col min="12" max="12" width="20.85546875" style="6" customWidth="1"/>
    <col min="13" max="13" width="15.140625" style="4" customWidth="1"/>
    <col min="14" max="14" width="15.85546875" style="4" customWidth="1"/>
    <col min="15" max="15" width="15.7109375" style="6" hidden="1" customWidth="1"/>
    <col min="16" max="20" width="15.7109375" style="7" customWidth="1"/>
    <col min="21" max="21" width="13" style="7" hidden="1" customWidth="1"/>
    <col min="22" max="22" width="12.42578125" style="8" hidden="1" customWidth="1"/>
    <col min="23" max="23" width="9.140625" style="8" hidden="1" customWidth="1"/>
    <col min="24" max="24" width="14.7109375" style="7" hidden="1" customWidth="1"/>
    <col min="25" max="25" width="9.140625" style="8" customWidth="1"/>
    <col min="26" max="33" width="9.140625" style="8"/>
    <col min="34" max="16384" width="9.140625" style="4"/>
  </cols>
  <sheetData>
    <row r="1" spans="1:23" ht="16.5" customHeight="1">
      <c r="F1" s="9" t="s">
        <v>0</v>
      </c>
      <c r="K1" s="97" t="s">
        <v>1</v>
      </c>
      <c r="L1" s="98"/>
      <c r="M1" s="98"/>
      <c r="N1" s="98"/>
    </row>
    <row r="2" spans="1:23" ht="20.25" customHeight="1">
      <c r="A2" s="10"/>
      <c r="B2" s="11" t="s">
        <v>2</v>
      </c>
      <c r="C2" s="10"/>
      <c r="D2" s="10"/>
      <c r="E2" s="99" t="s">
        <v>3</v>
      </c>
      <c r="F2" s="99"/>
      <c r="G2" s="99"/>
      <c r="H2" s="99"/>
      <c r="I2" s="99"/>
      <c r="J2" s="99"/>
      <c r="K2" s="99"/>
      <c r="L2" s="99"/>
      <c r="M2" s="99"/>
      <c r="N2" s="99"/>
    </row>
    <row r="3" spans="1:23" ht="21" customHeight="1">
      <c r="A3" s="10"/>
      <c r="B3" s="11" t="s">
        <v>4</v>
      </c>
      <c r="C3" s="10"/>
      <c r="D3" s="10"/>
      <c r="E3" s="99" t="s">
        <v>5</v>
      </c>
      <c r="F3" s="99"/>
      <c r="G3" s="99"/>
      <c r="H3" s="99"/>
      <c r="I3" s="99"/>
      <c r="J3" s="99"/>
      <c r="K3" s="99"/>
      <c r="L3" s="99"/>
      <c r="M3" s="99"/>
      <c r="N3" s="99"/>
    </row>
    <row r="4" spans="1:23" ht="33.75" customHeight="1">
      <c r="A4" s="10"/>
      <c r="B4" s="11" t="s">
        <v>6</v>
      </c>
      <c r="C4" s="10"/>
      <c r="D4" s="10"/>
      <c r="E4" s="100" t="s">
        <v>44</v>
      </c>
      <c r="F4" s="100"/>
      <c r="G4" s="100"/>
      <c r="H4" s="100"/>
      <c r="I4" s="100"/>
      <c r="J4" s="100"/>
      <c r="K4" s="100"/>
      <c r="L4" s="100"/>
      <c r="M4" s="100"/>
      <c r="N4" s="100"/>
    </row>
    <row r="5" spans="1:23" ht="22.5" customHeight="1">
      <c r="A5" s="99" t="s">
        <v>7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</row>
    <row r="6" spans="1:23" ht="39" customHeight="1">
      <c r="A6" s="10"/>
      <c r="B6" s="11" t="s">
        <v>8</v>
      </c>
      <c r="C6" s="10"/>
      <c r="D6" s="10"/>
      <c r="E6" s="10"/>
      <c r="F6" s="12"/>
      <c r="G6" s="12"/>
      <c r="H6" s="10"/>
      <c r="I6" s="10"/>
      <c r="J6" s="10"/>
      <c r="K6" s="10"/>
      <c r="L6" s="12"/>
      <c r="M6" s="10"/>
      <c r="N6" s="10"/>
    </row>
    <row r="7" spans="1:23" ht="39" customHeight="1">
      <c r="A7" s="85" t="s">
        <v>9</v>
      </c>
      <c r="B7" s="87" t="s">
        <v>10</v>
      </c>
      <c r="C7" s="13"/>
      <c r="D7" s="87" t="s">
        <v>11</v>
      </c>
      <c r="E7" s="87" t="s">
        <v>12</v>
      </c>
      <c r="F7" s="87" t="s">
        <v>13</v>
      </c>
      <c r="G7" s="87"/>
      <c r="H7" s="87"/>
      <c r="I7" s="92" t="s">
        <v>14</v>
      </c>
      <c r="J7" s="92"/>
      <c r="K7" s="93" t="s">
        <v>15</v>
      </c>
      <c r="L7" s="93"/>
      <c r="M7" s="93"/>
      <c r="N7" s="93"/>
    </row>
    <row r="8" spans="1:23" ht="159" customHeight="1" thickBot="1">
      <c r="A8" s="86"/>
      <c r="B8" s="87"/>
      <c r="C8" s="13" t="s">
        <v>16</v>
      </c>
      <c r="D8" s="87"/>
      <c r="E8" s="87"/>
      <c r="F8" s="15" t="s">
        <v>17</v>
      </c>
      <c r="G8" s="16" t="s">
        <v>18</v>
      </c>
      <c r="H8" s="13" t="s">
        <v>19</v>
      </c>
      <c r="I8" s="14" t="s">
        <v>20</v>
      </c>
      <c r="J8" s="14" t="s">
        <v>21</v>
      </c>
      <c r="K8" s="17" t="s">
        <v>22</v>
      </c>
      <c r="L8" s="18" t="s">
        <v>23</v>
      </c>
      <c r="M8" s="19" t="s">
        <v>24</v>
      </c>
      <c r="N8" s="19" t="s">
        <v>25</v>
      </c>
      <c r="O8" s="20" t="s">
        <v>26</v>
      </c>
      <c r="P8" s="21"/>
      <c r="Q8" s="21"/>
      <c r="R8" s="21"/>
      <c r="S8" s="21"/>
      <c r="T8" s="21"/>
      <c r="U8" s="21"/>
    </row>
    <row r="9" spans="1:23" ht="16.5" thickBot="1">
      <c r="A9" s="22">
        <v>1</v>
      </c>
      <c r="B9" s="56" t="s">
        <v>45</v>
      </c>
      <c r="C9" s="57" t="s">
        <v>27</v>
      </c>
      <c r="D9" s="57" t="s">
        <v>28</v>
      </c>
      <c r="E9" s="58">
        <v>1</v>
      </c>
      <c r="F9" s="59">
        <v>9296</v>
      </c>
      <c r="G9" s="60">
        <v>9947</v>
      </c>
      <c r="H9" s="61">
        <v>10942</v>
      </c>
      <c r="I9" s="62">
        <f>AVERAGE(F9:H9)</f>
        <v>10061.666666666666</v>
      </c>
      <c r="J9" s="63">
        <f t="shared" ref="J9:J77" si="0">SQRT(((SUM((POWER(H9-I9,2)),(POWER(G9-I9,2)),(POWER(F9-I9,2)))/(COLUMNS(F9:H9)-1))))</f>
        <v>828.96944053042944</v>
      </c>
      <c r="K9" s="64">
        <f t="shared" ref="K9:K77" si="1">((E9/3)*(SUM(F9:H9)))</f>
        <v>10061.666666666666</v>
      </c>
      <c r="L9" s="65">
        <f t="shared" ref="L9:L77" si="2">K9/E9</f>
        <v>10061.666666666666</v>
      </c>
      <c r="M9" s="64">
        <f t="shared" ref="M9:M77" si="3">ROUNDDOWN(L9,2)</f>
        <v>10061.66</v>
      </c>
      <c r="N9" s="65">
        <f t="shared" ref="N9:N77" si="4">M9*E9</f>
        <v>10061.66</v>
      </c>
      <c r="O9" s="23">
        <f>N9*W9</f>
        <v>12073.992</v>
      </c>
      <c r="P9" s="24"/>
      <c r="Q9" s="24"/>
      <c r="R9" s="24"/>
      <c r="S9" s="24"/>
      <c r="T9" s="24"/>
      <c r="U9" s="24"/>
      <c r="V9" s="25">
        <v>120.97</v>
      </c>
      <c r="W9" s="26">
        <v>1.2</v>
      </c>
    </row>
    <row r="10" spans="1:23" ht="16.5" thickBot="1">
      <c r="A10" s="22">
        <v>2</v>
      </c>
      <c r="B10" s="66" t="s">
        <v>46</v>
      </c>
      <c r="C10" s="57" t="s">
        <v>27</v>
      </c>
      <c r="D10" s="57" t="s">
        <v>28</v>
      </c>
      <c r="E10" s="58">
        <v>1</v>
      </c>
      <c r="F10" s="59">
        <v>8330</v>
      </c>
      <c r="G10" s="60">
        <v>8913</v>
      </c>
      <c r="H10" s="61">
        <v>8900</v>
      </c>
      <c r="I10" s="62">
        <f>AVERAGE(F10:H10)</f>
        <v>8714.3333333333339</v>
      </c>
      <c r="J10" s="63">
        <f t="shared" si="0"/>
        <v>332.90589260830654</v>
      </c>
      <c r="K10" s="64">
        <f t="shared" si="1"/>
        <v>8714.3333333333321</v>
      </c>
      <c r="L10" s="65">
        <f t="shared" si="2"/>
        <v>8714.3333333333321</v>
      </c>
      <c r="M10" s="64">
        <f t="shared" si="3"/>
        <v>8714.33</v>
      </c>
      <c r="N10" s="65">
        <f t="shared" si="4"/>
        <v>8714.33</v>
      </c>
      <c r="O10" s="23">
        <f t="shared" ref="O10:O76" si="5">N10*W10</f>
        <v>10457.196</v>
      </c>
      <c r="P10" s="24"/>
      <c r="Q10" s="24"/>
      <c r="R10" s="24"/>
      <c r="S10" s="24"/>
      <c r="T10" s="24"/>
      <c r="U10" s="24"/>
      <c r="V10" s="27">
        <v>1079.23</v>
      </c>
      <c r="W10" s="26">
        <v>1.2</v>
      </c>
    </row>
    <row r="11" spans="1:23" ht="16.5" thickBot="1">
      <c r="A11" s="22">
        <v>3</v>
      </c>
      <c r="B11" s="66" t="s">
        <v>47</v>
      </c>
      <c r="C11" s="57" t="s">
        <v>27</v>
      </c>
      <c r="D11" s="57" t="s">
        <v>28</v>
      </c>
      <c r="E11" s="58">
        <v>1</v>
      </c>
      <c r="F11" s="59">
        <v>29606</v>
      </c>
      <c r="G11" s="60">
        <v>31678</v>
      </c>
      <c r="H11" s="61">
        <v>32846</v>
      </c>
      <c r="I11" s="62">
        <f t="shared" ref="I11:I77" si="6">AVERAGE(F11:H11)</f>
        <v>31376.666666666668</v>
      </c>
      <c r="J11" s="63">
        <f>SQRT(((SUM((POWER(H10-I11,2)),(POWER(G11-I11,2)),(POWER(F11-I11,2)))/(COLUMNS(F11:H11)-1))))</f>
        <v>15944.067966906481</v>
      </c>
      <c r="K11" s="64">
        <f t="shared" si="1"/>
        <v>31376.666666666664</v>
      </c>
      <c r="L11" s="65">
        <f t="shared" si="2"/>
        <v>31376.666666666664</v>
      </c>
      <c r="M11" s="64">
        <f t="shared" si="3"/>
        <v>31376.66</v>
      </c>
      <c r="N11" s="65">
        <f t="shared" si="4"/>
        <v>31376.66</v>
      </c>
      <c r="O11" s="23">
        <f t="shared" si="5"/>
        <v>37651.991999999998</v>
      </c>
      <c r="P11" s="24"/>
      <c r="Q11" s="24"/>
      <c r="R11" s="24"/>
      <c r="S11" s="24"/>
      <c r="T11" s="24"/>
      <c r="U11" s="24"/>
      <c r="V11" s="27">
        <v>52.12</v>
      </c>
      <c r="W11" s="26">
        <v>1.2</v>
      </c>
    </row>
    <row r="12" spans="1:23" ht="16.5" thickBot="1">
      <c r="A12" s="22">
        <v>4</v>
      </c>
      <c r="B12" s="66" t="s">
        <v>48</v>
      </c>
      <c r="C12" s="57" t="s">
        <v>27</v>
      </c>
      <c r="D12" s="57" t="s">
        <v>28</v>
      </c>
      <c r="E12" s="58">
        <v>1</v>
      </c>
      <c r="F12" s="59">
        <v>12560</v>
      </c>
      <c r="G12" s="60">
        <v>13440</v>
      </c>
      <c r="H12" s="61">
        <v>14784</v>
      </c>
      <c r="I12" s="62">
        <f t="shared" si="6"/>
        <v>13594.666666666666</v>
      </c>
      <c r="J12" s="63">
        <f t="shared" si="0"/>
        <v>1120.0380945902391</v>
      </c>
      <c r="K12" s="64">
        <f t="shared" si="1"/>
        <v>13594.666666666666</v>
      </c>
      <c r="L12" s="65">
        <f t="shared" si="2"/>
        <v>13594.666666666666</v>
      </c>
      <c r="M12" s="64">
        <f t="shared" si="3"/>
        <v>13594.66</v>
      </c>
      <c r="N12" s="65">
        <f t="shared" si="4"/>
        <v>13594.66</v>
      </c>
      <c r="O12" s="23">
        <f t="shared" si="5"/>
        <v>16313.591999999999</v>
      </c>
      <c r="P12" s="24"/>
      <c r="Q12" s="24"/>
      <c r="R12" s="24"/>
      <c r="S12" s="24"/>
      <c r="T12" s="24"/>
      <c r="U12" s="24"/>
      <c r="V12" s="27">
        <v>89.11</v>
      </c>
      <c r="W12" s="26">
        <v>1.2</v>
      </c>
    </row>
    <row r="13" spans="1:23" ht="16.5" thickBot="1">
      <c r="A13" s="22">
        <v>5</v>
      </c>
      <c r="B13" s="66" t="s">
        <v>49</v>
      </c>
      <c r="C13" s="57" t="s">
        <v>27</v>
      </c>
      <c r="D13" s="57" t="s">
        <v>28</v>
      </c>
      <c r="E13" s="58">
        <v>1</v>
      </c>
      <c r="F13" s="59">
        <v>13999</v>
      </c>
      <c r="G13" s="60">
        <v>14979</v>
      </c>
      <c r="H13" s="61">
        <v>16476.900000000001</v>
      </c>
      <c r="I13" s="62">
        <f t="shared" si="6"/>
        <v>15151.633333333333</v>
      </c>
      <c r="J13" s="63">
        <f t="shared" si="0"/>
        <v>1247.9378202992868</v>
      </c>
      <c r="K13" s="64">
        <f t="shared" si="1"/>
        <v>15151.633333333333</v>
      </c>
      <c r="L13" s="65">
        <f t="shared" si="2"/>
        <v>15151.633333333333</v>
      </c>
      <c r="M13" s="64">
        <f t="shared" si="3"/>
        <v>15151.63</v>
      </c>
      <c r="N13" s="65">
        <f t="shared" si="4"/>
        <v>15151.63</v>
      </c>
      <c r="O13" s="23">
        <f t="shared" si="5"/>
        <v>18181.955999999998</v>
      </c>
      <c r="P13" s="24"/>
      <c r="Q13" s="24"/>
      <c r="R13" s="24"/>
      <c r="S13" s="24"/>
      <c r="T13" s="24"/>
      <c r="U13" s="24"/>
      <c r="V13" s="27">
        <v>108.87</v>
      </c>
      <c r="W13" s="26">
        <v>1.2</v>
      </c>
    </row>
    <row r="14" spans="1:23" ht="16.5" thickBot="1">
      <c r="A14" s="22">
        <v>6</v>
      </c>
      <c r="B14" s="66" t="s">
        <v>50</v>
      </c>
      <c r="C14" s="57" t="s">
        <v>27</v>
      </c>
      <c r="D14" s="57" t="s">
        <v>28</v>
      </c>
      <c r="E14" s="58">
        <v>1</v>
      </c>
      <c r="F14" s="59">
        <v>11770</v>
      </c>
      <c r="G14" s="60">
        <v>12594</v>
      </c>
      <c r="H14" s="61">
        <v>13853.4</v>
      </c>
      <c r="I14" s="62">
        <f t="shared" si="6"/>
        <v>12739.133333333333</v>
      </c>
      <c r="J14" s="63">
        <f t="shared" si="0"/>
        <v>1049.2552851109842</v>
      </c>
      <c r="K14" s="64">
        <f t="shared" si="1"/>
        <v>12739.133333333333</v>
      </c>
      <c r="L14" s="65">
        <f t="shared" si="2"/>
        <v>12739.133333333333</v>
      </c>
      <c r="M14" s="64">
        <f t="shared" si="3"/>
        <v>12739.13</v>
      </c>
      <c r="N14" s="65">
        <f t="shared" si="4"/>
        <v>12739.13</v>
      </c>
      <c r="O14" s="23">
        <f t="shared" si="5"/>
        <v>15286.955999999998</v>
      </c>
      <c r="P14" s="24"/>
      <c r="Q14" s="24"/>
      <c r="R14" s="24"/>
      <c r="S14" s="24"/>
      <c r="T14" s="24"/>
      <c r="U14" s="24"/>
      <c r="V14" s="27">
        <v>221.09</v>
      </c>
      <c r="W14" s="26">
        <v>1.2</v>
      </c>
    </row>
    <row r="15" spans="1:23" ht="16.5" thickBot="1">
      <c r="A15" s="22">
        <v>7</v>
      </c>
      <c r="B15" s="66" t="s">
        <v>51</v>
      </c>
      <c r="C15" s="57" t="s">
        <v>27</v>
      </c>
      <c r="D15" s="57" t="s">
        <v>28</v>
      </c>
      <c r="E15" s="58">
        <v>1</v>
      </c>
      <c r="F15" s="59">
        <v>9990</v>
      </c>
      <c r="G15" s="60">
        <v>10690</v>
      </c>
      <c r="H15" s="61">
        <v>11759</v>
      </c>
      <c r="I15" s="62">
        <f t="shared" si="6"/>
        <v>10813</v>
      </c>
      <c r="J15" s="63">
        <f t="shared" si="0"/>
        <v>890.89112690608829</v>
      </c>
      <c r="K15" s="64">
        <f t="shared" si="1"/>
        <v>10813</v>
      </c>
      <c r="L15" s="65">
        <f t="shared" si="2"/>
        <v>10813</v>
      </c>
      <c r="M15" s="64">
        <f t="shared" si="3"/>
        <v>10813</v>
      </c>
      <c r="N15" s="65">
        <f t="shared" ref="N15:N75" si="7">M15*E15</f>
        <v>10813</v>
      </c>
      <c r="O15" s="23"/>
      <c r="P15" s="24"/>
      <c r="Q15" s="24"/>
      <c r="R15" s="24"/>
      <c r="S15" s="24"/>
      <c r="T15" s="24"/>
      <c r="U15" s="24"/>
      <c r="V15" s="27"/>
      <c r="W15" s="26"/>
    </row>
    <row r="16" spans="1:23" ht="16.5" thickBot="1">
      <c r="A16" s="22">
        <v>8</v>
      </c>
      <c r="B16" s="66" t="s">
        <v>52</v>
      </c>
      <c r="C16" s="57" t="s">
        <v>27</v>
      </c>
      <c r="D16" s="57" t="s">
        <v>28</v>
      </c>
      <c r="E16" s="58">
        <v>1</v>
      </c>
      <c r="F16" s="59">
        <v>9660</v>
      </c>
      <c r="G16" s="60">
        <v>10336</v>
      </c>
      <c r="H16" s="61">
        <v>11369.6</v>
      </c>
      <c r="I16" s="62">
        <f t="shared" si="6"/>
        <v>10455.199999999999</v>
      </c>
      <c r="J16" s="63">
        <f t="shared" si="0"/>
        <v>861.0107548689507</v>
      </c>
      <c r="K16" s="64">
        <f t="shared" si="1"/>
        <v>10455.199999999999</v>
      </c>
      <c r="L16" s="65">
        <f t="shared" si="2"/>
        <v>10455.199999999999</v>
      </c>
      <c r="M16" s="64">
        <f t="shared" si="3"/>
        <v>10455.200000000001</v>
      </c>
      <c r="N16" s="65">
        <f t="shared" si="7"/>
        <v>10455.200000000001</v>
      </c>
      <c r="O16" s="23"/>
      <c r="P16" s="24"/>
      <c r="Q16" s="24"/>
      <c r="R16" s="24"/>
      <c r="S16" s="24"/>
      <c r="T16" s="24"/>
      <c r="U16" s="24"/>
      <c r="V16" s="27"/>
      <c r="W16" s="26"/>
    </row>
    <row r="17" spans="1:23" ht="16.5" thickBot="1">
      <c r="A17" s="22">
        <v>9</v>
      </c>
      <c r="B17" s="66" t="s">
        <v>53</v>
      </c>
      <c r="C17" s="57" t="s">
        <v>27</v>
      </c>
      <c r="D17" s="57" t="s">
        <v>28</v>
      </c>
      <c r="E17" s="58">
        <v>1</v>
      </c>
      <c r="F17" s="59">
        <v>9640</v>
      </c>
      <c r="G17" s="60">
        <v>10315</v>
      </c>
      <c r="H17" s="61">
        <v>11346.5</v>
      </c>
      <c r="I17" s="62">
        <f t="shared" si="6"/>
        <v>10433.833333333334</v>
      </c>
      <c r="J17" s="63">
        <f t="shared" si="0"/>
        <v>859.43387374092561</v>
      </c>
      <c r="K17" s="64">
        <f t="shared" si="1"/>
        <v>10433.833333333332</v>
      </c>
      <c r="L17" s="65">
        <f t="shared" si="2"/>
        <v>10433.833333333332</v>
      </c>
      <c r="M17" s="64">
        <f t="shared" si="3"/>
        <v>10433.83</v>
      </c>
      <c r="N17" s="65">
        <f t="shared" si="7"/>
        <v>10433.83</v>
      </c>
      <c r="O17" s="23"/>
      <c r="P17" s="24"/>
      <c r="Q17" s="24"/>
      <c r="R17" s="24"/>
      <c r="S17" s="24"/>
      <c r="T17" s="24"/>
      <c r="U17" s="24"/>
      <c r="V17" s="27"/>
      <c r="W17" s="26"/>
    </row>
    <row r="18" spans="1:23" ht="16.5" thickBot="1">
      <c r="A18" s="22">
        <v>10</v>
      </c>
      <c r="B18" s="66" t="s">
        <v>54</v>
      </c>
      <c r="C18" s="57" t="s">
        <v>27</v>
      </c>
      <c r="D18" s="57" t="s">
        <v>28</v>
      </c>
      <c r="E18" s="58">
        <v>1</v>
      </c>
      <c r="F18" s="59">
        <v>22803</v>
      </c>
      <c r="G18" s="60">
        <v>24400</v>
      </c>
      <c r="H18" s="61">
        <v>26840</v>
      </c>
      <c r="I18" s="62">
        <f t="shared" si="6"/>
        <v>24681</v>
      </c>
      <c r="J18" s="63">
        <f t="shared" si="0"/>
        <v>2033.1165731457702</v>
      </c>
      <c r="K18" s="64">
        <f t="shared" si="1"/>
        <v>24681</v>
      </c>
      <c r="L18" s="65">
        <f t="shared" si="2"/>
        <v>24681</v>
      </c>
      <c r="M18" s="64">
        <f t="shared" si="3"/>
        <v>24681</v>
      </c>
      <c r="N18" s="65">
        <f t="shared" si="7"/>
        <v>24681</v>
      </c>
      <c r="O18" s="23"/>
      <c r="P18" s="24"/>
      <c r="Q18" s="24"/>
      <c r="R18" s="24"/>
      <c r="S18" s="24"/>
      <c r="T18" s="24"/>
      <c r="U18" s="24"/>
      <c r="V18" s="27"/>
      <c r="W18" s="26"/>
    </row>
    <row r="19" spans="1:23" ht="16.5" thickBot="1">
      <c r="A19" s="22">
        <v>11</v>
      </c>
      <c r="B19" s="66" t="s">
        <v>55</v>
      </c>
      <c r="C19" s="57" t="s">
        <v>27</v>
      </c>
      <c r="D19" s="57" t="s">
        <v>28</v>
      </c>
      <c r="E19" s="58">
        <v>1</v>
      </c>
      <c r="F19" s="59">
        <v>14372</v>
      </c>
      <c r="G19" s="60">
        <v>15378</v>
      </c>
      <c r="H19" s="61">
        <v>16915.8</v>
      </c>
      <c r="I19" s="62">
        <f t="shared" si="6"/>
        <v>15555.266666666668</v>
      </c>
      <c r="J19" s="63">
        <f t="shared" si="0"/>
        <v>1281.131224088045</v>
      </c>
      <c r="K19" s="64">
        <f t="shared" si="1"/>
        <v>15555.266666666666</v>
      </c>
      <c r="L19" s="65">
        <f t="shared" si="2"/>
        <v>15555.266666666666</v>
      </c>
      <c r="M19" s="64">
        <f t="shared" si="3"/>
        <v>15555.26</v>
      </c>
      <c r="N19" s="65">
        <f t="shared" si="7"/>
        <v>15555.26</v>
      </c>
      <c r="O19" s="23"/>
      <c r="P19" s="24"/>
      <c r="Q19" s="24"/>
      <c r="R19" s="24"/>
      <c r="S19" s="24"/>
      <c r="T19" s="24"/>
      <c r="U19" s="24"/>
      <c r="V19" s="27"/>
      <c r="W19" s="26"/>
    </row>
    <row r="20" spans="1:23" ht="16.5" thickBot="1">
      <c r="A20" s="22">
        <v>12</v>
      </c>
      <c r="B20" s="66" t="s">
        <v>56</v>
      </c>
      <c r="C20" s="57" t="s">
        <v>127</v>
      </c>
      <c r="D20" s="57" t="s">
        <v>28</v>
      </c>
      <c r="E20" s="58">
        <v>1</v>
      </c>
      <c r="F20" s="59">
        <v>7060</v>
      </c>
      <c r="G20" s="60">
        <v>7554</v>
      </c>
      <c r="H20" s="61">
        <v>8309.4</v>
      </c>
      <c r="I20" s="62">
        <f t="shared" si="6"/>
        <v>7641.1333333333341</v>
      </c>
      <c r="J20" s="63">
        <f t="shared" si="0"/>
        <v>629.24101370884352</v>
      </c>
      <c r="K20" s="64">
        <f t="shared" si="1"/>
        <v>7641.1333333333332</v>
      </c>
      <c r="L20" s="65">
        <f t="shared" si="2"/>
        <v>7641.1333333333332</v>
      </c>
      <c r="M20" s="64">
        <f t="shared" si="3"/>
        <v>7641.13</v>
      </c>
      <c r="N20" s="65">
        <f t="shared" si="7"/>
        <v>7641.13</v>
      </c>
      <c r="O20" s="23"/>
      <c r="P20" s="24"/>
      <c r="Q20" s="24"/>
      <c r="R20" s="24"/>
      <c r="S20" s="24"/>
      <c r="T20" s="24"/>
      <c r="U20" s="24"/>
      <c r="V20" s="27"/>
      <c r="W20" s="26"/>
    </row>
    <row r="21" spans="1:23" ht="16.5" thickBot="1">
      <c r="A21" s="22">
        <v>13</v>
      </c>
      <c r="B21" s="66" t="s">
        <v>62</v>
      </c>
      <c r="C21" s="57" t="s">
        <v>127</v>
      </c>
      <c r="D21" s="57" t="s">
        <v>28</v>
      </c>
      <c r="E21" s="58">
        <v>1</v>
      </c>
      <c r="F21" s="59">
        <v>7143</v>
      </c>
      <c r="G21" s="60">
        <v>7643</v>
      </c>
      <c r="H21" s="61">
        <v>8407.2999999999993</v>
      </c>
      <c r="I21" s="62">
        <f t="shared" si="6"/>
        <v>7731.0999999999995</v>
      </c>
      <c r="J21" s="63">
        <f t="shared" si="0"/>
        <v>636.73764613064895</v>
      </c>
      <c r="K21" s="64">
        <f t="shared" si="1"/>
        <v>7731.0999999999995</v>
      </c>
      <c r="L21" s="65">
        <f t="shared" si="2"/>
        <v>7731.0999999999995</v>
      </c>
      <c r="M21" s="64">
        <f t="shared" si="3"/>
        <v>7731.1</v>
      </c>
      <c r="N21" s="65">
        <f t="shared" si="7"/>
        <v>7731.1</v>
      </c>
      <c r="O21" s="23"/>
      <c r="P21" s="24"/>
      <c r="Q21" s="24"/>
      <c r="R21" s="24"/>
      <c r="S21" s="24"/>
      <c r="T21" s="24"/>
      <c r="U21" s="24"/>
      <c r="V21" s="27"/>
      <c r="W21" s="26"/>
    </row>
    <row r="22" spans="1:23" ht="16.5" thickBot="1">
      <c r="A22" s="22">
        <v>14</v>
      </c>
      <c r="B22" s="66" t="s">
        <v>57</v>
      </c>
      <c r="C22" s="57" t="s">
        <v>27</v>
      </c>
      <c r="D22" s="57" t="s">
        <v>28</v>
      </c>
      <c r="E22" s="58">
        <v>1</v>
      </c>
      <c r="F22" s="59">
        <v>12388</v>
      </c>
      <c r="G22" s="60">
        <v>13255</v>
      </c>
      <c r="H22" s="61">
        <v>14580.5</v>
      </c>
      <c r="I22" s="62">
        <f t="shared" si="6"/>
        <v>13407.833333333334</v>
      </c>
      <c r="J22" s="63">
        <f t="shared" si="0"/>
        <v>1104.2112946955999</v>
      </c>
      <c r="K22" s="64">
        <f t="shared" si="1"/>
        <v>13407.833333333332</v>
      </c>
      <c r="L22" s="65">
        <f t="shared" si="2"/>
        <v>13407.833333333332</v>
      </c>
      <c r="M22" s="64">
        <f t="shared" si="3"/>
        <v>13407.83</v>
      </c>
      <c r="N22" s="65">
        <f t="shared" si="7"/>
        <v>13407.83</v>
      </c>
      <c r="O22" s="23"/>
      <c r="P22" s="24"/>
      <c r="Q22" s="24"/>
      <c r="R22" s="24"/>
      <c r="S22" s="24"/>
      <c r="T22" s="24"/>
      <c r="U22" s="24"/>
      <c r="V22" s="27"/>
      <c r="W22" s="26"/>
    </row>
    <row r="23" spans="1:23" ht="16.5" thickBot="1">
      <c r="A23" s="22">
        <v>15</v>
      </c>
      <c r="B23" s="66" t="s">
        <v>58</v>
      </c>
      <c r="C23" s="57" t="s">
        <v>27</v>
      </c>
      <c r="D23" s="57" t="s">
        <v>28</v>
      </c>
      <c r="E23" s="58">
        <v>1</v>
      </c>
      <c r="F23" s="59">
        <v>6950</v>
      </c>
      <c r="G23" s="60">
        <v>7437</v>
      </c>
      <c r="H23" s="61">
        <v>8180.7</v>
      </c>
      <c r="I23" s="62">
        <f t="shared" si="6"/>
        <v>7522.5666666666666</v>
      </c>
      <c r="J23" s="63">
        <f t="shared" si="0"/>
        <v>619.79582390762619</v>
      </c>
      <c r="K23" s="64">
        <f t="shared" si="1"/>
        <v>7522.5666666666666</v>
      </c>
      <c r="L23" s="65">
        <f t="shared" si="2"/>
        <v>7522.5666666666666</v>
      </c>
      <c r="M23" s="64">
        <f t="shared" si="3"/>
        <v>7522.56</v>
      </c>
      <c r="N23" s="65">
        <f t="shared" si="7"/>
        <v>7522.56</v>
      </c>
      <c r="O23" s="23"/>
      <c r="P23" s="24"/>
      <c r="Q23" s="24"/>
      <c r="R23" s="24"/>
      <c r="S23" s="24"/>
      <c r="T23" s="24"/>
      <c r="U23" s="24"/>
      <c r="V23" s="27"/>
      <c r="W23" s="26"/>
    </row>
    <row r="24" spans="1:23" ht="16.5" thickBot="1">
      <c r="A24" s="22">
        <v>16</v>
      </c>
      <c r="B24" s="66" t="s">
        <v>59</v>
      </c>
      <c r="C24" s="57" t="s">
        <v>128</v>
      </c>
      <c r="D24" s="57" t="s">
        <v>28</v>
      </c>
      <c r="E24" s="58">
        <v>1</v>
      </c>
      <c r="F24" s="59">
        <v>36550</v>
      </c>
      <c r="G24" s="60">
        <v>39109</v>
      </c>
      <c r="H24" s="61">
        <v>43019.9</v>
      </c>
      <c r="I24" s="62">
        <f t="shared" si="6"/>
        <v>39559.633333333331</v>
      </c>
      <c r="J24" s="63">
        <f t="shared" si="0"/>
        <v>3258.4051778950602</v>
      </c>
      <c r="K24" s="64">
        <f t="shared" si="1"/>
        <v>39559.633333333331</v>
      </c>
      <c r="L24" s="65">
        <f t="shared" si="2"/>
        <v>39559.633333333331</v>
      </c>
      <c r="M24" s="64">
        <f t="shared" si="3"/>
        <v>39559.629999999997</v>
      </c>
      <c r="N24" s="65">
        <f t="shared" si="7"/>
        <v>39559.629999999997</v>
      </c>
      <c r="O24" s="23"/>
      <c r="P24" s="24"/>
      <c r="Q24" s="24"/>
      <c r="R24" s="24"/>
      <c r="S24" s="24"/>
      <c r="T24" s="24"/>
      <c r="U24" s="24"/>
      <c r="V24" s="27"/>
      <c r="W24" s="26"/>
    </row>
    <row r="25" spans="1:23" ht="16.5" thickBot="1">
      <c r="A25" s="22">
        <v>17</v>
      </c>
      <c r="B25" s="66" t="s">
        <v>121</v>
      </c>
      <c r="C25" s="57" t="s">
        <v>29</v>
      </c>
      <c r="D25" s="57" t="s">
        <v>28</v>
      </c>
      <c r="E25" s="58">
        <v>1</v>
      </c>
      <c r="F25" s="59">
        <v>23083</v>
      </c>
      <c r="G25" s="60">
        <v>24699</v>
      </c>
      <c r="H25" s="61">
        <v>27168.9</v>
      </c>
      <c r="I25" s="62">
        <f t="shared" si="6"/>
        <v>24983.633333333331</v>
      </c>
      <c r="J25" s="63">
        <f t="shared" si="0"/>
        <v>2057.7674317894471</v>
      </c>
      <c r="K25" s="64">
        <f t="shared" si="1"/>
        <v>24983.633333333331</v>
      </c>
      <c r="L25" s="65">
        <f t="shared" si="2"/>
        <v>24983.633333333331</v>
      </c>
      <c r="M25" s="64">
        <f t="shared" si="3"/>
        <v>24983.63</v>
      </c>
      <c r="N25" s="65">
        <f t="shared" si="7"/>
        <v>24983.63</v>
      </c>
      <c r="O25" s="23"/>
      <c r="P25" s="24"/>
      <c r="Q25" s="24"/>
      <c r="R25" s="24"/>
      <c r="S25" s="24"/>
      <c r="T25" s="24"/>
      <c r="U25" s="24"/>
      <c r="V25" s="27"/>
      <c r="W25" s="26"/>
    </row>
    <row r="26" spans="1:23" ht="16.5" thickBot="1">
      <c r="A26" s="22">
        <v>18</v>
      </c>
      <c r="B26" s="66" t="s">
        <v>60</v>
      </c>
      <c r="C26" s="57" t="s">
        <v>29</v>
      </c>
      <c r="D26" s="57" t="s">
        <v>28</v>
      </c>
      <c r="E26" s="58">
        <v>1</v>
      </c>
      <c r="F26" s="59">
        <v>84890</v>
      </c>
      <c r="G26" s="60">
        <v>90832</v>
      </c>
      <c r="H26" s="61">
        <v>99915.199999999997</v>
      </c>
      <c r="I26" s="62">
        <f t="shared" si="6"/>
        <v>91879.066666666666</v>
      </c>
      <c r="J26" s="63">
        <f t="shared" si="0"/>
        <v>7567.1276065184275</v>
      </c>
      <c r="K26" s="64">
        <f t="shared" si="1"/>
        <v>91879.066666666666</v>
      </c>
      <c r="L26" s="65">
        <f t="shared" si="2"/>
        <v>91879.066666666666</v>
      </c>
      <c r="M26" s="64">
        <f t="shared" si="3"/>
        <v>91879.06</v>
      </c>
      <c r="N26" s="65">
        <f t="shared" si="7"/>
        <v>91879.06</v>
      </c>
      <c r="O26" s="23"/>
      <c r="P26" s="24"/>
      <c r="Q26" s="24"/>
      <c r="R26" s="24"/>
      <c r="S26" s="24"/>
      <c r="T26" s="24"/>
      <c r="U26" s="24"/>
      <c r="V26" s="27"/>
      <c r="W26" s="26"/>
    </row>
    <row r="27" spans="1:23" ht="16.5" thickBot="1">
      <c r="A27" s="22">
        <v>19</v>
      </c>
      <c r="B27" s="66" t="s">
        <v>61</v>
      </c>
      <c r="C27" s="57" t="s">
        <v>29</v>
      </c>
      <c r="D27" s="57" t="s">
        <v>28</v>
      </c>
      <c r="E27" s="58">
        <v>1</v>
      </c>
      <c r="F27" s="59">
        <v>31500</v>
      </c>
      <c r="G27" s="60">
        <v>33705</v>
      </c>
      <c r="H27" s="61">
        <v>37075.5</v>
      </c>
      <c r="I27" s="62">
        <f t="shared" si="6"/>
        <v>34093.5</v>
      </c>
      <c r="J27" s="63">
        <f t="shared" si="0"/>
        <v>2807.9795672333516</v>
      </c>
      <c r="K27" s="64">
        <f t="shared" si="1"/>
        <v>34093.5</v>
      </c>
      <c r="L27" s="65">
        <f t="shared" si="2"/>
        <v>34093.5</v>
      </c>
      <c r="M27" s="64">
        <f t="shared" si="3"/>
        <v>34093.5</v>
      </c>
      <c r="N27" s="65">
        <f t="shared" si="7"/>
        <v>34093.5</v>
      </c>
      <c r="O27" s="23"/>
      <c r="P27" s="24"/>
      <c r="Q27" s="24"/>
      <c r="R27" s="24"/>
      <c r="S27" s="24"/>
      <c r="T27" s="24"/>
      <c r="U27" s="24"/>
      <c r="V27" s="27"/>
      <c r="W27" s="26"/>
    </row>
    <row r="28" spans="1:23" ht="16.5" thickBot="1">
      <c r="A28" s="22">
        <v>20</v>
      </c>
      <c r="B28" s="66" t="s">
        <v>63</v>
      </c>
      <c r="C28" s="57" t="s">
        <v>29</v>
      </c>
      <c r="D28" s="57" t="s">
        <v>28</v>
      </c>
      <c r="E28" s="58">
        <v>1</v>
      </c>
      <c r="F28" s="59">
        <v>7650</v>
      </c>
      <c r="G28" s="60">
        <v>8186</v>
      </c>
      <c r="H28" s="61">
        <v>9005</v>
      </c>
      <c r="I28" s="62">
        <f t="shared" si="6"/>
        <v>8280.3333333333339</v>
      </c>
      <c r="J28" s="63">
        <f t="shared" si="0"/>
        <v>682.40774712288646</v>
      </c>
      <c r="K28" s="64">
        <f t="shared" si="1"/>
        <v>8280.3333333333321</v>
      </c>
      <c r="L28" s="65">
        <f t="shared" si="2"/>
        <v>8280.3333333333321</v>
      </c>
      <c r="M28" s="64">
        <f t="shared" si="3"/>
        <v>8280.33</v>
      </c>
      <c r="N28" s="65">
        <f t="shared" si="7"/>
        <v>8280.33</v>
      </c>
      <c r="O28" s="23"/>
      <c r="P28" s="24"/>
      <c r="Q28" s="24"/>
      <c r="R28" s="24"/>
      <c r="S28" s="24"/>
      <c r="T28" s="24"/>
      <c r="U28" s="24"/>
      <c r="V28" s="27"/>
      <c r="W28" s="26"/>
    </row>
    <row r="29" spans="1:23" ht="16.5" thickBot="1">
      <c r="A29" s="22">
        <v>21</v>
      </c>
      <c r="B29" s="66" t="s">
        <v>122</v>
      </c>
      <c r="C29" s="57" t="s">
        <v>127</v>
      </c>
      <c r="D29" s="57" t="s">
        <v>28</v>
      </c>
      <c r="E29" s="58">
        <v>1</v>
      </c>
      <c r="F29" s="59">
        <v>863</v>
      </c>
      <c r="G29" s="60">
        <v>923</v>
      </c>
      <c r="H29" s="61">
        <v>1015.3</v>
      </c>
      <c r="I29" s="62">
        <f t="shared" si="6"/>
        <v>933.76666666666677</v>
      </c>
      <c r="J29" s="63">
        <f t="shared" si="0"/>
        <v>76.71872869992913</v>
      </c>
      <c r="K29" s="64">
        <f t="shared" si="1"/>
        <v>933.76666666666665</v>
      </c>
      <c r="L29" s="65">
        <f t="shared" si="2"/>
        <v>933.76666666666665</v>
      </c>
      <c r="M29" s="64">
        <f t="shared" si="3"/>
        <v>933.76</v>
      </c>
      <c r="N29" s="65">
        <f t="shared" si="7"/>
        <v>933.76</v>
      </c>
      <c r="O29" s="23"/>
      <c r="P29" s="24"/>
      <c r="Q29" s="24"/>
      <c r="R29" s="24"/>
      <c r="S29" s="24"/>
      <c r="T29" s="24"/>
      <c r="U29" s="24"/>
      <c r="V29" s="27"/>
      <c r="W29" s="26"/>
    </row>
    <row r="30" spans="1:23" ht="16.5" thickBot="1">
      <c r="A30" s="22">
        <v>22</v>
      </c>
      <c r="B30" s="66" t="s">
        <v>64</v>
      </c>
      <c r="C30" s="57" t="s">
        <v>127</v>
      </c>
      <c r="D30" s="57" t="s">
        <v>28</v>
      </c>
      <c r="E30" s="58">
        <v>1</v>
      </c>
      <c r="F30" s="59">
        <v>1416</v>
      </c>
      <c r="G30" s="60">
        <v>1515</v>
      </c>
      <c r="H30" s="61">
        <v>1666.5</v>
      </c>
      <c r="I30" s="62">
        <f t="shared" si="6"/>
        <v>1532.5</v>
      </c>
      <c r="J30" s="63">
        <f t="shared" si="0"/>
        <v>126.16358428643346</v>
      </c>
      <c r="K30" s="64">
        <f t="shared" si="1"/>
        <v>1532.5</v>
      </c>
      <c r="L30" s="65">
        <f t="shared" si="2"/>
        <v>1532.5</v>
      </c>
      <c r="M30" s="64">
        <f t="shared" si="3"/>
        <v>1532.5</v>
      </c>
      <c r="N30" s="65">
        <f t="shared" si="7"/>
        <v>1532.5</v>
      </c>
      <c r="O30" s="23"/>
      <c r="P30" s="24"/>
      <c r="Q30" s="24"/>
      <c r="R30" s="24"/>
      <c r="S30" s="24"/>
      <c r="T30" s="24"/>
      <c r="U30" s="24"/>
      <c r="V30" s="27"/>
      <c r="W30" s="26"/>
    </row>
    <row r="31" spans="1:23" ht="16.5" thickBot="1">
      <c r="A31" s="22">
        <v>23</v>
      </c>
      <c r="B31" s="66" t="s">
        <v>65</v>
      </c>
      <c r="C31" s="101" t="s">
        <v>131</v>
      </c>
      <c r="D31" s="57" t="s">
        <v>28</v>
      </c>
      <c r="E31" s="58">
        <v>1</v>
      </c>
      <c r="F31" s="59">
        <v>18840</v>
      </c>
      <c r="G31" s="60">
        <v>20159</v>
      </c>
      <c r="H31" s="61">
        <v>22174.9</v>
      </c>
      <c r="I31" s="62">
        <f t="shared" si="6"/>
        <v>20391.3</v>
      </c>
      <c r="J31" s="63">
        <f t="shared" si="0"/>
        <v>1679.5421905983792</v>
      </c>
      <c r="K31" s="64">
        <f t="shared" si="1"/>
        <v>20391.3</v>
      </c>
      <c r="L31" s="65">
        <f t="shared" si="2"/>
        <v>20391.3</v>
      </c>
      <c r="M31" s="64">
        <f t="shared" si="3"/>
        <v>20391.3</v>
      </c>
      <c r="N31" s="65">
        <f t="shared" si="7"/>
        <v>20391.3</v>
      </c>
      <c r="O31" s="23"/>
      <c r="P31" s="24"/>
      <c r="Q31" s="24"/>
      <c r="R31" s="24"/>
      <c r="S31" s="24"/>
      <c r="T31" s="24"/>
      <c r="U31" s="24"/>
      <c r="V31" s="27"/>
      <c r="W31" s="26"/>
    </row>
    <row r="32" spans="1:23" ht="16.5" thickBot="1">
      <c r="A32" s="22">
        <v>24</v>
      </c>
      <c r="B32" s="66" t="s">
        <v>66</v>
      </c>
      <c r="C32" s="101" t="s">
        <v>131</v>
      </c>
      <c r="D32" s="57" t="s">
        <v>28</v>
      </c>
      <c r="E32" s="58">
        <v>1</v>
      </c>
      <c r="F32" s="59">
        <v>10255</v>
      </c>
      <c r="G32" s="60">
        <v>10973</v>
      </c>
      <c r="H32" s="61">
        <v>12070.3</v>
      </c>
      <c r="I32" s="62">
        <f t="shared" si="6"/>
        <v>11099.433333333334</v>
      </c>
      <c r="J32" s="63">
        <f t="shared" si="0"/>
        <v>914.23058542871581</v>
      </c>
      <c r="K32" s="64">
        <f t="shared" si="1"/>
        <v>11099.433333333334</v>
      </c>
      <c r="L32" s="65">
        <f t="shared" si="2"/>
        <v>11099.433333333334</v>
      </c>
      <c r="M32" s="64">
        <f t="shared" si="3"/>
        <v>11099.43</v>
      </c>
      <c r="N32" s="65">
        <f t="shared" si="7"/>
        <v>11099.43</v>
      </c>
      <c r="O32" s="23"/>
      <c r="P32" s="24"/>
      <c r="Q32" s="24"/>
      <c r="R32" s="24"/>
      <c r="S32" s="24"/>
      <c r="T32" s="24"/>
      <c r="U32" s="24"/>
      <c r="V32" s="27"/>
      <c r="W32" s="26"/>
    </row>
    <row r="33" spans="1:33" ht="16.5" thickBot="1">
      <c r="A33" s="22">
        <v>25</v>
      </c>
      <c r="B33" s="66" t="s">
        <v>67</v>
      </c>
      <c r="C33" s="57" t="s">
        <v>27</v>
      </c>
      <c r="D33" s="57" t="s">
        <v>28</v>
      </c>
      <c r="E33" s="58">
        <v>1</v>
      </c>
      <c r="F33" s="59">
        <v>58639</v>
      </c>
      <c r="G33" s="60">
        <v>62744</v>
      </c>
      <c r="H33" s="61">
        <v>65018.400000000001</v>
      </c>
      <c r="I33" s="62">
        <f t="shared" si="6"/>
        <v>62133.799999999996</v>
      </c>
      <c r="J33" s="63">
        <f t="shared" si="0"/>
        <v>3233.1786402857492</v>
      </c>
      <c r="K33" s="64">
        <f t="shared" si="1"/>
        <v>62133.799999999996</v>
      </c>
      <c r="L33" s="65">
        <f t="shared" si="2"/>
        <v>62133.799999999996</v>
      </c>
      <c r="M33" s="64">
        <f t="shared" si="3"/>
        <v>62133.8</v>
      </c>
      <c r="N33" s="65">
        <f t="shared" si="7"/>
        <v>62133.8</v>
      </c>
      <c r="O33" s="23"/>
      <c r="P33" s="24"/>
      <c r="Q33" s="24"/>
      <c r="R33" s="24"/>
      <c r="S33" s="24"/>
      <c r="T33" s="24"/>
      <c r="U33" s="24"/>
      <c r="V33" s="27"/>
      <c r="W33" s="26"/>
    </row>
    <row r="34" spans="1:33" ht="16.5" thickBot="1">
      <c r="A34" s="22">
        <v>26</v>
      </c>
      <c r="B34" s="66" t="s">
        <v>68</v>
      </c>
      <c r="C34" s="57" t="s">
        <v>27</v>
      </c>
      <c r="D34" s="57" t="s">
        <v>28</v>
      </c>
      <c r="E34" s="58">
        <v>1</v>
      </c>
      <c r="F34" s="59">
        <v>27840</v>
      </c>
      <c r="G34" s="60">
        <v>29789</v>
      </c>
      <c r="H34" s="61">
        <v>32767.9</v>
      </c>
      <c r="I34" s="62">
        <f t="shared" si="6"/>
        <v>30132.3</v>
      </c>
      <c r="J34" s="63">
        <f t="shared" si="0"/>
        <v>2481.8220665470767</v>
      </c>
      <c r="K34" s="64">
        <f t="shared" si="1"/>
        <v>30132.299999999996</v>
      </c>
      <c r="L34" s="65">
        <f t="shared" si="2"/>
        <v>30132.299999999996</v>
      </c>
      <c r="M34" s="64">
        <f t="shared" si="3"/>
        <v>30132.3</v>
      </c>
      <c r="N34" s="65">
        <f t="shared" si="7"/>
        <v>30132.3</v>
      </c>
      <c r="O34" s="23"/>
      <c r="P34" s="24"/>
      <c r="Q34" s="24"/>
      <c r="R34" s="24"/>
      <c r="S34" s="24"/>
      <c r="T34" s="24"/>
      <c r="U34" s="24"/>
      <c r="V34" s="27"/>
      <c r="W34" s="26"/>
    </row>
    <row r="35" spans="1:33" ht="16.5" thickBot="1">
      <c r="A35" s="22">
        <v>27</v>
      </c>
      <c r="B35" s="66" t="s">
        <v>69</v>
      </c>
      <c r="C35" s="57" t="s">
        <v>27</v>
      </c>
      <c r="D35" s="57" t="s">
        <v>28</v>
      </c>
      <c r="E35" s="58">
        <v>1</v>
      </c>
      <c r="F35" s="59">
        <v>99990</v>
      </c>
      <c r="G35" s="60">
        <v>106990</v>
      </c>
      <c r="H35" s="61">
        <v>117689</v>
      </c>
      <c r="I35" s="62">
        <f t="shared" si="6"/>
        <v>108223</v>
      </c>
      <c r="J35" s="63">
        <f t="shared" si="0"/>
        <v>8913.6898644725134</v>
      </c>
      <c r="K35" s="64">
        <f t="shared" si="1"/>
        <v>108223</v>
      </c>
      <c r="L35" s="65">
        <f t="shared" si="2"/>
        <v>108223</v>
      </c>
      <c r="M35" s="64">
        <f t="shared" si="3"/>
        <v>108223</v>
      </c>
      <c r="N35" s="65">
        <f t="shared" si="7"/>
        <v>108223</v>
      </c>
      <c r="O35" s="23"/>
      <c r="P35" s="24"/>
      <c r="Q35" s="24"/>
      <c r="R35" s="24"/>
      <c r="S35" s="24"/>
      <c r="T35" s="24"/>
      <c r="U35" s="24"/>
      <c r="V35" s="27"/>
      <c r="W35" s="26"/>
    </row>
    <row r="36" spans="1:33" ht="16.5" thickBot="1">
      <c r="A36" s="22">
        <v>28</v>
      </c>
      <c r="B36" s="66" t="s">
        <v>70</v>
      </c>
      <c r="C36" s="57" t="s">
        <v>27</v>
      </c>
      <c r="D36" s="57" t="s">
        <v>28</v>
      </c>
      <c r="E36" s="58">
        <v>1</v>
      </c>
      <c r="F36" s="59">
        <v>11300</v>
      </c>
      <c r="G36" s="60">
        <v>12091</v>
      </c>
      <c r="H36" s="61">
        <v>13300.1</v>
      </c>
      <c r="I36" s="62">
        <f t="shared" si="6"/>
        <v>12230.366666666667</v>
      </c>
      <c r="J36" s="63">
        <f t="shared" si="0"/>
        <v>1007.3069558646628</v>
      </c>
      <c r="K36" s="64">
        <f t="shared" si="1"/>
        <v>12230.366666666665</v>
      </c>
      <c r="L36" s="65">
        <f t="shared" si="2"/>
        <v>12230.366666666665</v>
      </c>
      <c r="M36" s="64">
        <f t="shared" si="3"/>
        <v>12230.36</v>
      </c>
      <c r="N36" s="65">
        <f t="shared" si="7"/>
        <v>12230.36</v>
      </c>
      <c r="O36" s="23"/>
      <c r="P36" s="24"/>
      <c r="Q36" s="24"/>
      <c r="R36" s="24"/>
      <c r="S36" s="24"/>
      <c r="T36" s="24"/>
      <c r="U36" s="24"/>
      <c r="V36" s="27"/>
      <c r="W36" s="26"/>
    </row>
    <row r="37" spans="1:33" ht="16.5" thickBot="1">
      <c r="A37" s="22">
        <v>29</v>
      </c>
      <c r="B37" s="66" t="s">
        <v>71</v>
      </c>
      <c r="C37" s="57" t="s">
        <v>27</v>
      </c>
      <c r="D37" s="57" t="s">
        <v>28</v>
      </c>
      <c r="E37" s="58">
        <v>1</v>
      </c>
      <c r="F37" s="59">
        <v>27516</v>
      </c>
      <c r="G37" s="60">
        <v>29442</v>
      </c>
      <c r="H37" s="61">
        <v>32386.2</v>
      </c>
      <c r="I37" s="62">
        <f t="shared" si="6"/>
        <v>29781.399999999998</v>
      </c>
      <c r="J37" s="63">
        <f t="shared" si="0"/>
        <v>2452.7752200313835</v>
      </c>
      <c r="K37" s="64">
        <f t="shared" si="1"/>
        <v>29781.399999999998</v>
      </c>
      <c r="L37" s="65">
        <f t="shared" si="2"/>
        <v>29781.399999999998</v>
      </c>
      <c r="M37" s="64">
        <f t="shared" si="3"/>
        <v>29781.4</v>
      </c>
      <c r="N37" s="65">
        <f t="shared" si="7"/>
        <v>29781.4</v>
      </c>
      <c r="O37" s="23"/>
      <c r="P37" s="24"/>
      <c r="Q37" s="24"/>
      <c r="R37" s="24"/>
      <c r="S37" s="24"/>
      <c r="T37" s="24"/>
      <c r="U37" s="24"/>
      <c r="V37" s="27"/>
      <c r="W37" s="26"/>
    </row>
    <row r="38" spans="1:33" ht="16.5" thickBot="1">
      <c r="A38" s="22">
        <v>30</v>
      </c>
      <c r="B38" s="66" t="s">
        <v>72</v>
      </c>
      <c r="C38" s="57" t="s">
        <v>27</v>
      </c>
      <c r="D38" s="57" t="s">
        <v>28</v>
      </c>
      <c r="E38" s="58">
        <v>1</v>
      </c>
      <c r="F38" s="59">
        <v>6687</v>
      </c>
      <c r="G38" s="60">
        <v>7155</v>
      </c>
      <c r="H38" s="61">
        <v>7870.5</v>
      </c>
      <c r="I38" s="62">
        <f t="shared" si="6"/>
        <v>7237.5</v>
      </c>
      <c r="J38" s="63">
        <f t="shared" si="0"/>
        <v>596.04760715902546</v>
      </c>
      <c r="K38" s="64">
        <f t="shared" si="1"/>
        <v>7237.5</v>
      </c>
      <c r="L38" s="65">
        <f t="shared" si="2"/>
        <v>7237.5</v>
      </c>
      <c r="M38" s="64">
        <f t="shared" si="3"/>
        <v>7237.5</v>
      </c>
      <c r="N38" s="65">
        <f t="shared" si="7"/>
        <v>7237.5</v>
      </c>
      <c r="O38" s="23"/>
      <c r="P38" s="24"/>
      <c r="Q38" s="24"/>
      <c r="R38" s="24"/>
      <c r="S38" s="24"/>
      <c r="T38" s="24"/>
      <c r="U38" s="24"/>
      <c r="V38" s="27"/>
      <c r="W38" s="26"/>
    </row>
    <row r="39" spans="1:33" ht="16.5" thickBot="1">
      <c r="A39" s="22">
        <v>31</v>
      </c>
      <c r="B39" s="66" t="s">
        <v>73</v>
      </c>
      <c r="C39" s="57" t="s">
        <v>27</v>
      </c>
      <c r="D39" s="57" t="s">
        <v>28</v>
      </c>
      <c r="E39" s="58">
        <v>1</v>
      </c>
      <c r="F39" s="59">
        <v>16090</v>
      </c>
      <c r="G39" s="60">
        <v>17216</v>
      </c>
      <c r="H39" s="61">
        <v>18937.599999999999</v>
      </c>
      <c r="I39" s="62">
        <f t="shared" si="6"/>
        <v>17414.533333333333</v>
      </c>
      <c r="J39" s="63">
        <f t="shared" si="0"/>
        <v>1434.1436655137904</v>
      </c>
      <c r="K39" s="64">
        <f t="shared" si="1"/>
        <v>17414.533333333333</v>
      </c>
      <c r="L39" s="65">
        <f t="shared" si="2"/>
        <v>17414.533333333333</v>
      </c>
      <c r="M39" s="64">
        <f t="shared" si="3"/>
        <v>17414.53</v>
      </c>
      <c r="N39" s="65">
        <f t="shared" si="7"/>
        <v>17414.53</v>
      </c>
      <c r="O39" s="23"/>
      <c r="P39" s="24"/>
      <c r="Q39" s="24"/>
      <c r="R39" s="24"/>
      <c r="S39" s="24"/>
      <c r="T39" s="24"/>
      <c r="U39" s="24"/>
      <c r="V39" s="27"/>
      <c r="W39" s="26"/>
    </row>
    <row r="40" spans="1:33" ht="16.5" thickBot="1">
      <c r="A40" s="22">
        <v>32</v>
      </c>
      <c r="B40" s="66" t="s">
        <v>74</v>
      </c>
      <c r="C40" s="57" t="s">
        <v>27</v>
      </c>
      <c r="D40" s="57" t="s">
        <v>28</v>
      </c>
      <c r="E40" s="58">
        <v>1</v>
      </c>
      <c r="F40" s="59">
        <v>10720</v>
      </c>
      <c r="G40" s="60">
        <v>11471</v>
      </c>
      <c r="H40" s="61">
        <v>12618.1</v>
      </c>
      <c r="I40" s="62">
        <f t="shared" si="6"/>
        <v>11603.033333333333</v>
      </c>
      <c r="J40" s="63">
        <f t="shared" si="0"/>
        <v>955.91343924715989</v>
      </c>
      <c r="K40" s="64">
        <f t="shared" si="1"/>
        <v>11603.033333333333</v>
      </c>
      <c r="L40" s="65">
        <f t="shared" si="2"/>
        <v>11603.033333333333</v>
      </c>
      <c r="M40" s="64">
        <f t="shared" si="3"/>
        <v>11603.03</v>
      </c>
      <c r="N40" s="65">
        <f t="shared" si="7"/>
        <v>11603.03</v>
      </c>
      <c r="O40" s="23">
        <f t="shared" si="5"/>
        <v>13923.636</v>
      </c>
      <c r="P40" s="24"/>
      <c r="Q40" s="24"/>
      <c r="R40" s="24"/>
      <c r="S40" s="24"/>
      <c r="T40" s="24"/>
      <c r="U40" s="24"/>
      <c r="V40" s="27">
        <v>223.69</v>
      </c>
      <c r="W40" s="26">
        <v>1.2</v>
      </c>
    </row>
    <row r="41" spans="1:33" s="1" customFormat="1" ht="16.5" thickBot="1">
      <c r="A41" s="22">
        <v>33</v>
      </c>
      <c r="B41" s="66" t="s">
        <v>75</v>
      </c>
      <c r="C41" s="57" t="s">
        <v>128</v>
      </c>
      <c r="D41" s="57" t="s">
        <v>28</v>
      </c>
      <c r="E41" s="58">
        <v>1</v>
      </c>
      <c r="F41" s="59">
        <v>21068</v>
      </c>
      <c r="G41" s="60">
        <v>22543</v>
      </c>
      <c r="H41" s="61">
        <v>24797.3</v>
      </c>
      <c r="I41" s="62">
        <f t="shared" si="6"/>
        <v>22802.766666666666</v>
      </c>
      <c r="J41" s="63">
        <f t="shared" si="0"/>
        <v>1878.1716277628443</v>
      </c>
      <c r="K41" s="64">
        <f t="shared" si="1"/>
        <v>22802.766666666666</v>
      </c>
      <c r="L41" s="65">
        <f t="shared" si="2"/>
        <v>22802.766666666666</v>
      </c>
      <c r="M41" s="64">
        <f t="shared" si="3"/>
        <v>22802.76</v>
      </c>
      <c r="N41" s="65">
        <f t="shared" si="7"/>
        <v>22802.76</v>
      </c>
      <c r="O41" s="23">
        <f t="shared" si="5"/>
        <v>27363.311999999998</v>
      </c>
      <c r="P41" s="28"/>
      <c r="Q41" s="28"/>
      <c r="R41" s="28"/>
      <c r="S41" s="28"/>
      <c r="T41" s="28"/>
      <c r="U41" s="28"/>
      <c r="V41" s="29">
        <v>245.07</v>
      </c>
      <c r="W41" s="26">
        <v>1.2</v>
      </c>
      <c r="X41" s="30"/>
      <c r="Y41" s="31"/>
      <c r="Z41" s="31"/>
      <c r="AA41" s="31"/>
      <c r="AB41" s="31"/>
      <c r="AC41" s="31"/>
      <c r="AD41" s="31"/>
      <c r="AE41" s="31"/>
      <c r="AF41" s="31"/>
      <c r="AG41" s="31"/>
    </row>
    <row r="42" spans="1:33" s="1" customFormat="1" ht="16.5" thickBot="1">
      <c r="A42" s="22">
        <v>34</v>
      </c>
      <c r="B42" s="66" t="s">
        <v>76</v>
      </c>
      <c r="C42" s="57" t="s">
        <v>27</v>
      </c>
      <c r="D42" s="57" t="s">
        <v>28</v>
      </c>
      <c r="E42" s="58">
        <v>1</v>
      </c>
      <c r="F42" s="59">
        <v>10106</v>
      </c>
      <c r="G42" s="60">
        <v>10813</v>
      </c>
      <c r="H42" s="61">
        <v>11894.3</v>
      </c>
      <c r="I42" s="62">
        <f t="shared" si="6"/>
        <v>10937.766666666668</v>
      </c>
      <c r="J42" s="63">
        <f t="shared" si="0"/>
        <v>900.65490801601288</v>
      </c>
      <c r="K42" s="64">
        <f t="shared" si="1"/>
        <v>10937.766666666666</v>
      </c>
      <c r="L42" s="65">
        <f t="shared" si="2"/>
        <v>10937.766666666666</v>
      </c>
      <c r="M42" s="64">
        <f t="shared" si="3"/>
        <v>10937.76</v>
      </c>
      <c r="N42" s="65">
        <f t="shared" si="7"/>
        <v>10937.76</v>
      </c>
      <c r="O42" s="23"/>
      <c r="P42" s="28"/>
      <c r="Q42" s="28"/>
      <c r="R42" s="28"/>
      <c r="S42" s="28"/>
      <c r="T42" s="28"/>
      <c r="U42" s="28"/>
      <c r="V42" s="29"/>
      <c r="W42" s="26"/>
      <c r="X42" s="30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s="1" customFormat="1" ht="16.5" thickBot="1">
      <c r="A43" s="22">
        <v>35</v>
      </c>
      <c r="B43" s="66" t="s">
        <v>77</v>
      </c>
      <c r="C43" s="57" t="s">
        <v>27</v>
      </c>
      <c r="D43" s="57" t="s">
        <v>28</v>
      </c>
      <c r="E43" s="58">
        <v>1</v>
      </c>
      <c r="F43" s="59">
        <v>42299</v>
      </c>
      <c r="G43" s="60">
        <v>45260</v>
      </c>
      <c r="H43" s="61">
        <v>49786</v>
      </c>
      <c r="I43" s="62">
        <f t="shared" si="6"/>
        <v>45781.666666666664</v>
      </c>
      <c r="J43" s="63">
        <f t="shared" si="0"/>
        <v>3770.662320247377</v>
      </c>
      <c r="K43" s="64">
        <f t="shared" si="1"/>
        <v>45781.666666666664</v>
      </c>
      <c r="L43" s="65">
        <f t="shared" si="2"/>
        <v>45781.666666666664</v>
      </c>
      <c r="M43" s="64">
        <f t="shared" si="3"/>
        <v>45781.66</v>
      </c>
      <c r="N43" s="65">
        <f t="shared" si="7"/>
        <v>45781.66</v>
      </c>
      <c r="O43" s="23"/>
      <c r="P43" s="28"/>
      <c r="Q43" s="28"/>
      <c r="R43" s="28"/>
      <c r="S43" s="28"/>
      <c r="T43" s="28"/>
      <c r="U43" s="28"/>
      <c r="V43" s="29"/>
      <c r="W43" s="26"/>
      <c r="X43" s="30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s="1" customFormat="1" ht="32.25" thickBot="1">
      <c r="A44" s="22">
        <v>36</v>
      </c>
      <c r="B44" s="66" t="s">
        <v>78</v>
      </c>
      <c r="C44" s="57" t="s">
        <v>27</v>
      </c>
      <c r="D44" s="57" t="s">
        <v>28</v>
      </c>
      <c r="E44" s="58">
        <v>1</v>
      </c>
      <c r="F44" s="59">
        <v>47308</v>
      </c>
      <c r="G44" s="60">
        <v>50620</v>
      </c>
      <c r="H44" s="61">
        <v>55682</v>
      </c>
      <c r="I44" s="62">
        <f t="shared" si="6"/>
        <v>51203.333333333336</v>
      </c>
      <c r="J44" s="63">
        <f t="shared" si="0"/>
        <v>4217.3661606900259</v>
      </c>
      <c r="K44" s="64">
        <f t="shared" si="1"/>
        <v>51203.333333333328</v>
      </c>
      <c r="L44" s="65">
        <f t="shared" si="2"/>
        <v>51203.333333333328</v>
      </c>
      <c r="M44" s="64">
        <f t="shared" si="3"/>
        <v>51203.33</v>
      </c>
      <c r="N44" s="65">
        <f t="shared" si="7"/>
        <v>51203.33</v>
      </c>
      <c r="O44" s="23"/>
      <c r="P44" s="28"/>
      <c r="Q44" s="28"/>
      <c r="R44" s="28"/>
      <c r="S44" s="28"/>
      <c r="T44" s="28"/>
      <c r="U44" s="28"/>
      <c r="V44" s="29"/>
      <c r="W44" s="26"/>
      <c r="X44" s="30"/>
      <c r="Y44" s="31"/>
      <c r="Z44" s="31"/>
      <c r="AA44" s="31"/>
      <c r="AB44" s="31"/>
      <c r="AC44" s="31"/>
      <c r="AD44" s="31"/>
      <c r="AE44" s="31"/>
      <c r="AF44" s="31"/>
      <c r="AG44" s="31"/>
    </row>
    <row r="45" spans="1:33" s="1" customFormat="1" ht="16.5" thickBot="1">
      <c r="A45" s="22">
        <v>37</v>
      </c>
      <c r="B45" s="66" t="s">
        <v>79</v>
      </c>
      <c r="C45" s="57" t="s">
        <v>27</v>
      </c>
      <c r="D45" s="57" t="s">
        <v>28</v>
      </c>
      <c r="E45" s="58">
        <v>1</v>
      </c>
      <c r="F45" s="59">
        <v>23920</v>
      </c>
      <c r="G45" s="60">
        <v>25595</v>
      </c>
      <c r="H45" s="61">
        <v>28154.5</v>
      </c>
      <c r="I45" s="62">
        <f t="shared" si="6"/>
        <v>25889.833333333332</v>
      </c>
      <c r="J45" s="63">
        <f t="shared" si="0"/>
        <v>2132.5905803349442</v>
      </c>
      <c r="K45" s="64">
        <f t="shared" si="1"/>
        <v>25889.833333333332</v>
      </c>
      <c r="L45" s="65">
        <f t="shared" si="2"/>
        <v>25889.833333333332</v>
      </c>
      <c r="M45" s="64">
        <f t="shared" si="3"/>
        <v>25889.83</v>
      </c>
      <c r="N45" s="65">
        <f t="shared" si="7"/>
        <v>25889.83</v>
      </c>
      <c r="O45" s="23"/>
      <c r="P45" s="28"/>
      <c r="Q45" s="28"/>
      <c r="R45" s="28"/>
      <c r="S45" s="28"/>
      <c r="T45" s="28"/>
      <c r="U45" s="28"/>
      <c r="V45" s="29"/>
      <c r="W45" s="26"/>
      <c r="X45" s="30"/>
      <c r="Y45" s="31"/>
      <c r="Z45" s="31"/>
      <c r="AA45" s="31"/>
      <c r="AB45" s="31"/>
      <c r="AC45" s="31"/>
      <c r="AD45" s="31"/>
      <c r="AE45" s="31"/>
      <c r="AF45" s="31"/>
      <c r="AG45" s="31"/>
    </row>
    <row r="46" spans="1:33" s="1" customFormat="1" ht="16.5" thickBot="1">
      <c r="A46" s="22">
        <v>38</v>
      </c>
      <c r="B46" s="66" t="s">
        <v>80</v>
      </c>
      <c r="C46" s="57" t="s">
        <v>27</v>
      </c>
      <c r="D46" s="57" t="s">
        <v>28</v>
      </c>
      <c r="E46" s="58">
        <v>1</v>
      </c>
      <c r="F46" s="59">
        <v>99999</v>
      </c>
      <c r="G46" s="60">
        <v>107000</v>
      </c>
      <c r="H46" s="61">
        <v>117700</v>
      </c>
      <c r="I46" s="62">
        <f t="shared" si="6"/>
        <v>108233</v>
      </c>
      <c r="J46" s="63">
        <f t="shared" si="0"/>
        <v>8914.6826640099753</v>
      </c>
      <c r="K46" s="64">
        <f t="shared" si="1"/>
        <v>108233</v>
      </c>
      <c r="L46" s="65">
        <f t="shared" si="2"/>
        <v>108233</v>
      </c>
      <c r="M46" s="64">
        <f t="shared" si="3"/>
        <v>108233</v>
      </c>
      <c r="N46" s="65">
        <f t="shared" si="7"/>
        <v>108233</v>
      </c>
      <c r="O46" s="23"/>
      <c r="P46" s="28"/>
      <c r="Q46" s="28"/>
      <c r="R46" s="28"/>
      <c r="S46" s="28"/>
      <c r="T46" s="28"/>
      <c r="U46" s="28"/>
      <c r="V46" s="29"/>
      <c r="W46" s="26"/>
      <c r="X46" s="30"/>
      <c r="Y46" s="31"/>
      <c r="Z46" s="31"/>
      <c r="AA46" s="31"/>
      <c r="AB46" s="31"/>
      <c r="AC46" s="31"/>
      <c r="AD46" s="31"/>
      <c r="AE46" s="31"/>
      <c r="AF46" s="31"/>
      <c r="AG46" s="31"/>
    </row>
    <row r="47" spans="1:33" s="1" customFormat="1" ht="16.5" thickBot="1">
      <c r="A47" s="22">
        <v>39</v>
      </c>
      <c r="B47" s="66" t="s">
        <v>81</v>
      </c>
      <c r="C47" s="57" t="s">
        <v>27</v>
      </c>
      <c r="D47" s="57" t="s">
        <v>28</v>
      </c>
      <c r="E47" s="58">
        <v>1</v>
      </c>
      <c r="F47" s="59">
        <v>29550</v>
      </c>
      <c r="G47" s="60">
        <v>31619</v>
      </c>
      <c r="H47" s="61">
        <v>34780.9</v>
      </c>
      <c r="I47" s="62">
        <f t="shared" si="6"/>
        <v>31983.3</v>
      </c>
      <c r="J47" s="63">
        <f t="shared" si="0"/>
        <v>2634.409719462788</v>
      </c>
      <c r="K47" s="64">
        <f t="shared" si="1"/>
        <v>31983.299999999996</v>
      </c>
      <c r="L47" s="65">
        <f t="shared" si="2"/>
        <v>31983.299999999996</v>
      </c>
      <c r="M47" s="64">
        <f t="shared" si="3"/>
        <v>31983.3</v>
      </c>
      <c r="N47" s="65">
        <f t="shared" si="7"/>
        <v>31983.3</v>
      </c>
      <c r="O47" s="23"/>
      <c r="P47" s="28"/>
      <c r="Q47" s="28"/>
      <c r="R47" s="28"/>
      <c r="S47" s="28"/>
      <c r="T47" s="28"/>
      <c r="U47" s="28"/>
      <c r="V47" s="29"/>
      <c r="W47" s="26"/>
      <c r="X47" s="30"/>
      <c r="Y47" s="31"/>
      <c r="Z47" s="31"/>
      <c r="AA47" s="31"/>
      <c r="AB47" s="31"/>
      <c r="AC47" s="31"/>
      <c r="AD47" s="31"/>
      <c r="AE47" s="31"/>
      <c r="AF47" s="31"/>
      <c r="AG47" s="31"/>
    </row>
    <row r="48" spans="1:33" s="1" customFormat="1" ht="16.5" thickBot="1">
      <c r="A48" s="22">
        <v>40</v>
      </c>
      <c r="B48" s="66" t="s">
        <v>82</v>
      </c>
      <c r="C48" s="57" t="s">
        <v>27</v>
      </c>
      <c r="D48" s="57" t="s">
        <v>28</v>
      </c>
      <c r="E48" s="58">
        <v>1</v>
      </c>
      <c r="F48" s="59">
        <v>10930</v>
      </c>
      <c r="G48" s="60">
        <v>11695</v>
      </c>
      <c r="H48" s="61">
        <v>11800</v>
      </c>
      <c r="I48" s="62">
        <f t="shared" si="6"/>
        <v>11475</v>
      </c>
      <c r="J48" s="63">
        <f t="shared" si="0"/>
        <v>474.89472517601206</v>
      </c>
      <c r="K48" s="64">
        <f t="shared" si="1"/>
        <v>11475</v>
      </c>
      <c r="L48" s="65">
        <f t="shared" si="2"/>
        <v>11475</v>
      </c>
      <c r="M48" s="64">
        <f t="shared" si="3"/>
        <v>11475</v>
      </c>
      <c r="N48" s="65">
        <f t="shared" si="7"/>
        <v>11475</v>
      </c>
      <c r="O48" s="23"/>
      <c r="P48" s="28"/>
      <c r="Q48" s="28"/>
      <c r="R48" s="28"/>
      <c r="S48" s="28"/>
      <c r="T48" s="28"/>
      <c r="U48" s="28"/>
      <c r="V48" s="29"/>
      <c r="W48" s="26"/>
      <c r="X48" s="30"/>
      <c r="Y48" s="31"/>
      <c r="Z48" s="31"/>
      <c r="AA48" s="31"/>
      <c r="AB48" s="31"/>
      <c r="AC48" s="31"/>
      <c r="AD48" s="31"/>
      <c r="AE48" s="31"/>
      <c r="AF48" s="31"/>
      <c r="AG48" s="31"/>
    </row>
    <row r="49" spans="1:33" s="1" customFormat="1" ht="16.5" thickBot="1">
      <c r="A49" s="22">
        <v>41</v>
      </c>
      <c r="B49" s="66" t="s">
        <v>83</v>
      </c>
      <c r="C49" s="57" t="s">
        <v>30</v>
      </c>
      <c r="D49" s="57" t="s">
        <v>28</v>
      </c>
      <c r="E49" s="58">
        <v>1</v>
      </c>
      <c r="F49" s="59">
        <v>21699</v>
      </c>
      <c r="G49" s="60">
        <v>23218</v>
      </c>
      <c r="H49" s="61">
        <v>25539.8</v>
      </c>
      <c r="I49" s="62">
        <f t="shared" si="6"/>
        <v>23485.600000000002</v>
      </c>
      <c r="J49" s="63">
        <f t="shared" si="0"/>
        <v>1934.3328255499359</v>
      </c>
      <c r="K49" s="64">
        <f t="shared" si="1"/>
        <v>23485.599999999999</v>
      </c>
      <c r="L49" s="65">
        <f t="shared" si="2"/>
        <v>23485.599999999999</v>
      </c>
      <c r="M49" s="64">
        <f t="shared" si="3"/>
        <v>23485.599999999999</v>
      </c>
      <c r="N49" s="65">
        <f t="shared" si="7"/>
        <v>23485.599999999999</v>
      </c>
      <c r="O49" s="23"/>
      <c r="P49" s="28"/>
      <c r="Q49" s="28"/>
      <c r="R49" s="28"/>
      <c r="S49" s="28"/>
      <c r="T49" s="28"/>
      <c r="U49" s="28"/>
      <c r="V49" s="29"/>
      <c r="W49" s="26"/>
      <c r="X49" s="30"/>
      <c r="Y49" s="31"/>
      <c r="Z49" s="31"/>
      <c r="AA49" s="31"/>
      <c r="AB49" s="31"/>
      <c r="AC49" s="31"/>
      <c r="AD49" s="31"/>
      <c r="AE49" s="31"/>
      <c r="AF49" s="31"/>
      <c r="AG49" s="31"/>
    </row>
    <row r="50" spans="1:33" s="1" customFormat="1" ht="16.5" thickBot="1">
      <c r="A50" s="22">
        <v>42</v>
      </c>
      <c r="B50" s="66" t="s">
        <v>84</v>
      </c>
      <c r="C50" s="57" t="s">
        <v>128</v>
      </c>
      <c r="D50" s="57" t="s">
        <v>28</v>
      </c>
      <c r="E50" s="58">
        <v>1</v>
      </c>
      <c r="F50" s="59">
        <v>25608</v>
      </c>
      <c r="G50" s="60">
        <v>27401</v>
      </c>
      <c r="H50" s="61">
        <v>30141.1</v>
      </c>
      <c r="I50" s="62">
        <f t="shared" si="6"/>
        <v>27716.7</v>
      </c>
      <c r="J50" s="63">
        <f t="shared" si="0"/>
        <v>2282.9802386354545</v>
      </c>
      <c r="K50" s="64">
        <f t="shared" si="1"/>
        <v>27716.7</v>
      </c>
      <c r="L50" s="65">
        <f t="shared" si="2"/>
        <v>27716.7</v>
      </c>
      <c r="M50" s="64">
        <f t="shared" si="3"/>
        <v>27716.7</v>
      </c>
      <c r="N50" s="65">
        <f t="shared" si="7"/>
        <v>27716.7</v>
      </c>
      <c r="O50" s="23"/>
      <c r="P50" s="28"/>
      <c r="Q50" s="28"/>
      <c r="R50" s="28"/>
      <c r="S50" s="28"/>
      <c r="T50" s="28"/>
      <c r="U50" s="28"/>
      <c r="V50" s="29"/>
      <c r="W50" s="26"/>
      <c r="X50" s="30"/>
      <c r="Y50" s="31"/>
      <c r="Z50" s="31"/>
      <c r="AA50" s="31"/>
      <c r="AB50" s="31"/>
      <c r="AC50" s="31"/>
      <c r="AD50" s="31"/>
      <c r="AE50" s="31"/>
      <c r="AF50" s="31"/>
      <c r="AG50" s="31"/>
    </row>
    <row r="51" spans="1:33" s="1" customFormat="1" ht="16.5" thickBot="1">
      <c r="A51" s="22">
        <v>43</v>
      </c>
      <c r="B51" s="66" t="s">
        <v>85</v>
      </c>
      <c r="C51" s="57" t="s">
        <v>128</v>
      </c>
      <c r="D51" s="57" t="s">
        <v>28</v>
      </c>
      <c r="E51" s="58">
        <v>1</v>
      </c>
      <c r="F51" s="59">
        <v>23986</v>
      </c>
      <c r="G51" s="60">
        <v>25665</v>
      </c>
      <c r="H51" s="61">
        <v>28231.5</v>
      </c>
      <c r="I51" s="62">
        <f t="shared" si="6"/>
        <v>25960.833333333332</v>
      </c>
      <c r="J51" s="63">
        <f t="shared" si="0"/>
        <v>2138.1547145455434</v>
      </c>
      <c r="K51" s="64">
        <f t="shared" si="1"/>
        <v>25960.833333333332</v>
      </c>
      <c r="L51" s="65">
        <f t="shared" si="2"/>
        <v>25960.833333333332</v>
      </c>
      <c r="M51" s="64">
        <f t="shared" si="3"/>
        <v>25960.83</v>
      </c>
      <c r="N51" s="65">
        <f t="shared" si="7"/>
        <v>25960.83</v>
      </c>
      <c r="O51" s="23"/>
      <c r="P51" s="28"/>
      <c r="Q51" s="28"/>
      <c r="R51" s="28"/>
      <c r="S51" s="28"/>
      <c r="T51" s="28"/>
      <c r="U51" s="28"/>
      <c r="V51" s="29"/>
      <c r="W51" s="26"/>
      <c r="X51" s="30"/>
      <c r="Y51" s="31"/>
      <c r="Z51" s="31"/>
      <c r="AA51" s="31"/>
      <c r="AB51" s="31"/>
      <c r="AC51" s="31"/>
      <c r="AD51" s="31"/>
      <c r="AE51" s="31"/>
      <c r="AF51" s="31"/>
      <c r="AG51" s="31"/>
    </row>
    <row r="52" spans="1:33" s="1" customFormat="1" ht="16.5" thickBot="1">
      <c r="A52" s="22">
        <v>44</v>
      </c>
      <c r="B52" s="66" t="s">
        <v>86</v>
      </c>
      <c r="C52" s="57" t="s">
        <v>128</v>
      </c>
      <c r="D52" s="57" t="s">
        <v>28</v>
      </c>
      <c r="E52" s="58">
        <v>1</v>
      </c>
      <c r="F52" s="59">
        <v>95300</v>
      </c>
      <c r="G52" s="60">
        <v>99900</v>
      </c>
      <c r="H52" s="61">
        <v>103000</v>
      </c>
      <c r="I52" s="62">
        <f t="shared" si="6"/>
        <v>99400</v>
      </c>
      <c r="J52" s="63">
        <f t="shared" si="0"/>
        <v>3874.2741255621031</v>
      </c>
      <c r="K52" s="64">
        <f t="shared" si="1"/>
        <v>99400</v>
      </c>
      <c r="L52" s="65">
        <f t="shared" si="2"/>
        <v>99400</v>
      </c>
      <c r="M52" s="64">
        <f t="shared" si="3"/>
        <v>99400</v>
      </c>
      <c r="N52" s="65">
        <f t="shared" si="7"/>
        <v>99400</v>
      </c>
      <c r="O52" s="23"/>
      <c r="P52" s="28"/>
      <c r="Q52" s="28"/>
      <c r="R52" s="28"/>
      <c r="S52" s="28"/>
      <c r="T52" s="28"/>
      <c r="U52" s="28"/>
      <c r="V52" s="29"/>
      <c r="W52" s="26"/>
      <c r="X52" s="30"/>
      <c r="Y52" s="31"/>
      <c r="Z52" s="31"/>
      <c r="AA52" s="31"/>
      <c r="AB52" s="31"/>
      <c r="AC52" s="31"/>
      <c r="AD52" s="31"/>
      <c r="AE52" s="31"/>
      <c r="AF52" s="31"/>
      <c r="AG52" s="31"/>
    </row>
    <row r="53" spans="1:33" s="1" customFormat="1" ht="16.5" thickBot="1">
      <c r="A53" s="22">
        <v>45</v>
      </c>
      <c r="B53" s="66" t="s">
        <v>87</v>
      </c>
      <c r="C53" s="57" t="s">
        <v>128</v>
      </c>
      <c r="D53" s="57" t="s">
        <v>28</v>
      </c>
      <c r="E53" s="58">
        <v>1</v>
      </c>
      <c r="F53" s="59">
        <v>54590</v>
      </c>
      <c r="G53" s="60">
        <v>58411</v>
      </c>
      <c r="H53" s="61">
        <v>64252.1</v>
      </c>
      <c r="I53" s="62">
        <f t="shared" si="6"/>
        <v>59084.366666666669</v>
      </c>
      <c r="J53" s="63">
        <f t="shared" si="0"/>
        <v>4866.1186898115548</v>
      </c>
      <c r="K53" s="64">
        <f t="shared" si="1"/>
        <v>59084.366666666669</v>
      </c>
      <c r="L53" s="65">
        <f t="shared" si="2"/>
        <v>59084.366666666669</v>
      </c>
      <c r="M53" s="64">
        <f t="shared" si="3"/>
        <v>59084.36</v>
      </c>
      <c r="N53" s="65">
        <f t="shared" si="7"/>
        <v>59084.36</v>
      </c>
      <c r="O53" s="23"/>
      <c r="P53" s="28"/>
      <c r="Q53" s="28"/>
      <c r="R53" s="28"/>
      <c r="S53" s="28"/>
      <c r="T53" s="28"/>
      <c r="U53" s="28"/>
      <c r="V53" s="29"/>
      <c r="W53" s="26"/>
      <c r="X53" s="30"/>
      <c r="Y53" s="31"/>
      <c r="Z53" s="31"/>
      <c r="AA53" s="31"/>
      <c r="AB53" s="31"/>
      <c r="AC53" s="31"/>
      <c r="AD53" s="31"/>
      <c r="AE53" s="31"/>
      <c r="AF53" s="31"/>
      <c r="AG53" s="31"/>
    </row>
    <row r="54" spans="1:33" s="1" customFormat="1" ht="16.5" thickBot="1">
      <c r="A54" s="22">
        <v>46</v>
      </c>
      <c r="B54" s="67" t="s">
        <v>88</v>
      </c>
      <c r="C54" s="57" t="s">
        <v>27</v>
      </c>
      <c r="D54" s="57" t="s">
        <v>28</v>
      </c>
      <c r="E54" s="58">
        <v>1</v>
      </c>
      <c r="F54" s="59">
        <v>10899</v>
      </c>
      <c r="G54" s="60">
        <v>11662</v>
      </c>
      <c r="H54" s="61">
        <v>12828.2</v>
      </c>
      <c r="I54" s="62">
        <f t="shared" si="6"/>
        <v>11796.4</v>
      </c>
      <c r="J54" s="63">
        <f t="shared" si="0"/>
        <v>971.59697405868894</v>
      </c>
      <c r="K54" s="64">
        <f t="shared" si="1"/>
        <v>11796.399999999998</v>
      </c>
      <c r="L54" s="65">
        <f t="shared" si="2"/>
        <v>11796.399999999998</v>
      </c>
      <c r="M54" s="64">
        <f t="shared" si="3"/>
        <v>11796.4</v>
      </c>
      <c r="N54" s="65">
        <f t="shared" si="7"/>
        <v>11796.4</v>
      </c>
      <c r="O54" s="23"/>
      <c r="P54" s="28"/>
      <c r="Q54" s="28"/>
      <c r="R54" s="28"/>
      <c r="S54" s="28"/>
      <c r="T54" s="28"/>
      <c r="U54" s="28"/>
      <c r="V54" s="29"/>
      <c r="W54" s="26"/>
      <c r="X54" s="30"/>
      <c r="Y54" s="31"/>
      <c r="Z54" s="31"/>
      <c r="AA54" s="31"/>
      <c r="AB54" s="31"/>
      <c r="AC54" s="31"/>
      <c r="AD54" s="31"/>
      <c r="AE54" s="31"/>
      <c r="AF54" s="31"/>
      <c r="AG54" s="31"/>
    </row>
    <row r="55" spans="1:33" s="1" customFormat="1" ht="32.25" thickBot="1">
      <c r="A55" s="22">
        <v>47</v>
      </c>
      <c r="B55" s="67" t="s">
        <v>89</v>
      </c>
      <c r="C55" s="57" t="s">
        <v>27</v>
      </c>
      <c r="D55" s="57" t="s">
        <v>28</v>
      </c>
      <c r="E55" s="58">
        <v>1</v>
      </c>
      <c r="F55" s="59">
        <v>24652</v>
      </c>
      <c r="G55" s="60">
        <v>26378</v>
      </c>
      <c r="H55" s="61">
        <v>29015.8</v>
      </c>
      <c r="I55" s="62">
        <f t="shared" si="6"/>
        <v>26681.933333333334</v>
      </c>
      <c r="J55" s="63">
        <f t="shared" si="0"/>
        <v>2197.7190933632378</v>
      </c>
      <c r="K55" s="64">
        <f t="shared" si="1"/>
        <v>26681.933333333334</v>
      </c>
      <c r="L55" s="65">
        <f t="shared" si="2"/>
        <v>26681.933333333334</v>
      </c>
      <c r="M55" s="64">
        <f t="shared" si="3"/>
        <v>26681.93</v>
      </c>
      <c r="N55" s="65">
        <f t="shared" si="7"/>
        <v>26681.93</v>
      </c>
      <c r="O55" s="23"/>
      <c r="P55" s="28"/>
      <c r="Q55" s="28"/>
      <c r="R55" s="28"/>
      <c r="S55" s="28"/>
      <c r="T55" s="28"/>
      <c r="U55" s="28"/>
      <c r="V55" s="29"/>
      <c r="W55" s="26"/>
      <c r="X55" s="30"/>
      <c r="Y55" s="31"/>
      <c r="Z55" s="31"/>
      <c r="AA55" s="31"/>
      <c r="AB55" s="31"/>
      <c r="AC55" s="31"/>
      <c r="AD55" s="31"/>
      <c r="AE55" s="31"/>
      <c r="AF55" s="31"/>
      <c r="AG55" s="31"/>
    </row>
    <row r="56" spans="1:33" s="1" customFormat="1" ht="32.25" thickBot="1">
      <c r="A56" s="22">
        <v>48</v>
      </c>
      <c r="B56" s="67" t="s">
        <v>90</v>
      </c>
      <c r="C56" s="57" t="s">
        <v>27</v>
      </c>
      <c r="D56" s="57" t="s">
        <v>28</v>
      </c>
      <c r="E56" s="58">
        <v>1</v>
      </c>
      <c r="F56" s="59">
        <v>39668</v>
      </c>
      <c r="G56" s="60">
        <v>42445</v>
      </c>
      <c r="H56" s="61">
        <v>46689.5</v>
      </c>
      <c r="I56" s="62">
        <f t="shared" si="6"/>
        <v>42934.166666666664</v>
      </c>
      <c r="J56" s="63">
        <f t="shared" si="0"/>
        <v>3536.2167048037841</v>
      </c>
      <c r="K56" s="64">
        <f t="shared" si="1"/>
        <v>42934.166666666664</v>
      </c>
      <c r="L56" s="65">
        <f t="shared" si="2"/>
        <v>42934.166666666664</v>
      </c>
      <c r="M56" s="64">
        <f t="shared" si="3"/>
        <v>42934.16</v>
      </c>
      <c r="N56" s="65">
        <f t="shared" si="7"/>
        <v>42934.16</v>
      </c>
      <c r="O56" s="23"/>
      <c r="P56" s="28"/>
      <c r="Q56" s="28"/>
      <c r="R56" s="28"/>
      <c r="S56" s="28"/>
      <c r="T56" s="28"/>
      <c r="U56" s="28"/>
      <c r="V56" s="29"/>
      <c r="W56" s="26"/>
      <c r="X56" s="30"/>
      <c r="Y56" s="31"/>
      <c r="Z56" s="31"/>
      <c r="AA56" s="31"/>
      <c r="AB56" s="31"/>
      <c r="AC56" s="31"/>
      <c r="AD56" s="31"/>
      <c r="AE56" s="31"/>
      <c r="AF56" s="31"/>
      <c r="AG56" s="31"/>
    </row>
    <row r="57" spans="1:33" s="1" customFormat="1" ht="32.25" thickBot="1">
      <c r="A57" s="22">
        <v>49</v>
      </c>
      <c r="B57" s="67" t="s">
        <v>91</v>
      </c>
      <c r="C57" s="57" t="s">
        <v>27</v>
      </c>
      <c r="D57" s="57" t="s">
        <v>28</v>
      </c>
      <c r="E57" s="58">
        <v>1</v>
      </c>
      <c r="F57" s="59">
        <v>10360</v>
      </c>
      <c r="G57" s="60">
        <v>11085</v>
      </c>
      <c r="H57" s="61">
        <v>12193.5</v>
      </c>
      <c r="I57" s="62">
        <f t="shared" si="6"/>
        <v>11212.833333333334</v>
      </c>
      <c r="J57" s="63">
        <f t="shared" si="0"/>
        <v>923.41030064285792</v>
      </c>
      <c r="K57" s="64">
        <f t="shared" si="1"/>
        <v>11212.833333333332</v>
      </c>
      <c r="L57" s="65">
        <f t="shared" si="2"/>
        <v>11212.833333333332</v>
      </c>
      <c r="M57" s="64">
        <f t="shared" si="3"/>
        <v>11212.83</v>
      </c>
      <c r="N57" s="65">
        <f t="shared" si="7"/>
        <v>11212.83</v>
      </c>
      <c r="O57" s="23"/>
      <c r="P57" s="28"/>
      <c r="Q57" s="28"/>
      <c r="R57" s="28"/>
      <c r="S57" s="28"/>
      <c r="T57" s="28"/>
      <c r="U57" s="28"/>
      <c r="V57" s="29"/>
      <c r="W57" s="26"/>
      <c r="X57" s="30"/>
      <c r="Y57" s="31"/>
      <c r="Z57" s="31"/>
      <c r="AA57" s="31"/>
      <c r="AB57" s="31"/>
      <c r="AC57" s="31"/>
      <c r="AD57" s="31"/>
      <c r="AE57" s="31"/>
      <c r="AF57" s="31"/>
      <c r="AG57" s="31"/>
    </row>
    <row r="58" spans="1:33" s="1" customFormat="1" ht="16.5" thickBot="1">
      <c r="A58" s="22">
        <v>50</v>
      </c>
      <c r="B58" s="67" t="s">
        <v>92</v>
      </c>
      <c r="C58" s="57" t="s">
        <v>27</v>
      </c>
      <c r="D58" s="57" t="s">
        <v>28</v>
      </c>
      <c r="E58" s="58">
        <v>1</v>
      </c>
      <c r="F58" s="59">
        <v>13108</v>
      </c>
      <c r="G58" s="60">
        <v>14026</v>
      </c>
      <c r="H58" s="61">
        <v>15428.6</v>
      </c>
      <c r="I58" s="62">
        <f t="shared" si="6"/>
        <v>14187.533333333333</v>
      </c>
      <c r="J58" s="63">
        <f t="shared" si="0"/>
        <v>1168.7026368299739</v>
      </c>
      <c r="K58" s="64">
        <f t="shared" si="1"/>
        <v>14187.533333333333</v>
      </c>
      <c r="L58" s="65">
        <f t="shared" si="2"/>
        <v>14187.533333333333</v>
      </c>
      <c r="M58" s="64">
        <f t="shared" si="3"/>
        <v>14187.53</v>
      </c>
      <c r="N58" s="65">
        <f t="shared" si="7"/>
        <v>14187.53</v>
      </c>
      <c r="O58" s="23"/>
      <c r="P58" s="28"/>
      <c r="Q58" s="28"/>
      <c r="R58" s="28"/>
      <c r="S58" s="28"/>
      <c r="T58" s="28"/>
      <c r="U58" s="28"/>
      <c r="V58" s="29"/>
      <c r="W58" s="26"/>
      <c r="X58" s="30"/>
      <c r="Y58" s="31"/>
      <c r="Z58" s="31"/>
      <c r="AA58" s="31"/>
      <c r="AB58" s="31"/>
      <c r="AC58" s="31"/>
      <c r="AD58" s="31"/>
      <c r="AE58" s="31"/>
      <c r="AF58" s="31"/>
      <c r="AG58" s="31"/>
    </row>
    <row r="59" spans="1:33" s="1" customFormat="1" ht="16.5" thickBot="1">
      <c r="A59" s="22">
        <v>51</v>
      </c>
      <c r="B59" s="67" t="s">
        <v>93</v>
      </c>
      <c r="C59" s="57" t="s">
        <v>27</v>
      </c>
      <c r="D59" s="57" t="s">
        <v>28</v>
      </c>
      <c r="E59" s="58">
        <v>1</v>
      </c>
      <c r="F59" s="59">
        <v>26271</v>
      </c>
      <c r="G59" s="60">
        <v>28110</v>
      </c>
      <c r="H59" s="61">
        <v>30921</v>
      </c>
      <c r="I59" s="62">
        <f t="shared" si="6"/>
        <v>28434</v>
      </c>
      <c r="J59" s="63">
        <f t="shared" si="0"/>
        <v>2341.8704063205546</v>
      </c>
      <c r="K59" s="64">
        <f t="shared" si="1"/>
        <v>28434</v>
      </c>
      <c r="L59" s="65">
        <f t="shared" si="2"/>
        <v>28434</v>
      </c>
      <c r="M59" s="64">
        <f t="shared" si="3"/>
        <v>28434</v>
      </c>
      <c r="N59" s="65">
        <f t="shared" si="7"/>
        <v>28434</v>
      </c>
      <c r="O59" s="23"/>
      <c r="P59" s="28"/>
      <c r="Q59" s="28"/>
      <c r="R59" s="28"/>
      <c r="S59" s="28"/>
      <c r="T59" s="28"/>
      <c r="U59" s="28"/>
      <c r="V59" s="29"/>
      <c r="W59" s="26"/>
      <c r="X59" s="30"/>
      <c r="Y59" s="31"/>
      <c r="Z59" s="31"/>
      <c r="AA59" s="31"/>
      <c r="AB59" s="31"/>
      <c r="AC59" s="31"/>
      <c r="AD59" s="31"/>
      <c r="AE59" s="31"/>
      <c r="AF59" s="31"/>
      <c r="AG59" s="31"/>
    </row>
    <row r="60" spans="1:33" s="1" customFormat="1" ht="16.5" thickBot="1">
      <c r="A60" s="22">
        <v>52</v>
      </c>
      <c r="B60" s="67" t="s">
        <v>94</v>
      </c>
      <c r="C60" s="57" t="s">
        <v>31</v>
      </c>
      <c r="D60" s="57" t="s">
        <v>28</v>
      </c>
      <c r="E60" s="58">
        <v>1</v>
      </c>
      <c r="F60" s="59">
        <v>17740</v>
      </c>
      <c r="G60" s="60">
        <v>18982</v>
      </c>
      <c r="H60" s="61">
        <v>20880.2</v>
      </c>
      <c r="I60" s="62">
        <f t="shared" si="6"/>
        <v>19200.733333333334</v>
      </c>
      <c r="J60" s="63">
        <f t="shared" si="0"/>
        <v>1581.4857613438494</v>
      </c>
      <c r="K60" s="64">
        <f t="shared" si="1"/>
        <v>19200.73333333333</v>
      </c>
      <c r="L60" s="65">
        <f t="shared" si="2"/>
        <v>19200.73333333333</v>
      </c>
      <c r="M60" s="64">
        <f t="shared" si="3"/>
        <v>19200.73</v>
      </c>
      <c r="N60" s="65">
        <f t="shared" si="7"/>
        <v>19200.73</v>
      </c>
      <c r="O60" s="23"/>
      <c r="P60" s="28"/>
      <c r="Q60" s="28"/>
      <c r="R60" s="28"/>
      <c r="S60" s="28"/>
      <c r="T60" s="28"/>
      <c r="U60" s="28"/>
      <c r="V60" s="29"/>
      <c r="W60" s="26"/>
      <c r="X60" s="30"/>
      <c r="Y60" s="31"/>
      <c r="Z60" s="31"/>
      <c r="AA60" s="31"/>
      <c r="AB60" s="31"/>
      <c r="AC60" s="31"/>
      <c r="AD60" s="31"/>
      <c r="AE60" s="31"/>
      <c r="AF60" s="31"/>
      <c r="AG60" s="31"/>
    </row>
    <row r="61" spans="1:33" s="1" customFormat="1" ht="16.5" thickBot="1">
      <c r="A61" s="22">
        <v>53</v>
      </c>
      <c r="B61" s="67" t="s">
        <v>123</v>
      </c>
      <c r="C61" s="57" t="s">
        <v>32</v>
      </c>
      <c r="D61" s="57" t="s">
        <v>28</v>
      </c>
      <c r="E61" s="58">
        <v>1</v>
      </c>
      <c r="F61" s="59">
        <v>99506</v>
      </c>
      <c r="G61" s="60">
        <v>106472</v>
      </c>
      <c r="H61" s="61">
        <v>108000</v>
      </c>
      <c r="I61" s="62">
        <f t="shared" si="6"/>
        <v>104659.33333333333</v>
      </c>
      <c r="J61" s="63">
        <f t="shared" si="0"/>
        <v>4527.8393669976122</v>
      </c>
      <c r="K61" s="64">
        <f t="shared" si="1"/>
        <v>104659.33333333333</v>
      </c>
      <c r="L61" s="65">
        <f t="shared" si="2"/>
        <v>104659.33333333333</v>
      </c>
      <c r="M61" s="64">
        <f t="shared" si="3"/>
        <v>104659.33</v>
      </c>
      <c r="N61" s="65">
        <f t="shared" si="7"/>
        <v>104659.33</v>
      </c>
      <c r="O61" s="23"/>
      <c r="P61" s="28"/>
      <c r="Q61" s="28"/>
      <c r="R61" s="28"/>
      <c r="S61" s="28"/>
      <c r="T61" s="28"/>
      <c r="U61" s="28"/>
      <c r="V61" s="29"/>
      <c r="W61" s="26"/>
      <c r="X61" s="30"/>
      <c r="Y61" s="31"/>
      <c r="Z61" s="31"/>
      <c r="AA61" s="31"/>
      <c r="AB61" s="31"/>
      <c r="AC61" s="31"/>
      <c r="AD61" s="31"/>
      <c r="AE61" s="31"/>
      <c r="AF61" s="31"/>
      <c r="AG61" s="31"/>
    </row>
    <row r="62" spans="1:33" s="1" customFormat="1" ht="16.5" thickBot="1">
      <c r="A62" s="22">
        <v>54</v>
      </c>
      <c r="B62" s="67" t="s">
        <v>95</v>
      </c>
      <c r="C62" s="57" t="s">
        <v>129</v>
      </c>
      <c r="D62" s="57" t="s">
        <v>28</v>
      </c>
      <c r="E62" s="58">
        <v>1</v>
      </c>
      <c r="F62" s="59">
        <v>13099</v>
      </c>
      <c r="G62" s="60">
        <v>14016</v>
      </c>
      <c r="H62" s="61">
        <v>15417.6</v>
      </c>
      <c r="I62" s="62">
        <f t="shared" si="6"/>
        <v>14177.533333333333</v>
      </c>
      <c r="J62" s="63">
        <f t="shared" si="0"/>
        <v>1167.7098326781932</v>
      </c>
      <c r="K62" s="64">
        <f t="shared" si="1"/>
        <v>14177.533333333333</v>
      </c>
      <c r="L62" s="65">
        <f t="shared" si="2"/>
        <v>14177.533333333333</v>
      </c>
      <c r="M62" s="64">
        <f t="shared" si="3"/>
        <v>14177.53</v>
      </c>
      <c r="N62" s="65">
        <f t="shared" si="7"/>
        <v>14177.53</v>
      </c>
      <c r="O62" s="23"/>
      <c r="P62" s="28"/>
      <c r="Q62" s="28"/>
      <c r="R62" s="28"/>
      <c r="S62" s="28"/>
      <c r="T62" s="28"/>
      <c r="U62" s="28"/>
      <c r="V62" s="29"/>
      <c r="W62" s="26"/>
      <c r="X62" s="30"/>
      <c r="Y62" s="31"/>
      <c r="Z62" s="31"/>
      <c r="AA62" s="31"/>
      <c r="AB62" s="31"/>
      <c r="AC62" s="31"/>
      <c r="AD62" s="31"/>
      <c r="AE62" s="31"/>
      <c r="AF62" s="31"/>
      <c r="AG62" s="31"/>
    </row>
    <row r="63" spans="1:33" s="1" customFormat="1" ht="16.5" thickBot="1">
      <c r="A63" s="22">
        <v>55</v>
      </c>
      <c r="B63" s="67" t="s">
        <v>96</v>
      </c>
      <c r="C63" s="57" t="s">
        <v>129</v>
      </c>
      <c r="D63" s="57" t="s">
        <v>28</v>
      </c>
      <c r="E63" s="58">
        <v>1</v>
      </c>
      <c r="F63" s="59">
        <v>13099</v>
      </c>
      <c r="G63" s="60">
        <v>14016</v>
      </c>
      <c r="H63" s="61">
        <v>15417.6</v>
      </c>
      <c r="I63" s="62">
        <f t="shared" si="6"/>
        <v>14177.533333333333</v>
      </c>
      <c r="J63" s="63">
        <f t="shared" si="0"/>
        <v>1167.7098326781932</v>
      </c>
      <c r="K63" s="64">
        <f t="shared" si="1"/>
        <v>14177.533333333333</v>
      </c>
      <c r="L63" s="65">
        <f t="shared" si="2"/>
        <v>14177.533333333333</v>
      </c>
      <c r="M63" s="64">
        <f t="shared" si="3"/>
        <v>14177.53</v>
      </c>
      <c r="N63" s="65">
        <f t="shared" si="7"/>
        <v>14177.53</v>
      </c>
      <c r="O63" s="23"/>
      <c r="P63" s="28"/>
      <c r="Q63" s="28"/>
      <c r="R63" s="28"/>
      <c r="S63" s="28"/>
      <c r="T63" s="28"/>
      <c r="U63" s="28"/>
      <c r="V63" s="29"/>
      <c r="W63" s="26"/>
      <c r="X63" s="30"/>
      <c r="Y63" s="31"/>
      <c r="Z63" s="31"/>
      <c r="AA63" s="31"/>
      <c r="AB63" s="31"/>
      <c r="AC63" s="31"/>
      <c r="AD63" s="31"/>
      <c r="AE63" s="31"/>
      <c r="AF63" s="31"/>
      <c r="AG63" s="31"/>
    </row>
    <row r="64" spans="1:33" s="1" customFormat="1" ht="16.5" thickBot="1">
      <c r="A64" s="22">
        <v>56</v>
      </c>
      <c r="B64" s="67" t="s">
        <v>97</v>
      </c>
      <c r="C64" s="57" t="s">
        <v>130</v>
      </c>
      <c r="D64" s="57" t="s">
        <v>28</v>
      </c>
      <c r="E64" s="58">
        <v>1</v>
      </c>
      <c r="F64" s="59">
        <v>47090</v>
      </c>
      <c r="G64" s="60">
        <v>50386</v>
      </c>
      <c r="H64" s="61">
        <v>55424.6</v>
      </c>
      <c r="I64" s="62">
        <f t="shared" si="6"/>
        <v>50966.866666666669</v>
      </c>
      <c r="J64" s="63">
        <f t="shared" si="0"/>
        <v>4197.5521263390319</v>
      </c>
      <c r="K64" s="64">
        <f t="shared" si="1"/>
        <v>50966.866666666669</v>
      </c>
      <c r="L64" s="65">
        <f t="shared" si="2"/>
        <v>50966.866666666669</v>
      </c>
      <c r="M64" s="64">
        <f t="shared" si="3"/>
        <v>50966.86</v>
      </c>
      <c r="N64" s="65">
        <f t="shared" si="7"/>
        <v>50966.86</v>
      </c>
      <c r="O64" s="23"/>
      <c r="P64" s="28"/>
      <c r="Q64" s="28"/>
      <c r="R64" s="28"/>
      <c r="S64" s="28"/>
      <c r="T64" s="28"/>
      <c r="U64" s="28"/>
      <c r="V64" s="29"/>
      <c r="W64" s="26"/>
      <c r="X64" s="30"/>
      <c r="Y64" s="31"/>
      <c r="Z64" s="31"/>
      <c r="AA64" s="31"/>
      <c r="AB64" s="31"/>
      <c r="AC64" s="31"/>
      <c r="AD64" s="31"/>
      <c r="AE64" s="31"/>
      <c r="AF64" s="31"/>
      <c r="AG64" s="31"/>
    </row>
    <row r="65" spans="1:33" s="1" customFormat="1" ht="16.5" thickBot="1">
      <c r="A65" s="22">
        <v>57</v>
      </c>
      <c r="B65" s="67" t="s">
        <v>98</v>
      </c>
      <c r="C65" s="57" t="s">
        <v>130</v>
      </c>
      <c r="D65" s="57" t="s">
        <v>28</v>
      </c>
      <c r="E65" s="58">
        <v>1</v>
      </c>
      <c r="F65" s="59">
        <v>48300</v>
      </c>
      <c r="G65" s="60">
        <v>51681</v>
      </c>
      <c r="H65" s="61">
        <v>56849.1</v>
      </c>
      <c r="I65" s="62">
        <f t="shared" si="6"/>
        <v>52276.700000000004</v>
      </c>
      <c r="J65" s="63">
        <f t="shared" si="0"/>
        <v>4305.5686697578049</v>
      </c>
      <c r="K65" s="64">
        <f t="shared" si="1"/>
        <v>52276.7</v>
      </c>
      <c r="L65" s="65">
        <f t="shared" si="2"/>
        <v>52276.7</v>
      </c>
      <c r="M65" s="64">
        <f t="shared" si="3"/>
        <v>52276.7</v>
      </c>
      <c r="N65" s="65">
        <f t="shared" si="7"/>
        <v>52276.7</v>
      </c>
      <c r="O65" s="23"/>
      <c r="P65" s="28"/>
      <c r="Q65" s="28"/>
      <c r="R65" s="28"/>
      <c r="S65" s="28"/>
      <c r="T65" s="28"/>
      <c r="U65" s="28"/>
      <c r="V65" s="29"/>
      <c r="W65" s="26"/>
      <c r="X65" s="30"/>
      <c r="Y65" s="31"/>
      <c r="Z65" s="31"/>
      <c r="AA65" s="31"/>
      <c r="AB65" s="31"/>
      <c r="AC65" s="31"/>
      <c r="AD65" s="31"/>
      <c r="AE65" s="31"/>
      <c r="AF65" s="31"/>
      <c r="AG65" s="31"/>
    </row>
    <row r="66" spans="1:33" s="1" customFormat="1" ht="16.5" thickBot="1">
      <c r="A66" s="22">
        <v>58</v>
      </c>
      <c r="B66" s="67" t="s">
        <v>99</v>
      </c>
      <c r="C66" s="57" t="s">
        <v>33</v>
      </c>
      <c r="D66" s="57" t="s">
        <v>28</v>
      </c>
      <c r="E66" s="58">
        <v>1</v>
      </c>
      <c r="F66" s="59">
        <v>8085</v>
      </c>
      <c r="G66" s="60">
        <v>8651</v>
      </c>
      <c r="H66" s="61">
        <v>9516.1</v>
      </c>
      <c r="I66" s="62">
        <f t="shared" si="6"/>
        <v>8750.6999999999989</v>
      </c>
      <c r="J66" s="63">
        <f t="shared" si="0"/>
        <v>720.74050115142018</v>
      </c>
      <c r="K66" s="64">
        <f t="shared" si="1"/>
        <v>8750.6999999999989</v>
      </c>
      <c r="L66" s="65">
        <f t="shared" si="2"/>
        <v>8750.6999999999989</v>
      </c>
      <c r="M66" s="64">
        <f t="shared" si="3"/>
        <v>8750.7000000000007</v>
      </c>
      <c r="N66" s="65">
        <f t="shared" si="7"/>
        <v>8750.7000000000007</v>
      </c>
      <c r="O66" s="23"/>
      <c r="P66" s="28"/>
      <c r="Q66" s="28"/>
      <c r="R66" s="28"/>
      <c r="S66" s="28"/>
      <c r="T66" s="28"/>
      <c r="U66" s="28"/>
      <c r="V66" s="29"/>
      <c r="W66" s="26"/>
      <c r="X66" s="30"/>
      <c r="Y66" s="31"/>
      <c r="Z66" s="31"/>
      <c r="AA66" s="31"/>
      <c r="AB66" s="31"/>
      <c r="AC66" s="31"/>
      <c r="AD66" s="31"/>
      <c r="AE66" s="31"/>
      <c r="AF66" s="31"/>
      <c r="AG66" s="31"/>
    </row>
    <row r="67" spans="1:33" s="1" customFormat="1" ht="16.5" thickBot="1">
      <c r="A67" s="22">
        <v>59</v>
      </c>
      <c r="B67" s="67" t="s">
        <v>100</v>
      </c>
      <c r="C67" s="57" t="s">
        <v>33</v>
      </c>
      <c r="D67" s="57" t="s">
        <v>28</v>
      </c>
      <c r="E67" s="58">
        <v>1</v>
      </c>
      <c r="F67" s="59">
        <v>9860</v>
      </c>
      <c r="G67" s="60">
        <v>10550</v>
      </c>
      <c r="H67" s="61">
        <v>11605</v>
      </c>
      <c r="I67" s="62">
        <f t="shared" si="6"/>
        <v>10671.666666666666</v>
      </c>
      <c r="J67" s="63">
        <f t="shared" si="0"/>
        <v>878.83919651625308</v>
      </c>
      <c r="K67" s="64">
        <f t="shared" si="1"/>
        <v>10671.666666666666</v>
      </c>
      <c r="L67" s="65">
        <f t="shared" si="2"/>
        <v>10671.666666666666</v>
      </c>
      <c r="M67" s="64">
        <f t="shared" si="3"/>
        <v>10671.66</v>
      </c>
      <c r="N67" s="65">
        <f t="shared" si="7"/>
        <v>10671.66</v>
      </c>
      <c r="O67" s="23"/>
      <c r="P67" s="28"/>
      <c r="Q67" s="28"/>
      <c r="R67" s="28"/>
      <c r="S67" s="28"/>
      <c r="T67" s="28"/>
      <c r="U67" s="28"/>
      <c r="V67" s="29"/>
      <c r="W67" s="26"/>
      <c r="X67" s="30"/>
      <c r="Y67" s="31"/>
      <c r="Z67" s="31"/>
      <c r="AA67" s="31"/>
      <c r="AB67" s="31"/>
      <c r="AC67" s="31"/>
      <c r="AD67" s="31"/>
      <c r="AE67" s="31"/>
      <c r="AF67" s="31"/>
      <c r="AG67" s="31"/>
    </row>
    <row r="68" spans="1:33" s="1" customFormat="1" ht="16.5" thickBot="1">
      <c r="A68" s="22">
        <v>60</v>
      </c>
      <c r="B68" s="67" t="s">
        <v>101</v>
      </c>
      <c r="C68" s="57" t="s">
        <v>27</v>
      </c>
      <c r="D68" s="57" t="s">
        <v>28</v>
      </c>
      <c r="E68" s="58">
        <v>1</v>
      </c>
      <c r="F68" s="59">
        <v>28338</v>
      </c>
      <c r="G68" s="60">
        <v>30322</v>
      </c>
      <c r="H68" s="61">
        <v>33354</v>
      </c>
      <c r="I68" s="62">
        <f t="shared" si="6"/>
        <v>30671.333333333332</v>
      </c>
      <c r="J68" s="63">
        <f t="shared" si="0"/>
        <v>2526.1807800181946</v>
      </c>
      <c r="K68" s="64">
        <f t="shared" si="1"/>
        <v>30671.333333333332</v>
      </c>
      <c r="L68" s="65">
        <f t="shared" si="2"/>
        <v>30671.333333333332</v>
      </c>
      <c r="M68" s="64">
        <f t="shared" si="3"/>
        <v>30671.33</v>
      </c>
      <c r="N68" s="65">
        <f t="shared" si="7"/>
        <v>30671.33</v>
      </c>
      <c r="O68" s="23"/>
      <c r="P68" s="28"/>
      <c r="Q68" s="28"/>
      <c r="R68" s="28"/>
      <c r="S68" s="28"/>
      <c r="T68" s="28"/>
      <c r="U68" s="28"/>
      <c r="V68" s="29"/>
      <c r="W68" s="26"/>
      <c r="X68" s="30"/>
      <c r="Y68" s="31"/>
      <c r="Z68" s="31"/>
      <c r="AA68" s="31"/>
      <c r="AB68" s="31"/>
      <c r="AC68" s="31"/>
      <c r="AD68" s="31"/>
      <c r="AE68" s="31"/>
      <c r="AF68" s="31"/>
      <c r="AG68" s="31"/>
    </row>
    <row r="69" spans="1:33" s="1" customFormat="1" ht="16.5" thickBot="1">
      <c r="A69" s="22">
        <v>61</v>
      </c>
      <c r="B69" s="67" t="s">
        <v>102</v>
      </c>
      <c r="C69" s="57" t="s">
        <v>27</v>
      </c>
      <c r="D69" s="57" t="s">
        <v>28</v>
      </c>
      <c r="E69" s="58">
        <v>1</v>
      </c>
      <c r="F69" s="59">
        <v>17606</v>
      </c>
      <c r="G69" s="60">
        <v>18840</v>
      </c>
      <c r="H69" s="61">
        <v>20724</v>
      </c>
      <c r="I69" s="62">
        <f t="shared" si="6"/>
        <v>19056.666666666668</v>
      </c>
      <c r="J69" s="63">
        <f t="shared" si="0"/>
        <v>1570.2513599208673</v>
      </c>
      <c r="K69" s="64">
        <f t="shared" si="1"/>
        <v>19056.666666666664</v>
      </c>
      <c r="L69" s="65">
        <f t="shared" si="2"/>
        <v>19056.666666666664</v>
      </c>
      <c r="M69" s="64">
        <f t="shared" si="3"/>
        <v>19056.66</v>
      </c>
      <c r="N69" s="65">
        <f t="shared" si="7"/>
        <v>19056.66</v>
      </c>
      <c r="O69" s="23"/>
      <c r="P69" s="28"/>
      <c r="Q69" s="28"/>
      <c r="R69" s="28"/>
      <c r="S69" s="28"/>
      <c r="T69" s="28"/>
      <c r="U69" s="28"/>
      <c r="V69" s="29"/>
      <c r="W69" s="26"/>
      <c r="X69" s="30"/>
      <c r="Y69" s="31"/>
      <c r="Z69" s="31"/>
      <c r="AA69" s="31"/>
      <c r="AB69" s="31"/>
      <c r="AC69" s="31"/>
      <c r="AD69" s="31"/>
      <c r="AE69" s="31"/>
      <c r="AF69" s="31"/>
      <c r="AG69" s="31"/>
    </row>
    <row r="70" spans="1:33" s="1" customFormat="1" ht="16.5" thickBot="1">
      <c r="A70" s="22">
        <v>62</v>
      </c>
      <c r="B70" s="67" t="s">
        <v>103</v>
      </c>
      <c r="C70" s="57" t="s">
        <v>27</v>
      </c>
      <c r="D70" s="57" t="s">
        <v>28</v>
      </c>
      <c r="E70" s="58">
        <v>1</v>
      </c>
      <c r="F70" s="59">
        <v>8568</v>
      </c>
      <c r="G70" s="60">
        <v>9168</v>
      </c>
      <c r="H70" s="61">
        <v>10084.799999999999</v>
      </c>
      <c r="I70" s="62">
        <f t="shared" si="6"/>
        <v>9273.6</v>
      </c>
      <c r="J70" s="63">
        <f t="shared" si="0"/>
        <v>763.89402406354725</v>
      </c>
      <c r="K70" s="64">
        <f t="shared" si="1"/>
        <v>9273.5999999999985</v>
      </c>
      <c r="L70" s="65">
        <f t="shared" si="2"/>
        <v>9273.5999999999985</v>
      </c>
      <c r="M70" s="64">
        <f t="shared" si="3"/>
        <v>9273.6</v>
      </c>
      <c r="N70" s="65">
        <f t="shared" si="7"/>
        <v>9273.6</v>
      </c>
      <c r="O70" s="23"/>
      <c r="P70" s="28"/>
      <c r="Q70" s="28"/>
      <c r="R70" s="28"/>
      <c r="S70" s="28"/>
      <c r="T70" s="28"/>
      <c r="U70" s="28"/>
      <c r="V70" s="29"/>
      <c r="W70" s="26"/>
      <c r="X70" s="30"/>
      <c r="Y70" s="31"/>
      <c r="Z70" s="31"/>
      <c r="AA70" s="31"/>
      <c r="AB70" s="31"/>
      <c r="AC70" s="31"/>
      <c r="AD70" s="31"/>
      <c r="AE70" s="31"/>
      <c r="AF70" s="31"/>
      <c r="AG70" s="31"/>
    </row>
    <row r="71" spans="1:33" s="1" customFormat="1" ht="16.5" thickBot="1">
      <c r="A71" s="22">
        <v>63</v>
      </c>
      <c r="B71" s="67" t="s">
        <v>104</v>
      </c>
      <c r="C71" s="57" t="s">
        <v>27</v>
      </c>
      <c r="D71" s="57" t="s">
        <v>28</v>
      </c>
      <c r="E71" s="58">
        <v>1</v>
      </c>
      <c r="F71" s="59">
        <v>18910</v>
      </c>
      <c r="G71" s="60">
        <v>20334</v>
      </c>
      <c r="H71" s="61">
        <v>22367.4</v>
      </c>
      <c r="I71" s="62">
        <f t="shared" si="6"/>
        <v>20537.133333333335</v>
      </c>
      <c r="J71" s="63">
        <f t="shared" si="0"/>
        <v>1737.6279962446899</v>
      </c>
      <c r="K71" s="64">
        <f t="shared" si="1"/>
        <v>20537.133333333331</v>
      </c>
      <c r="L71" s="65">
        <f t="shared" si="2"/>
        <v>20537.133333333331</v>
      </c>
      <c r="M71" s="64">
        <f t="shared" si="3"/>
        <v>20537.13</v>
      </c>
      <c r="N71" s="65">
        <f t="shared" si="7"/>
        <v>20537.13</v>
      </c>
      <c r="O71" s="23"/>
      <c r="P71" s="28"/>
      <c r="Q71" s="28"/>
      <c r="R71" s="28"/>
      <c r="S71" s="28"/>
      <c r="T71" s="28"/>
      <c r="U71" s="28"/>
      <c r="V71" s="29"/>
      <c r="W71" s="26"/>
      <c r="X71" s="30"/>
      <c r="Y71" s="31"/>
      <c r="Z71" s="31"/>
      <c r="AA71" s="31"/>
      <c r="AB71" s="31"/>
      <c r="AC71" s="31"/>
      <c r="AD71" s="31"/>
      <c r="AE71" s="31"/>
      <c r="AF71" s="31"/>
      <c r="AG71" s="31"/>
    </row>
    <row r="72" spans="1:33" ht="16.5" thickBot="1">
      <c r="A72" s="22">
        <v>64</v>
      </c>
      <c r="B72" s="67" t="s">
        <v>124</v>
      </c>
      <c r="C72" s="57" t="s">
        <v>34</v>
      </c>
      <c r="D72" s="57" t="s">
        <v>28</v>
      </c>
      <c r="E72" s="58">
        <v>1</v>
      </c>
      <c r="F72" s="59">
        <v>27270</v>
      </c>
      <c r="G72" s="60">
        <v>29179</v>
      </c>
      <c r="H72" s="61">
        <v>32096.9</v>
      </c>
      <c r="I72" s="62">
        <f t="shared" si="6"/>
        <v>29515.3</v>
      </c>
      <c r="J72" s="63">
        <f t="shared" si="0"/>
        <v>2430.9595163227223</v>
      </c>
      <c r="K72" s="64">
        <f t="shared" si="1"/>
        <v>29515.299999999996</v>
      </c>
      <c r="L72" s="65">
        <f t="shared" si="2"/>
        <v>29515.299999999996</v>
      </c>
      <c r="M72" s="64">
        <f t="shared" si="3"/>
        <v>29515.3</v>
      </c>
      <c r="N72" s="65">
        <f t="shared" si="7"/>
        <v>29515.3</v>
      </c>
      <c r="O72" s="23">
        <f t="shared" si="5"/>
        <v>35418.36</v>
      </c>
      <c r="P72" s="24"/>
      <c r="Q72" s="24"/>
      <c r="R72" s="24"/>
      <c r="S72" s="24"/>
      <c r="T72" s="24"/>
      <c r="U72" s="24"/>
      <c r="V72" s="27">
        <v>515.5</v>
      </c>
      <c r="W72" s="26">
        <v>1.2</v>
      </c>
    </row>
    <row r="73" spans="1:33" ht="16.5" thickBot="1">
      <c r="A73" s="22">
        <v>65</v>
      </c>
      <c r="B73" s="67" t="s">
        <v>105</v>
      </c>
      <c r="C73" s="57" t="s">
        <v>27</v>
      </c>
      <c r="D73" s="57" t="s">
        <v>28</v>
      </c>
      <c r="E73" s="58">
        <v>1</v>
      </c>
      <c r="F73" s="59">
        <v>19620</v>
      </c>
      <c r="G73" s="60">
        <v>20993</v>
      </c>
      <c r="H73" s="61">
        <v>23092.3</v>
      </c>
      <c r="I73" s="62">
        <f t="shared" si="6"/>
        <v>21235.100000000002</v>
      </c>
      <c r="J73" s="63">
        <f t="shared" si="0"/>
        <v>1748.7641722084768</v>
      </c>
      <c r="K73" s="64">
        <f t="shared" si="1"/>
        <v>21235.1</v>
      </c>
      <c r="L73" s="65">
        <f t="shared" si="2"/>
        <v>21235.1</v>
      </c>
      <c r="M73" s="64">
        <f t="shared" si="3"/>
        <v>21235.1</v>
      </c>
      <c r="N73" s="65">
        <f t="shared" si="7"/>
        <v>21235.1</v>
      </c>
      <c r="O73" s="23">
        <f t="shared" si="5"/>
        <v>25482.12</v>
      </c>
      <c r="P73" s="24"/>
      <c r="Q73" s="24"/>
      <c r="R73" s="24"/>
      <c r="S73" s="24"/>
      <c r="T73" s="24"/>
      <c r="U73" s="24"/>
      <c r="V73" s="27">
        <v>699.46</v>
      </c>
      <c r="W73" s="26">
        <v>1.2</v>
      </c>
    </row>
    <row r="74" spans="1:33" s="2" customFormat="1" ht="16.5" thickBot="1">
      <c r="A74" s="22">
        <v>66</v>
      </c>
      <c r="B74" s="67" t="s">
        <v>106</v>
      </c>
      <c r="C74" s="57" t="s">
        <v>128</v>
      </c>
      <c r="D74" s="57" t="s">
        <v>28</v>
      </c>
      <c r="E74" s="58">
        <v>1</v>
      </c>
      <c r="F74" s="59">
        <v>37650</v>
      </c>
      <c r="G74" s="60">
        <v>40286</v>
      </c>
      <c r="H74" s="61">
        <v>44314.6</v>
      </c>
      <c r="I74" s="62">
        <f t="shared" si="6"/>
        <v>40750.200000000004</v>
      </c>
      <c r="J74" s="63">
        <f t="shared" si="0"/>
        <v>3356.4616071094865</v>
      </c>
      <c r="K74" s="64">
        <f t="shared" si="1"/>
        <v>40750.199999999997</v>
      </c>
      <c r="L74" s="65">
        <f t="shared" si="2"/>
        <v>40750.199999999997</v>
      </c>
      <c r="M74" s="64">
        <f t="shared" si="3"/>
        <v>40750.199999999997</v>
      </c>
      <c r="N74" s="65">
        <f t="shared" si="7"/>
        <v>40750.199999999997</v>
      </c>
      <c r="O74" s="23">
        <f t="shared" si="5"/>
        <v>48900.24</v>
      </c>
      <c r="P74" s="24"/>
      <c r="Q74" s="24"/>
      <c r="R74" s="24"/>
      <c r="S74" s="24"/>
      <c r="T74" s="24"/>
      <c r="U74" s="24"/>
      <c r="V74" s="27">
        <v>104.13</v>
      </c>
      <c r="W74" s="26">
        <v>1.2</v>
      </c>
      <c r="X74" s="7"/>
      <c r="Y74" s="32"/>
      <c r="Z74" s="32"/>
      <c r="AA74" s="32"/>
      <c r="AB74" s="32"/>
      <c r="AC74" s="32"/>
      <c r="AD74" s="32"/>
      <c r="AE74" s="32"/>
      <c r="AF74" s="32"/>
      <c r="AG74" s="32"/>
    </row>
    <row r="75" spans="1:33" s="3" customFormat="1" ht="15.75">
      <c r="A75" s="22">
        <v>67</v>
      </c>
      <c r="B75" s="68" t="s">
        <v>107</v>
      </c>
      <c r="C75" s="57" t="s">
        <v>128</v>
      </c>
      <c r="D75" s="57" t="s">
        <v>28</v>
      </c>
      <c r="E75" s="58">
        <v>1</v>
      </c>
      <c r="F75" s="59">
        <v>20581</v>
      </c>
      <c r="G75" s="60">
        <v>22022</v>
      </c>
      <c r="H75" s="61">
        <v>24224.2</v>
      </c>
      <c r="I75" s="62">
        <f t="shared" si="6"/>
        <v>22275.733333333334</v>
      </c>
      <c r="J75" s="63">
        <f t="shared" si="0"/>
        <v>1834.8057154187563</v>
      </c>
      <c r="K75" s="64">
        <f t="shared" si="1"/>
        <v>22275.73333333333</v>
      </c>
      <c r="L75" s="65">
        <f t="shared" si="2"/>
        <v>22275.73333333333</v>
      </c>
      <c r="M75" s="64">
        <f t="shared" si="3"/>
        <v>22275.73</v>
      </c>
      <c r="N75" s="65">
        <f t="shared" si="7"/>
        <v>22275.73</v>
      </c>
      <c r="O75" s="23">
        <f t="shared" si="5"/>
        <v>26730.876</v>
      </c>
      <c r="P75" s="24"/>
      <c r="Q75" s="24"/>
      <c r="R75" s="24"/>
      <c r="S75" s="24"/>
      <c r="T75" s="24"/>
      <c r="U75" s="24"/>
      <c r="V75" s="27">
        <v>90.21</v>
      </c>
      <c r="W75" s="26">
        <v>1.2</v>
      </c>
      <c r="X75" s="7"/>
      <c r="Y75" s="33"/>
      <c r="Z75" s="33"/>
      <c r="AA75" s="33"/>
      <c r="AB75" s="33"/>
      <c r="AC75" s="33"/>
      <c r="AD75" s="33"/>
      <c r="AE75" s="33"/>
      <c r="AF75" s="33"/>
      <c r="AG75" s="33"/>
    </row>
    <row r="76" spans="1:33" ht="15.75">
      <c r="A76" s="22">
        <v>68</v>
      </c>
      <c r="B76" s="69" t="s">
        <v>108</v>
      </c>
      <c r="C76" s="57" t="s">
        <v>128</v>
      </c>
      <c r="D76" s="70" t="s">
        <v>28</v>
      </c>
      <c r="E76" s="71">
        <v>1</v>
      </c>
      <c r="F76" s="59">
        <v>9750</v>
      </c>
      <c r="G76" s="60">
        <v>10432</v>
      </c>
      <c r="H76" s="61">
        <v>11475.2</v>
      </c>
      <c r="I76" s="72">
        <f t="shared" si="6"/>
        <v>10552.4</v>
      </c>
      <c r="J76" s="73">
        <f t="shared" si="0"/>
        <v>868.87909400560488</v>
      </c>
      <c r="K76" s="74">
        <f t="shared" si="1"/>
        <v>10552.4</v>
      </c>
      <c r="L76" s="75">
        <f t="shared" si="2"/>
        <v>10552.4</v>
      </c>
      <c r="M76" s="74">
        <f t="shared" si="3"/>
        <v>10552.4</v>
      </c>
      <c r="N76" s="75">
        <f t="shared" si="4"/>
        <v>10552.4</v>
      </c>
      <c r="O76" s="23">
        <f t="shared" si="5"/>
        <v>12662.88</v>
      </c>
      <c r="P76" s="24"/>
      <c r="Q76" s="24"/>
      <c r="R76" s="24"/>
      <c r="S76" s="24"/>
      <c r="T76" s="24"/>
      <c r="U76" s="24"/>
      <c r="V76" s="27">
        <v>536.84</v>
      </c>
      <c r="W76" s="26">
        <v>1.2</v>
      </c>
    </row>
    <row r="77" spans="1:33" ht="15.75">
      <c r="A77" s="22">
        <v>69</v>
      </c>
      <c r="B77" s="76" t="s">
        <v>109</v>
      </c>
      <c r="C77" s="77" t="s">
        <v>35</v>
      </c>
      <c r="D77" s="70" t="s">
        <v>28</v>
      </c>
      <c r="E77" s="71">
        <v>1</v>
      </c>
      <c r="F77" s="59">
        <v>59408</v>
      </c>
      <c r="G77" s="60">
        <v>63567</v>
      </c>
      <c r="H77" s="61">
        <v>69923.7</v>
      </c>
      <c r="I77" s="72">
        <f t="shared" si="6"/>
        <v>64299.566666666673</v>
      </c>
      <c r="J77" s="73">
        <f t="shared" si="0"/>
        <v>5295.9868828513272</v>
      </c>
      <c r="K77" s="74">
        <f t="shared" si="1"/>
        <v>64299.566666666666</v>
      </c>
      <c r="L77" s="75">
        <f t="shared" si="2"/>
        <v>64299.566666666666</v>
      </c>
      <c r="M77" s="74">
        <f t="shared" si="3"/>
        <v>64299.56</v>
      </c>
      <c r="N77" s="75">
        <f t="shared" si="4"/>
        <v>64299.56</v>
      </c>
      <c r="O77" s="34"/>
      <c r="P77" s="24"/>
      <c r="Q77" s="24"/>
      <c r="R77" s="24"/>
      <c r="S77" s="24"/>
      <c r="T77" s="24"/>
      <c r="U77" s="24"/>
      <c r="V77" s="35"/>
      <c r="W77" s="26"/>
    </row>
    <row r="78" spans="1:33" ht="15.75">
      <c r="A78" s="22">
        <v>70</v>
      </c>
      <c r="B78" s="78" t="s">
        <v>110</v>
      </c>
      <c r="C78" s="57" t="s">
        <v>128</v>
      </c>
      <c r="D78" s="70" t="s">
        <v>28</v>
      </c>
      <c r="E78" s="71">
        <v>1</v>
      </c>
      <c r="F78" s="59">
        <v>47108</v>
      </c>
      <c r="G78" s="60">
        <v>50406</v>
      </c>
      <c r="H78" s="61">
        <v>55500</v>
      </c>
      <c r="I78" s="72">
        <f t="shared" ref="I78:I90" si="8">AVERAGE(F78:H78)</f>
        <v>51004.666666666664</v>
      </c>
      <c r="J78" s="73">
        <f t="shared" ref="J78:J90" si="9">SQRT(((SUM((POWER(H78-I78,2)),(POWER(G78-I78,2)),(POWER(F78-I78,2)))/(COLUMNS(F78:H78)-1))))</f>
        <v>4227.9093336226279</v>
      </c>
      <c r="K78" s="74">
        <f t="shared" ref="K78:K90" si="10">((E78/3)*(SUM(F78:H78)))</f>
        <v>51004.666666666664</v>
      </c>
      <c r="L78" s="75">
        <f t="shared" ref="L78:L90" si="11">K78/E78</f>
        <v>51004.666666666664</v>
      </c>
      <c r="M78" s="74">
        <f t="shared" ref="M78:M90" si="12">ROUNDDOWN(L78,2)</f>
        <v>51004.66</v>
      </c>
      <c r="N78" s="75">
        <f t="shared" ref="N78:N90" si="13">M78*E78</f>
        <v>51004.66</v>
      </c>
      <c r="O78" s="34"/>
      <c r="P78" s="24"/>
      <c r="Q78" s="24"/>
      <c r="R78" s="24"/>
      <c r="S78" s="24"/>
      <c r="T78" s="24"/>
      <c r="U78" s="24"/>
      <c r="V78" s="35"/>
      <c r="W78" s="26"/>
    </row>
    <row r="79" spans="1:33" ht="15.75">
      <c r="A79" s="22">
        <v>71</v>
      </c>
      <c r="B79" s="78" t="s">
        <v>111</v>
      </c>
      <c r="C79" s="57" t="s">
        <v>128</v>
      </c>
      <c r="D79" s="70" t="s">
        <v>28</v>
      </c>
      <c r="E79" s="71">
        <v>1</v>
      </c>
      <c r="F79" s="59">
        <v>42150</v>
      </c>
      <c r="G79" s="60">
        <v>45101</v>
      </c>
      <c r="H79" s="61">
        <v>49611.1</v>
      </c>
      <c r="I79" s="72">
        <f t="shared" si="8"/>
        <v>45620.700000000004</v>
      </c>
      <c r="J79" s="73">
        <f t="shared" si="9"/>
        <v>3757.6015448687467</v>
      </c>
      <c r="K79" s="74">
        <f t="shared" si="10"/>
        <v>45620.7</v>
      </c>
      <c r="L79" s="75">
        <f t="shared" si="11"/>
        <v>45620.7</v>
      </c>
      <c r="M79" s="74">
        <f t="shared" si="12"/>
        <v>45620.7</v>
      </c>
      <c r="N79" s="75">
        <f t="shared" si="13"/>
        <v>45620.7</v>
      </c>
      <c r="O79" s="34"/>
      <c r="P79" s="24"/>
      <c r="Q79" s="24"/>
      <c r="R79" s="24"/>
      <c r="S79" s="24"/>
      <c r="T79" s="24"/>
      <c r="U79" s="24"/>
      <c r="V79" s="35"/>
      <c r="W79" s="26"/>
    </row>
    <row r="80" spans="1:33" ht="15.75">
      <c r="A80" s="22">
        <v>72</v>
      </c>
      <c r="B80" s="78" t="s">
        <v>112</v>
      </c>
      <c r="C80" s="57" t="s">
        <v>128</v>
      </c>
      <c r="D80" s="70" t="s">
        <v>28</v>
      </c>
      <c r="E80" s="71">
        <v>1</v>
      </c>
      <c r="F80" s="59">
        <v>18600</v>
      </c>
      <c r="G80" s="60">
        <v>19902</v>
      </c>
      <c r="H80" s="61">
        <v>21892.2</v>
      </c>
      <c r="I80" s="72">
        <f t="shared" si="8"/>
        <v>20131.399999999998</v>
      </c>
      <c r="J80" s="73">
        <f t="shared" si="9"/>
        <v>1658.0450777949318</v>
      </c>
      <c r="K80" s="74">
        <f t="shared" si="10"/>
        <v>20131.399999999998</v>
      </c>
      <c r="L80" s="75">
        <f t="shared" si="11"/>
        <v>20131.399999999998</v>
      </c>
      <c r="M80" s="74">
        <f t="shared" si="12"/>
        <v>20131.400000000001</v>
      </c>
      <c r="N80" s="75">
        <f t="shared" si="13"/>
        <v>20131.400000000001</v>
      </c>
      <c r="O80" s="34"/>
      <c r="P80" s="24"/>
      <c r="Q80" s="24"/>
      <c r="R80" s="24"/>
      <c r="S80" s="24"/>
      <c r="T80" s="24"/>
      <c r="U80" s="24"/>
      <c r="V80" s="35"/>
      <c r="W80" s="26"/>
    </row>
    <row r="81" spans="1:23" ht="15.75">
      <c r="A81" s="22">
        <v>73</v>
      </c>
      <c r="B81" s="78" t="s">
        <v>113</v>
      </c>
      <c r="C81" s="57" t="s">
        <v>128</v>
      </c>
      <c r="D81" s="70" t="s">
        <v>28</v>
      </c>
      <c r="E81" s="71">
        <v>1</v>
      </c>
      <c r="F81" s="59">
        <v>79950</v>
      </c>
      <c r="G81" s="60">
        <v>85547</v>
      </c>
      <c r="H81" s="61">
        <v>93000</v>
      </c>
      <c r="I81" s="62">
        <f t="shared" si="8"/>
        <v>86165.666666666672</v>
      </c>
      <c r="J81" s="63">
        <f t="shared" si="9"/>
        <v>6546.9600833771183</v>
      </c>
      <c r="K81" s="64">
        <f t="shared" si="10"/>
        <v>86165.666666666657</v>
      </c>
      <c r="L81" s="65">
        <f t="shared" si="11"/>
        <v>86165.666666666657</v>
      </c>
      <c r="M81" s="64">
        <f t="shared" si="12"/>
        <v>86165.66</v>
      </c>
      <c r="N81" s="65">
        <f t="shared" si="13"/>
        <v>86165.66</v>
      </c>
      <c r="O81" s="34"/>
      <c r="P81" s="24"/>
      <c r="Q81" s="24"/>
      <c r="R81" s="24"/>
      <c r="S81" s="24"/>
      <c r="T81" s="24"/>
      <c r="U81" s="24"/>
      <c r="V81" s="35"/>
      <c r="W81" s="26"/>
    </row>
    <row r="82" spans="1:23" ht="15.75">
      <c r="A82" s="22">
        <v>74</v>
      </c>
      <c r="B82" s="55" t="s">
        <v>114</v>
      </c>
      <c r="C82" s="70" t="s">
        <v>27</v>
      </c>
      <c r="D82" s="70" t="s">
        <v>28</v>
      </c>
      <c r="E82" s="71">
        <v>1</v>
      </c>
      <c r="F82" s="59">
        <v>23940</v>
      </c>
      <c r="G82" s="60">
        <v>25616</v>
      </c>
      <c r="H82" s="61">
        <v>28177.599999999999</v>
      </c>
      <c r="I82" s="62">
        <f t="shared" si="8"/>
        <v>25911.200000000001</v>
      </c>
      <c r="J82" s="63">
        <f t="shared" si="9"/>
        <v>2134.1674535987086</v>
      </c>
      <c r="K82" s="64">
        <f t="shared" si="10"/>
        <v>25911.200000000001</v>
      </c>
      <c r="L82" s="65">
        <f t="shared" si="11"/>
        <v>25911.200000000001</v>
      </c>
      <c r="M82" s="64">
        <f t="shared" si="12"/>
        <v>25911.200000000001</v>
      </c>
      <c r="N82" s="65">
        <f t="shared" si="13"/>
        <v>25911.200000000001</v>
      </c>
      <c r="O82" s="34"/>
      <c r="P82" s="24"/>
      <c r="Q82" s="24"/>
      <c r="R82" s="24"/>
      <c r="S82" s="24"/>
      <c r="T82" s="24"/>
      <c r="U82" s="24"/>
      <c r="V82" s="35"/>
      <c r="W82" s="26"/>
    </row>
    <row r="83" spans="1:23" ht="15.75">
      <c r="A83" s="22">
        <v>75</v>
      </c>
      <c r="B83" s="69" t="s">
        <v>115</v>
      </c>
      <c r="C83" s="57" t="s">
        <v>36</v>
      </c>
      <c r="D83" s="70" t="s">
        <v>28</v>
      </c>
      <c r="E83" s="71">
        <v>1</v>
      </c>
      <c r="F83" s="59">
        <v>9970</v>
      </c>
      <c r="G83" s="60">
        <v>10668</v>
      </c>
      <c r="H83" s="61">
        <v>11734.8</v>
      </c>
      <c r="I83" s="62">
        <f t="shared" si="8"/>
        <v>10790.933333333332</v>
      </c>
      <c r="J83" s="63">
        <f t="shared" si="9"/>
        <v>888.7993099307248</v>
      </c>
      <c r="K83" s="64">
        <f t="shared" si="10"/>
        <v>10790.933333333332</v>
      </c>
      <c r="L83" s="65">
        <f t="shared" si="11"/>
        <v>10790.933333333332</v>
      </c>
      <c r="M83" s="64">
        <f t="shared" si="12"/>
        <v>10790.93</v>
      </c>
      <c r="N83" s="65">
        <f t="shared" si="13"/>
        <v>10790.93</v>
      </c>
      <c r="O83" s="34"/>
      <c r="P83" s="24"/>
      <c r="Q83" s="24"/>
      <c r="R83" s="24"/>
      <c r="S83" s="24"/>
      <c r="T83" s="24"/>
      <c r="U83" s="24"/>
      <c r="V83" s="35"/>
      <c r="W83" s="26"/>
    </row>
    <row r="84" spans="1:23" ht="15.75">
      <c r="A84" s="22">
        <v>76</v>
      </c>
      <c r="B84" s="76" t="s">
        <v>116</v>
      </c>
      <c r="C84" s="57" t="s">
        <v>36</v>
      </c>
      <c r="D84" s="70" t="s">
        <v>28</v>
      </c>
      <c r="E84" s="71">
        <v>1</v>
      </c>
      <c r="F84" s="59">
        <v>3890</v>
      </c>
      <c r="G84" s="60">
        <v>4163</v>
      </c>
      <c r="H84" s="61">
        <v>4579.3</v>
      </c>
      <c r="I84" s="62">
        <f t="shared" si="8"/>
        <v>4210.7666666666664</v>
      </c>
      <c r="J84" s="63">
        <f t="shared" si="9"/>
        <v>347.12370033366119</v>
      </c>
      <c r="K84" s="64">
        <f t="shared" si="10"/>
        <v>4210.7666666666664</v>
      </c>
      <c r="L84" s="65">
        <f t="shared" si="11"/>
        <v>4210.7666666666664</v>
      </c>
      <c r="M84" s="64">
        <f t="shared" si="12"/>
        <v>4210.76</v>
      </c>
      <c r="N84" s="65">
        <f t="shared" si="13"/>
        <v>4210.76</v>
      </c>
      <c r="O84" s="34"/>
      <c r="P84" s="24"/>
      <c r="Q84" s="24"/>
      <c r="R84" s="24"/>
      <c r="S84" s="24"/>
      <c r="T84" s="24"/>
      <c r="U84" s="24"/>
      <c r="V84" s="35"/>
      <c r="W84" s="26"/>
    </row>
    <row r="85" spans="1:23" ht="15.75">
      <c r="A85" s="22">
        <v>77</v>
      </c>
      <c r="B85" s="76" t="s">
        <v>117</v>
      </c>
      <c r="C85" s="57" t="s">
        <v>36</v>
      </c>
      <c r="D85" s="70" t="s">
        <v>28</v>
      </c>
      <c r="E85" s="71">
        <v>1</v>
      </c>
      <c r="F85" s="59">
        <v>11230</v>
      </c>
      <c r="G85" s="60">
        <v>12016</v>
      </c>
      <c r="H85" s="61">
        <v>13217.6</v>
      </c>
      <c r="I85" s="62">
        <f t="shared" si="8"/>
        <v>12154.533333333333</v>
      </c>
      <c r="J85" s="63">
        <f t="shared" si="9"/>
        <v>1001.0155110353354</v>
      </c>
      <c r="K85" s="64">
        <f t="shared" si="10"/>
        <v>12154.533333333333</v>
      </c>
      <c r="L85" s="65">
        <f t="shared" si="11"/>
        <v>12154.533333333333</v>
      </c>
      <c r="M85" s="64">
        <f t="shared" si="12"/>
        <v>12154.53</v>
      </c>
      <c r="N85" s="65">
        <f t="shared" si="13"/>
        <v>12154.53</v>
      </c>
      <c r="O85" s="34"/>
      <c r="P85" s="24"/>
      <c r="Q85" s="24"/>
      <c r="R85" s="24"/>
      <c r="S85" s="24"/>
      <c r="T85" s="24"/>
      <c r="U85" s="24"/>
      <c r="V85" s="35"/>
      <c r="W85" s="26"/>
    </row>
    <row r="86" spans="1:23" ht="15.75">
      <c r="A86" s="22">
        <v>78</v>
      </c>
      <c r="B86" s="76" t="s">
        <v>118</v>
      </c>
      <c r="C86" s="57" t="s">
        <v>128</v>
      </c>
      <c r="D86" s="70" t="s">
        <v>28</v>
      </c>
      <c r="E86" s="71">
        <v>1</v>
      </c>
      <c r="F86" s="59">
        <v>34150</v>
      </c>
      <c r="G86" s="60">
        <v>36541</v>
      </c>
      <c r="H86" s="61">
        <v>40195.1</v>
      </c>
      <c r="I86" s="62">
        <f t="shared" si="8"/>
        <v>36962.033333333333</v>
      </c>
      <c r="J86" s="63">
        <f t="shared" si="9"/>
        <v>3044.463877817132</v>
      </c>
      <c r="K86" s="64">
        <f t="shared" si="10"/>
        <v>36962.033333333333</v>
      </c>
      <c r="L86" s="65">
        <f t="shared" si="11"/>
        <v>36962.033333333333</v>
      </c>
      <c r="M86" s="64">
        <f t="shared" si="12"/>
        <v>36962.03</v>
      </c>
      <c r="N86" s="65">
        <f t="shared" si="13"/>
        <v>36962.03</v>
      </c>
      <c r="O86" s="34"/>
      <c r="P86" s="24"/>
      <c r="Q86" s="24"/>
      <c r="R86" s="24"/>
      <c r="S86" s="24"/>
      <c r="T86" s="24"/>
      <c r="U86" s="24"/>
      <c r="V86" s="35"/>
      <c r="W86" s="26"/>
    </row>
    <row r="87" spans="1:23" ht="15.75">
      <c r="A87" s="22">
        <v>79</v>
      </c>
      <c r="B87" s="76" t="s">
        <v>119</v>
      </c>
      <c r="C87" s="57" t="s">
        <v>128</v>
      </c>
      <c r="D87" s="70" t="s">
        <v>28</v>
      </c>
      <c r="E87" s="71">
        <v>1</v>
      </c>
      <c r="F87" s="59">
        <v>41850</v>
      </c>
      <c r="G87" s="60">
        <v>44780</v>
      </c>
      <c r="H87" s="61">
        <v>45000</v>
      </c>
      <c r="I87" s="62">
        <f t="shared" si="8"/>
        <v>43876.666666666664</v>
      </c>
      <c r="J87" s="63">
        <f t="shared" si="9"/>
        <v>1758.5884491072188</v>
      </c>
      <c r="K87" s="64">
        <f t="shared" si="10"/>
        <v>43876.666666666664</v>
      </c>
      <c r="L87" s="65">
        <f t="shared" si="11"/>
        <v>43876.666666666664</v>
      </c>
      <c r="M87" s="64">
        <f t="shared" si="12"/>
        <v>43876.66</v>
      </c>
      <c r="N87" s="65">
        <f t="shared" si="13"/>
        <v>43876.66</v>
      </c>
      <c r="O87" s="34"/>
      <c r="P87" s="24"/>
      <c r="Q87" s="24"/>
      <c r="R87" s="24"/>
      <c r="S87" s="24"/>
      <c r="T87" s="24"/>
      <c r="U87" s="24"/>
      <c r="V87" s="35"/>
      <c r="W87" s="26"/>
    </row>
    <row r="88" spans="1:23" ht="15.75">
      <c r="A88" s="22">
        <v>80</v>
      </c>
      <c r="B88" s="76" t="s">
        <v>125</v>
      </c>
      <c r="C88" s="57" t="s">
        <v>128</v>
      </c>
      <c r="D88" s="57" t="s">
        <v>28</v>
      </c>
      <c r="E88" s="58">
        <v>1</v>
      </c>
      <c r="F88" s="59">
        <v>11620</v>
      </c>
      <c r="G88" s="60">
        <v>12433</v>
      </c>
      <c r="H88" s="61">
        <v>13676.3</v>
      </c>
      <c r="I88" s="62">
        <f t="shared" si="8"/>
        <v>12576.433333333334</v>
      </c>
      <c r="J88" s="63">
        <f t="shared" si="9"/>
        <v>1035.6265076432394</v>
      </c>
      <c r="K88" s="64">
        <f t="shared" si="10"/>
        <v>12576.433333333334</v>
      </c>
      <c r="L88" s="65">
        <f t="shared" si="11"/>
        <v>12576.433333333334</v>
      </c>
      <c r="M88" s="64">
        <f t="shared" si="12"/>
        <v>12576.43</v>
      </c>
      <c r="N88" s="65">
        <f t="shared" si="13"/>
        <v>12576.43</v>
      </c>
      <c r="O88" s="34"/>
      <c r="P88" s="24"/>
      <c r="Q88" s="24"/>
      <c r="R88" s="24"/>
      <c r="S88" s="24"/>
      <c r="T88" s="24"/>
      <c r="U88" s="24"/>
      <c r="V88" s="35"/>
      <c r="W88" s="26"/>
    </row>
    <row r="89" spans="1:23" ht="15.75">
      <c r="A89" s="22">
        <v>81</v>
      </c>
      <c r="B89" s="76" t="s">
        <v>126</v>
      </c>
      <c r="C89" s="57" t="s">
        <v>128</v>
      </c>
      <c r="D89" s="57" t="s">
        <v>28</v>
      </c>
      <c r="E89" s="58">
        <v>1</v>
      </c>
      <c r="F89" s="59">
        <v>17970</v>
      </c>
      <c r="G89" s="60">
        <v>19228</v>
      </c>
      <c r="H89" s="61">
        <v>21150.799999999999</v>
      </c>
      <c r="I89" s="62">
        <f t="shared" si="8"/>
        <v>19449.600000000002</v>
      </c>
      <c r="J89" s="63">
        <f t="shared" si="9"/>
        <v>1601.9369775368814</v>
      </c>
      <c r="K89" s="64">
        <f t="shared" si="10"/>
        <v>19449.599999999999</v>
      </c>
      <c r="L89" s="65">
        <f t="shared" si="11"/>
        <v>19449.599999999999</v>
      </c>
      <c r="M89" s="64">
        <f t="shared" si="12"/>
        <v>19449.599999999999</v>
      </c>
      <c r="N89" s="65">
        <f t="shared" si="13"/>
        <v>19449.599999999999</v>
      </c>
      <c r="O89" s="34"/>
      <c r="P89" s="24"/>
      <c r="Q89" s="24"/>
      <c r="R89" s="24"/>
      <c r="S89" s="24"/>
      <c r="T89" s="24"/>
      <c r="U89" s="24"/>
      <c r="V89" s="35"/>
      <c r="W89" s="26"/>
    </row>
    <row r="90" spans="1:23" ht="15.75">
      <c r="A90" s="22">
        <v>82</v>
      </c>
      <c r="B90" s="76" t="s">
        <v>120</v>
      </c>
      <c r="C90" s="57" t="s">
        <v>128</v>
      </c>
      <c r="D90" s="57" t="s">
        <v>28</v>
      </c>
      <c r="E90" s="58">
        <v>1</v>
      </c>
      <c r="F90" s="59">
        <v>37070</v>
      </c>
      <c r="G90" s="60">
        <v>39665</v>
      </c>
      <c r="H90" s="61">
        <v>40631.5</v>
      </c>
      <c r="I90" s="62">
        <f t="shared" si="8"/>
        <v>39122.166666666664</v>
      </c>
      <c r="J90" s="63">
        <f t="shared" si="9"/>
        <v>1841.7577428460381</v>
      </c>
      <c r="K90" s="64">
        <f t="shared" si="10"/>
        <v>39122.166666666664</v>
      </c>
      <c r="L90" s="65">
        <f t="shared" si="11"/>
        <v>39122.166666666664</v>
      </c>
      <c r="M90" s="64">
        <f t="shared" si="12"/>
        <v>39122.160000000003</v>
      </c>
      <c r="N90" s="65">
        <f t="shared" si="13"/>
        <v>39122.160000000003</v>
      </c>
      <c r="O90" s="34"/>
      <c r="P90" s="24"/>
      <c r="Q90" s="24"/>
      <c r="R90" s="24"/>
      <c r="S90" s="24"/>
      <c r="T90" s="24"/>
      <c r="U90" s="24"/>
      <c r="V90" s="35"/>
      <c r="W90" s="26"/>
    </row>
    <row r="91" spans="1:23" ht="15">
      <c r="A91" s="36"/>
      <c r="B91" s="79"/>
      <c r="C91" s="79"/>
      <c r="D91" s="80"/>
      <c r="E91" s="80"/>
      <c r="F91" s="81"/>
      <c r="G91" s="81"/>
      <c r="H91" s="62"/>
      <c r="I91" s="82"/>
      <c r="J91" s="83"/>
      <c r="K91" s="64"/>
      <c r="L91" s="65">
        <f>SUM(L9:L90)</f>
        <v>2341614.0333333327</v>
      </c>
      <c r="M91" s="64">
        <f>SUM(M9:M90)</f>
        <v>2341613.79</v>
      </c>
      <c r="N91" s="65">
        <f>SUM(N9:N90)</f>
        <v>2341613.79</v>
      </c>
      <c r="O91" s="34">
        <f>SUM(O9:O76)</f>
        <v>300447.10800000001</v>
      </c>
      <c r="V91" s="37">
        <f>SUM(V9:V76)</f>
        <v>4086.29</v>
      </c>
      <c r="W91" s="26">
        <v>1.2</v>
      </c>
    </row>
    <row r="92" spans="1:23" ht="20.25" customHeight="1">
      <c r="A92" s="94"/>
      <c r="B92" s="94"/>
      <c r="C92" s="94"/>
      <c r="D92" s="94"/>
      <c r="E92" s="94"/>
      <c r="F92" s="94"/>
      <c r="G92" s="94"/>
      <c r="H92" s="94"/>
      <c r="I92" s="38"/>
      <c r="J92" s="39"/>
      <c r="K92" s="39"/>
      <c r="L92" s="40"/>
      <c r="M92" s="41"/>
      <c r="N92" s="42"/>
      <c r="O92" s="43"/>
      <c r="V92" s="44"/>
      <c r="W92" s="26">
        <v>1.2</v>
      </c>
    </row>
    <row r="93" spans="1:23" ht="37.5" customHeight="1">
      <c r="A93" s="95" t="s">
        <v>42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V93" s="44"/>
    </row>
    <row r="94" spans="1:23" ht="14.25">
      <c r="A94" s="90" t="s">
        <v>43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</row>
    <row r="95" spans="1:23" ht="18" customHeight="1">
      <c r="A95" s="45"/>
      <c r="B95" s="88" t="s">
        <v>37</v>
      </c>
      <c r="C95" s="46"/>
      <c r="D95" s="47"/>
      <c r="E95" s="91" t="s">
        <v>38</v>
      </c>
      <c r="F95" s="91"/>
      <c r="G95" s="48"/>
      <c r="H95" s="91" t="s">
        <v>39</v>
      </c>
      <c r="I95" s="91"/>
      <c r="J95" s="91"/>
      <c r="K95" s="47"/>
      <c r="L95" s="43"/>
      <c r="M95" s="47"/>
      <c r="N95" s="47"/>
      <c r="O95" s="43"/>
    </row>
    <row r="96" spans="1:23" ht="19.5" customHeight="1">
      <c r="A96" s="45"/>
      <c r="B96" s="89"/>
      <c r="C96" s="49"/>
      <c r="D96" s="47"/>
      <c r="E96" s="91" t="s">
        <v>40</v>
      </c>
      <c r="F96" s="91"/>
      <c r="G96" s="48"/>
      <c r="H96" s="91" t="s">
        <v>41</v>
      </c>
      <c r="I96" s="91"/>
      <c r="J96" s="91"/>
      <c r="K96" s="47"/>
      <c r="L96" s="43"/>
      <c r="M96" s="47"/>
      <c r="N96" s="47"/>
      <c r="O96" s="43"/>
    </row>
    <row r="97" spans="1:15" ht="15">
      <c r="A97" s="84"/>
      <c r="B97" s="84"/>
      <c r="C97" s="84"/>
      <c r="D97" s="84"/>
      <c r="E97" s="50"/>
      <c r="F97" s="51"/>
      <c r="G97" s="52"/>
      <c r="H97" s="53"/>
      <c r="I97" s="3"/>
      <c r="J97" s="3"/>
      <c r="K97" s="3"/>
      <c r="L97" s="54"/>
      <c r="M97" s="3"/>
      <c r="N97" s="3"/>
      <c r="O97" s="43"/>
    </row>
  </sheetData>
  <mergeCells count="21">
    <mergeCell ref="K1:N1"/>
    <mergeCell ref="E2:N2"/>
    <mergeCell ref="E3:N3"/>
    <mergeCell ref="E4:N4"/>
    <mergeCell ref="A5:N5"/>
    <mergeCell ref="A97:D97"/>
    <mergeCell ref="A7:A8"/>
    <mergeCell ref="B7:B8"/>
    <mergeCell ref="B95:B96"/>
    <mergeCell ref="D7:D8"/>
    <mergeCell ref="A94:O94"/>
    <mergeCell ref="E95:F95"/>
    <mergeCell ref="H95:J95"/>
    <mergeCell ref="E96:F96"/>
    <mergeCell ref="H96:J96"/>
    <mergeCell ref="F7:H7"/>
    <mergeCell ref="I7:J7"/>
    <mergeCell ref="K7:N7"/>
    <mergeCell ref="A92:H92"/>
    <mergeCell ref="A93:O93"/>
    <mergeCell ref="E7:E8"/>
  </mergeCells>
  <pageMargins left="0.16" right="0.16" top="0.32" bottom="0.24" header="0.22" footer="0.19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Бензо-электроинструмент</vt:lpstr>
      <vt:lpstr>'Бензо-электроинструмент'!Область_печати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dkuznetsov</cp:lastModifiedBy>
  <cp:lastPrinted>2024-09-20T05:42:00Z</cp:lastPrinted>
  <dcterms:created xsi:type="dcterms:W3CDTF">2014-01-28T13:50:00Z</dcterms:created>
  <dcterms:modified xsi:type="dcterms:W3CDTF">2026-08-25T09:14:48Z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4B533456FCFE441A9AEA61CE781F86B7_12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