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Автоматические выключатели" sheetId="23" r:id="rId1"/>
  </sheets>
  <definedNames>
    <definedName name="_GoBack" localSheetId="0">'Автоматические выключатели'!#REF!</definedName>
    <definedName name="_xlnm.Print_Area" localSheetId="0">'Автоматические выключатели'!$A$1:$O$98</definedName>
  </definedNames>
  <calcPr calcId="125725"/>
</workbook>
</file>

<file path=xl/calcChain.xml><?xml version="1.0" encoding="utf-8"?>
<calcChain xmlns="http://schemas.openxmlformats.org/spreadsheetml/2006/main">
  <c r="I10" i="23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I15"/>
  <c r="J15" s="1"/>
  <c r="K15" s="1"/>
  <c r="I16"/>
  <c r="J16" s="1"/>
  <c r="K16" s="1"/>
  <c r="I17"/>
  <c r="J17" s="1"/>
  <c r="K17" s="1"/>
  <c r="I18"/>
  <c r="J18" s="1"/>
  <c r="K18" s="1"/>
  <c r="I19"/>
  <c r="J19" s="1"/>
  <c r="K19" s="1"/>
  <c r="I20"/>
  <c r="J20" s="1"/>
  <c r="K20" s="1"/>
  <c r="I21"/>
  <c r="J21" s="1"/>
  <c r="K21" s="1"/>
  <c r="I22"/>
  <c r="J22" s="1"/>
  <c r="K22" s="1"/>
  <c r="I23"/>
  <c r="J23" s="1"/>
  <c r="K23" s="1"/>
  <c r="I24"/>
  <c r="J24" s="1"/>
  <c r="K24" s="1"/>
  <c r="I25"/>
  <c r="J25" s="1"/>
  <c r="K25" s="1"/>
  <c r="I26"/>
  <c r="J26" s="1"/>
  <c r="K26" s="1"/>
  <c r="I27"/>
  <c r="J27" s="1"/>
  <c r="K27" s="1"/>
  <c r="I28"/>
  <c r="J28" s="1"/>
  <c r="K28" s="1"/>
  <c r="I29"/>
  <c r="J29" s="1"/>
  <c r="K29" s="1"/>
  <c r="I30"/>
  <c r="J30" s="1"/>
  <c r="K30" s="1"/>
  <c r="I31"/>
  <c r="J31" s="1"/>
  <c r="K31" s="1"/>
  <c r="I32"/>
  <c r="J32" s="1"/>
  <c r="K32" s="1"/>
  <c r="I33"/>
  <c r="J33" s="1"/>
  <c r="K33" s="1"/>
  <c r="I34"/>
  <c r="J34" s="1"/>
  <c r="K34" s="1"/>
  <c r="I35"/>
  <c r="J35" s="1"/>
  <c r="K35" s="1"/>
  <c r="I36"/>
  <c r="J36" s="1"/>
  <c r="K36" s="1"/>
  <c r="I37"/>
  <c r="J37" s="1"/>
  <c r="K37" s="1"/>
  <c r="I38"/>
  <c r="J38" s="1"/>
  <c r="K38" s="1"/>
  <c r="I39"/>
  <c r="J39" s="1"/>
  <c r="K39" s="1"/>
  <c r="I40"/>
  <c r="J40" s="1"/>
  <c r="K40" s="1"/>
  <c r="I41"/>
  <c r="J41" s="1"/>
  <c r="K41" s="1"/>
  <c r="I42"/>
  <c r="J42" s="1"/>
  <c r="K42" s="1"/>
  <c r="I43"/>
  <c r="J43" s="1"/>
  <c r="K43" s="1"/>
  <c r="I44"/>
  <c r="J44" s="1"/>
  <c r="K44" s="1"/>
  <c r="I45"/>
  <c r="J45" s="1"/>
  <c r="K45" s="1"/>
  <c r="I46"/>
  <c r="J46" s="1"/>
  <c r="K46" s="1"/>
  <c r="I47"/>
  <c r="J47" s="1"/>
  <c r="K47" s="1"/>
  <c r="I48"/>
  <c r="J48" s="1"/>
  <c r="K48" s="1"/>
  <c r="I49"/>
  <c r="J49" s="1"/>
  <c r="K49" s="1"/>
  <c r="I50"/>
  <c r="J50" s="1"/>
  <c r="K50" s="1"/>
  <c r="I51"/>
  <c r="J51" s="1"/>
  <c r="K51" s="1"/>
  <c r="I52"/>
  <c r="J52" s="1"/>
  <c r="K52" s="1"/>
  <c r="I53"/>
  <c r="J53" s="1"/>
  <c r="K53" s="1"/>
  <c r="I54"/>
  <c r="J54" s="1"/>
  <c r="K54" s="1"/>
  <c r="I55"/>
  <c r="J55" s="1"/>
  <c r="K55" s="1"/>
  <c r="I56"/>
  <c r="J56" s="1"/>
  <c r="K56" s="1"/>
  <c r="I57"/>
  <c r="J57" s="1"/>
  <c r="K57" s="1"/>
  <c r="I58"/>
  <c r="J58" s="1"/>
  <c r="K58" s="1"/>
  <c r="I59"/>
  <c r="J59" s="1"/>
  <c r="K59" s="1"/>
  <c r="I60"/>
  <c r="J60" s="1"/>
  <c r="K60" s="1"/>
  <c r="I61"/>
  <c r="J61" s="1"/>
  <c r="K61" s="1"/>
  <c r="I62"/>
  <c r="J62" s="1"/>
  <c r="K62" s="1"/>
  <c r="I63"/>
  <c r="J63" s="1"/>
  <c r="K63" s="1"/>
  <c r="I64"/>
  <c r="J64" s="1"/>
  <c r="K64" s="1"/>
  <c r="I65"/>
  <c r="J65" s="1"/>
  <c r="K65" s="1"/>
  <c r="I66"/>
  <c r="J66" s="1"/>
  <c r="K66" s="1"/>
  <c r="I67"/>
  <c r="J67" s="1"/>
  <c r="K67" s="1"/>
  <c r="I68"/>
  <c r="J68" s="1"/>
  <c r="K68" s="1"/>
  <c r="I69"/>
  <c r="J69" s="1"/>
  <c r="K69" s="1"/>
  <c r="I70"/>
  <c r="J70" s="1"/>
  <c r="K70" s="1"/>
  <c r="I71"/>
  <c r="J71" s="1"/>
  <c r="K71" s="1"/>
  <c r="I72"/>
  <c r="J72" s="1"/>
  <c r="K72" s="1"/>
  <c r="I73"/>
  <c r="J73" s="1"/>
  <c r="K73" s="1"/>
  <c r="I74"/>
  <c r="J74" s="1"/>
  <c r="K74" s="1"/>
  <c r="I75"/>
  <c r="J75" s="1"/>
  <c r="K75" s="1"/>
  <c r="I76"/>
  <c r="J76" s="1"/>
  <c r="K76" s="1"/>
  <c r="I77"/>
  <c r="J77" s="1"/>
  <c r="K77" s="1"/>
  <c r="I78"/>
  <c r="J78" s="1"/>
  <c r="K78" s="1"/>
  <c r="I79"/>
  <c r="J79" s="1"/>
  <c r="K79" s="1"/>
  <c r="I80"/>
  <c r="J80" s="1"/>
  <c r="K80" s="1"/>
  <c r="I81"/>
  <c r="J81" s="1"/>
  <c r="K81" s="1"/>
  <c r="I82"/>
  <c r="J82" s="1"/>
  <c r="K82" s="1"/>
  <c r="I83"/>
  <c r="J83" s="1"/>
  <c r="K83" s="1"/>
  <c r="I84"/>
  <c r="J84" s="1"/>
  <c r="K84" s="1"/>
  <c r="I85"/>
  <c r="J85" s="1"/>
  <c r="K85" s="1"/>
  <c r="I86"/>
  <c r="J86" s="1"/>
  <c r="K86" s="1"/>
  <c r="I87"/>
  <c r="J87" s="1"/>
  <c r="K87" s="1"/>
  <c r="I88"/>
  <c r="J88" s="1"/>
  <c r="K88" s="1"/>
  <c r="I89"/>
  <c r="J89" s="1"/>
  <c r="K89" s="1"/>
  <c r="I90"/>
  <c r="J90" s="1"/>
  <c r="K90" s="1"/>
  <c r="L11" l="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5"/>
  <c r="M15" s="1"/>
  <c r="N15" s="1"/>
  <c r="O15" s="1"/>
  <c r="L16"/>
  <c r="M16" s="1"/>
  <c r="N16" s="1"/>
  <c r="O16" s="1"/>
  <c r="L17"/>
  <c r="M17" s="1"/>
  <c r="N17" s="1"/>
  <c r="O17" s="1"/>
  <c r="L18"/>
  <c r="M18" s="1"/>
  <c r="N18" s="1"/>
  <c r="O18" s="1"/>
  <c r="L19"/>
  <c r="M19" s="1"/>
  <c r="N19" s="1"/>
  <c r="O19" s="1"/>
  <c r="L20"/>
  <c r="M20" s="1"/>
  <c r="N20" s="1"/>
  <c r="O20" s="1"/>
  <c r="L21"/>
  <c r="M21" s="1"/>
  <c r="N21" s="1"/>
  <c r="O21" s="1"/>
  <c r="L22"/>
  <c r="M22" s="1"/>
  <c r="N22" s="1"/>
  <c r="O22" s="1"/>
  <c r="L23"/>
  <c r="M23" s="1"/>
  <c r="N23" s="1"/>
  <c r="O23" s="1"/>
  <c r="L24"/>
  <c r="M24" s="1"/>
  <c r="N24" s="1"/>
  <c r="O24" s="1"/>
  <c r="L25"/>
  <c r="M25" s="1"/>
  <c r="N25" s="1"/>
  <c r="O25" s="1"/>
  <c r="L26"/>
  <c r="M26" s="1"/>
  <c r="N26" s="1"/>
  <c r="O26" s="1"/>
  <c r="L27"/>
  <c r="M27" s="1"/>
  <c r="N27" s="1"/>
  <c r="O27" s="1"/>
  <c r="L28"/>
  <c r="M28" s="1"/>
  <c r="N28" s="1"/>
  <c r="O28" s="1"/>
  <c r="L29"/>
  <c r="M29" s="1"/>
  <c r="N29" s="1"/>
  <c r="O29" s="1"/>
  <c r="L30"/>
  <c r="M30" s="1"/>
  <c r="N30" s="1"/>
  <c r="O30" s="1"/>
  <c r="L31"/>
  <c r="M31" s="1"/>
  <c r="N31" s="1"/>
  <c r="O31" s="1"/>
  <c r="L32"/>
  <c r="M32" s="1"/>
  <c r="N32" s="1"/>
  <c r="O32" s="1"/>
  <c r="L33"/>
  <c r="M33" s="1"/>
  <c r="N33" s="1"/>
  <c r="O33" s="1"/>
  <c r="L34"/>
  <c r="M34" s="1"/>
  <c r="N34" s="1"/>
  <c r="O34" s="1"/>
  <c r="L35"/>
  <c r="M35" s="1"/>
  <c r="N35" s="1"/>
  <c r="O35" s="1"/>
  <c r="L36"/>
  <c r="M36" s="1"/>
  <c r="N36" s="1"/>
  <c r="O36" s="1"/>
  <c r="L37"/>
  <c r="M37" s="1"/>
  <c r="N37" s="1"/>
  <c r="O37" s="1"/>
  <c r="L38"/>
  <c r="M38" s="1"/>
  <c r="N38" s="1"/>
  <c r="O38" s="1"/>
  <c r="L39"/>
  <c r="M39" s="1"/>
  <c r="N39" s="1"/>
  <c r="O39" s="1"/>
  <c r="L40"/>
  <c r="M40" s="1"/>
  <c r="N40" s="1"/>
  <c r="O40" s="1"/>
  <c r="L41"/>
  <c r="M41" s="1"/>
  <c r="N41" s="1"/>
  <c r="O41" s="1"/>
  <c r="L42"/>
  <c r="M42" s="1"/>
  <c r="N42" s="1"/>
  <c r="O42" s="1"/>
  <c r="L43"/>
  <c r="M43" s="1"/>
  <c r="N43" s="1"/>
  <c r="O43" s="1"/>
  <c r="L44"/>
  <c r="M44" s="1"/>
  <c r="N44" s="1"/>
  <c r="O44" s="1"/>
  <c r="L45"/>
  <c r="M45" s="1"/>
  <c r="N45" s="1"/>
  <c r="O45" s="1"/>
  <c r="L46"/>
  <c r="M46" s="1"/>
  <c r="N46" s="1"/>
  <c r="O46" s="1"/>
  <c r="L47"/>
  <c r="M47" s="1"/>
  <c r="N47" s="1"/>
  <c r="O47" s="1"/>
  <c r="L48"/>
  <c r="M48" s="1"/>
  <c r="N48" s="1"/>
  <c r="O48" s="1"/>
  <c r="L49"/>
  <c r="M49" s="1"/>
  <c r="N49" s="1"/>
  <c r="O49" s="1"/>
  <c r="L50"/>
  <c r="M50" s="1"/>
  <c r="N50" s="1"/>
  <c r="O50" s="1"/>
  <c r="L51"/>
  <c r="M51" s="1"/>
  <c r="N51" s="1"/>
  <c r="O51" s="1"/>
  <c r="L52"/>
  <c r="M52" s="1"/>
  <c r="N52" s="1"/>
  <c r="O52" s="1"/>
  <c r="L53"/>
  <c r="M53" s="1"/>
  <c r="N53" s="1"/>
  <c r="O53" s="1"/>
  <c r="L54"/>
  <c r="M54" s="1"/>
  <c r="N54" s="1"/>
  <c r="O54" s="1"/>
  <c r="L55"/>
  <c r="M55" s="1"/>
  <c r="N55" s="1"/>
  <c r="O55" s="1"/>
  <c r="L56"/>
  <c r="M56" s="1"/>
  <c r="N56" s="1"/>
  <c r="O56" s="1"/>
  <c r="L57"/>
  <c r="M57" s="1"/>
  <c r="N57" s="1"/>
  <c r="O57" s="1"/>
  <c r="L58"/>
  <c r="M58" s="1"/>
  <c r="N58" s="1"/>
  <c r="O58" s="1"/>
  <c r="L59"/>
  <c r="M59" s="1"/>
  <c r="N59" s="1"/>
  <c r="O59" s="1"/>
  <c r="L60"/>
  <c r="M60" s="1"/>
  <c r="N60" s="1"/>
  <c r="O60" s="1"/>
  <c r="L61"/>
  <c r="M61" s="1"/>
  <c r="N61" s="1"/>
  <c r="O61" s="1"/>
  <c r="L62"/>
  <c r="M62" s="1"/>
  <c r="N62" s="1"/>
  <c r="O62" s="1"/>
  <c r="L63"/>
  <c r="M63" s="1"/>
  <c r="N63" s="1"/>
  <c r="O63" s="1"/>
  <c r="L64"/>
  <c r="M64" s="1"/>
  <c r="N64" s="1"/>
  <c r="O64" s="1"/>
  <c r="L65"/>
  <c r="M65" s="1"/>
  <c r="N65" s="1"/>
  <c r="O65" s="1"/>
  <c r="L66"/>
  <c r="M66" s="1"/>
  <c r="N66" s="1"/>
  <c r="O66" s="1"/>
  <c r="L67"/>
  <c r="M67" s="1"/>
  <c r="N67" s="1"/>
  <c r="O67" s="1"/>
  <c r="L68"/>
  <c r="M68" s="1"/>
  <c r="N68" s="1"/>
  <c r="O68" s="1"/>
  <c r="L69"/>
  <c r="M69" s="1"/>
  <c r="N69" s="1"/>
  <c r="O69" s="1"/>
  <c r="L70"/>
  <c r="M70" s="1"/>
  <c r="N70" s="1"/>
  <c r="O70" s="1"/>
  <c r="L71"/>
  <c r="M71" s="1"/>
  <c r="N71" s="1"/>
  <c r="O71" s="1"/>
  <c r="L72"/>
  <c r="M72" s="1"/>
  <c r="N72" s="1"/>
  <c r="O72" s="1"/>
  <c r="L73"/>
  <c r="M73" s="1"/>
  <c r="N73" s="1"/>
  <c r="O73" s="1"/>
  <c r="L74"/>
  <c r="M74" s="1"/>
  <c r="N74" s="1"/>
  <c r="O74" s="1"/>
  <c r="L75"/>
  <c r="M75" s="1"/>
  <c r="N75" s="1"/>
  <c r="O75" s="1"/>
  <c r="L76"/>
  <c r="M76" s="1"/>
  <c r="N76" s="1"/>
  <c r="O76" s="1"/>
  <c r="L77"/>
  <c r="M77" s="1"/>
  <c r="N77" s="1"/>
  <c r="O77" s="1"/>
  <c r="L78"/>
  <c r="M78" s="1"/>
  <c r="N78" s="1"/>
  <c r="O78" s="1"/>
  <c r="L79"/>
  <c r="M79" s="1"/>
  <c r="N79" s="1"/>
  <c r="O79" s="1"/>
  <c r="L80"/>
  <c r="M80" s="1"/>
  <c r="N80" s="1"/>
  <c r="O80" s="1"/>
  <c r="L81"/>
  <c r="M81" s="1"/>
  <c r="N81" s="1"/>
  <c r="O81" s="1"/>
  <c r="L82"/>
  <c r="M82" s="1"/>
  <c r="N82" s="1"/>
  <c r="O82" s="1"/>
  <c r="L83"/>
  <c r="M83" s="1"/>
  <c r="N83" s="1"/>
  <c r="O83" s="1"/>
  <c r="L84"/>
  <c r="M84" s="1"/>
  <c r="N84" s="1"/>
  <c r="O84" s="1"/>
  <c r="L85"/>
  <c r="M85" s="1"/>
  <c r="N85" s="1"/>
  <c r="O85" s="1"/>
  <c r="L86"/>
  <c r="M86" s="1"/>
  <c r="N86" s="1"/>
  <c r="O86" s="1"/>
  <c r="L87"/>
  <c r="M87" s="1"/>
  <c r="N87" s="1"/>
  <c r="O87" s="1"/>
  <c r="L88"/>
  <c r="M88" s="1"/>
  <c r="N88" s="1"/>
  <c r="O88" s="1"/>
  <c r="L89"/>
  <c r="M89" s="1"/>
  <c r="N89" s="1"/>
  <c r="O89" s="1"/>
  <c r="L90"/>
  <c r="M90" s="1"/>
  <c r="N90" s="1"/>
  <c r="O90" s="1"/>
  <c r="L10" l="1"/>
  <c r="M10" s="1"/>
  <c r="N10" s="1"/>
  <c r="O10" s="1"/>
  <c r="L9" l="1"/>
  <c r="M9" s="1"/>
  <c r="M91" s="1"/>
  <c r="I9"/>
  <c r="J9" s="1"/>
  <c r="K9" s="1"/>
  <c r="N9" l="1"/>
  <c r="N91" s="1"/>
  <c r="O9" l="1"/>
  <c r="O91" s="1"/>
</calcChain>
</file>

<file path=xl/sharedStrings.xml><?xml version="1.0" encoding="utf-8"?>
<sst xmlns="http://schemas.openxmlformats.org/spreadsheetml/2006/main" count="282" uniqueCount="120">
  <si>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</si>
  <si>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</si>
  <si>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</si>
  <si>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</si>
  <si>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</si>
  <si>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</si>
  <si>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</si>
  <si>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</si>
  <si>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</si>
  <si>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</si>
  <si>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</si>
  <si>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</si>
  <si>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</si>
  <si>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</si>
  <si>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</si>
  <si>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</si>
  <si>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</si>
  <si>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</si>
  <si>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</si>
  <si>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</si>
  <si>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</si>
  <si>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</si>
  <si>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</si>
  <si>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</si>
  <si>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</si>
  <si>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</si>
  <si>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</si>
  <si>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</si>
  <si>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</si>
  <si>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Бергс Н.М.</t>
  </si>
  <si>
    <t>Инженер 1 кат. ОМТС</t>
  </si>
  <si>
    <t xml:space="preserve">      </t>
  </si>
  <si>
    <t>Поставка автоматических выключателей</t>
  </si>
  <si>
    <t>до 30 сентября 2027 г.</t>
  </si>
  <si>
    <t>Дата подготовки обоснования НМЦ  11.08.2026 г.</t>
  </si>
  <si>
    <t>Выключатель автоматический ВА47-29 1Р 10А 4,5кА х-ка С</t>
  </si>
  <si>
    <t>шт</t>
  </si>
  <si>
    <t>Выключатель автоматический ВА47-29 1Р 16А 4,5кА х-ка С</t>
  </si>
  <si>
    <t>Выключатель автоматический ВА47-29 1Р 20А 4,5кА х-ка С</t>
  </si>
  <si>
    <t>Выключатель автоматический ВА47-29 1Р 25А 4,5кА х-ка С</t>
  </si>
  <si>
    <t>Выключатель автоматический ВА47-29 1Р 32А 4,5кА х-ка С</t>
  </si>
  <si>
    <t>Выключатель автоматический ВА47-29 1Р 40А 4,5кА х-ка С</t>
  </si>
  <si>
    <t>Выключатель автоматический ВА47-29 1Р 50А 4,5кА х-ка С</t>
  </si>
  <si>
    <t>Выключатель автоматический ВА47-29 1Р 63А 4,5кА х-ка С</t>
  </si>
  <si>
    <t>Выключатель автоматический ВА47-29 3Р 10А 4,5кА х-ка С</t>
  </si>
  <si>
    <t>Выключатель автоматический ВА47-29 3Р 16А 4,5кА х-ка С</t>
  </si>
  <si>
    <t>Выключатель автоматический ВА47-29 3Р 20А 4,5кА х-ка С</t>
  </si>
  <si>
    <t>Выключатель автоматический ВА47-29 3Р 25А 4,5кА х-ка С</t>
  </si>
  <si>
    <t>Выключатель автоматический ВА47-29 3Р 32А 4,5кА х-ка С</t>
  </si>
  <si>
    <t>Выключатель автоматический ВА47-29 3Р 40А 4,5кА х-ка С</t>
  </si>
  <si>
    <t>Выключатель автоматический ВА47-29 3Р 50А 4,5кА х-ка С</t>
  </si>
  <si>
    <t>Выключатель автоматический ВА47-29 3Р 63А 4,5кА х-ка С</t>
  </si>
  <si>
    <t>Выключатель автоматический ВА88-32 3Р 80А 25кА</t>
  </si>
  <si>
    <t>Выключатель автоматический ВА88-33 3Р 100А 35кА</t>
  </si>
  <si>
    <t>Выключатель автоматический ВА88-33 3Р 125А 35кА</t>
  </si>
  <si>
    <t>Выключатель автоматический ВА88-33 3Р 50А 35кА</t>
  </si>
  <si>
    <t>Выключатель автоматический ВА88-33 3Р 160А 35кА</t>
  </si>
  <si>
    <t>Выключатель автоматический ВА88-35 3Р 250А 35кА</t>
  </si>
  <si>
    <t>Выключатель автоматический ВА88-37 3Р 400А 35кА</t>
  </si>
  <si>
    <t>Выключатель автоматический ВА88-40 3Р 630А 35кА</t>
  </si>
  <si>
    <t>Выключатель автоматический ВА88-40 3Р 800А 35кА</t>
  </si>
  <si>
    <t>Выключатель автоматический ВА88-43 3Р 1000А 50кА</t>
  </si>
  <si>
    <t>Выключатель автоматический ВА47-29 3Р 25А 4,5кА х-ка D</t>
  </si>
  <si>
    <t>Выключатель автоматический ВА47-29 2Р 6А 4,5кА х-ка С</t>
  </si>
  <si>
    <t>Выключатель автоматический ВА47-29 2Р 2А 4,5кА х-ка С</t>
  </si>
  <si>
    <t>Выключатель автоматический ВА47-100 3Р 100А 10кА х-ка С</t>
  </si>
  <si>
    <t>Выключатель автоматический ВА55-43 344730 2000А УХЛ3</t>
  </si>
  <si>
    <t>Выключатель автоматический ВА55-43 344710 2000А УХЛ3</t>
  </si>
  <si>
    <t>Выключатель автоматический ВА55-41 344730 1000А УХЛ3</t>
  </si>
  <si>
    <t>Выключатель автоматический ВА55-43 344730-00 1600А УХЛ3</t>
  </si>
  <si>
    <t>Автоматический выключатель ВА88-37 3Р 400А 35кА с электронным расцепителем MP 211</t>
  </si>
  <si>
    <t>Автоматический выключатель ВА88-40 3Р 800А 35кА с электронным расцепителем MP 211</t>
  </si>
  <si>
    <t>Автоматический выключатель ВА88-43 3Р 1250А 50кА с электронным расцепителем МР 211</t>
  </si>
  <si>
    <t>Автоматический выключатель ВА88-43 3Р 1600А 50кА с электронным расцепителем МР 211</t>
  </si>
  <si>
    <t>Выключатель автоматический ВА47-29 2Р 10А 4,5кА В</t>
  </si>
  <si>
    <t>Выключатель автоматический ВА47-29 2Р 16А 4,5кА С</t>
  </si>
  <si>
    <t>Выключатель автоматический ВА88-32 3Р 125А 25кА</t>
  </si>
  <si>
    <t>Выключатель автоматический ВА88-35 3Р 200А 35кА</t>
  </si>
  <si>
    <t>Выключатель автоматический ВА88-37 3Р 315А 35кА</t>
  </si>
  <si>
    <t>Выключатель автоматический ВА88-35 3Р 125А 35кА</t>
  </si>
  <si>
    <t>Выключатель автоматический ВА44-39 3Р 630А 35кА</t>
  </si>
  <si>
    <t>Автоматический выключатель ВА-450 1600/ 200А 3P 55кА стационарный</t>
  </si>
  <si>
    <t>Автоматический выключатель ВА-450 1600/ 630А 3P 55кА выкатной</t>
  </si>
  <si>
    <t>Автоматический выключатель ВА-450 1600/1000А 3P 55кА выкатной</t>
  </si>
  <si>
    <t>Автоматический выключатель ВА-450 1600/1600А 3P 55кА выкатной</t>
  </si>
  <si>
    <t>Выключатель автоматический ВА44-37 3Р 400А 35кА</t>
  </si>
  <si>
    <t>Выключатель автоматический ВА88-32 3Р 100А 25кА</t>
  </si>
  <si>
    <t>Выключатель автоматический ВА88-32 3Р 125А 35кА с электронным расцепителем</t>
  </si>
  <si>
    <t>Выключатель автоматический ВА88-32 3Р 40А 25кА</t>
  </si>
  <si>
    <t>Выключатель автоматический  ВА44-39 3Р 400А 35кА</t>
  </si>
  <si>
    <t>Выключатель автоматический ВА44-39 3Р 500А 35кА</t>
  </si>
  <si>
    <t>Выключатель автоматический ВА88-39 3Р 630А 35кА  с электронным расцепителем</t>
  </si>
  <si>
    <t>Выключатель автоматический ВА88-39 3Р 400А 35кА  с электронным расцепителем</t>
  </si>
  <si>
    <t>Выключатель автоматический ВА88-35 3Р 250А 35кА  с электронным расцепителем</t>
  </si>
  <si>
    <t>Выключатель автоматический ВА47-29 2Р 10А 4,5кА С</t>
  </si>
  <si>
    <t>Выключатель автоматический ВА88-35 3Р 160А 35кА</t>
  </si>
  <si>
    <t>Выключатель автоматический ВА88-35 3Р 80А 35кА</t>
  </si>
  <si>
    <t>Выключатель автоматический ВА88-33 3Р 63А 35кА</t>
  </si>
  <si>
    <t>Выключатель автоматический ВА47-100 3Р 80А 10кА х-ка С</t>
  </si>
  <si>
    <t>Выключатель автоматический ВА88-32 3Р 50А 25кА</t>
  </si>
  <si>
    <t>Выключатель автоматический ВА88-33 3Р 40А 35кА</t>
  </si>
  <si>
    <t>Выключатель автоматический ВА88-33 3Р 80А 35кА</t>
  </si>
  <si>
    <t>Выключатель автоматический ВА88-35 3Р 100А 35кА</t>
  </si>
  <si>
    <t>Выключатель автоматический ВА88-37 3Р 250А 35кА</t>
  </si>
  <si>
    <t>Выключатель автоматический ВА88-40 3Р 400А 35кА</t>
  </si>
  <si>
    <t>Выключатель автоматический ВА 88-37 3Р 320А 35кА</t>
  </si>
  <si>
    <t>Выключатель автоматический ВА88-32 3Р 63А 25кА</t>
  </si>
  <si>
    <t>Выключатель автоматический ВА88-40 3Р 500А 35кА</t>
  </si>
  <si>
    <t>Выключатель автоматический ВА88-32 3Р 32А 25кА</t>
  </si>
  <si>
    <t>Выключатель автоматический  ВА47-29 1Р 6А 4,5кА х-ка С</t>
  </si>
  <si>
    <t>Выключатель автоматический  ВА47-29 3Р 6А 4,5кА х-ка С</t>
  </si>
  <si>
    <t>Выключатель автоматический  ВА55-41-344730-630А-690АС-НР230АС/220DC-ПЭ230АС-УХЛ3 (или эквивалент)</t>
  </si>
  <si>
    <t>Выключатель автоматический ВА47-100 1P C 100А 10кА</t>
  </si>
  <si>
    <t xml:space="preserve">Автоматический выключатель ARMAT M10N 1P D 16А </t>
  </si>
  <si>
    <t xml:space="preserve">Автоматический выключатель 
ARMAT M10N 1P С 16А 
</t>
  </si>
  <si>
    <t xml:space="preserve">Автоматический выключатель ARMAT M10N 2P K 32А   </t>
  </si>
  <si>
    <t xml:space="preserve">Автоматический выключатель ARMAT M06N 3P D 25А  </t>
  </si>
  <si>
    <t>Автоматический выключатель ВА88-43 3Р 1600А 50кА</t>
  </si>
  <si>
    <t xml:space="preserve">       Итого НМЦ суммы цен за единицу ТРУ устанавливается в размере: 3 697 432,19 руб.            
      </t>
  </si>
  <si>
    <t>27.12.40.000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</si>
</sst>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0" fontId="9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/>
    <xf numFmtId="164" fontId="3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4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4" fillId="0" borderId="7" xfId="0" applyFont="1" applyBorder="1" applyAlignment="1">
      <alignment wrapText="1"/>
    </xf>
    <xf numFmtId="0" fontId="10" fillId="0" borderId="8" xfId="0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wrapText="1"/>
    </xf>
    <xf numFmtId="0" fontId="9" fillId="0" borderId="9" xfId="0" applyFont="1" applyBorder="1" applyAlignment="1">
      <alignment vertical="top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98"/>
  <sheetViews>
    <sheetView tabSelected="1" view="pageBreakPreview" topLeftCell="A75" zoomScaleNormal="112" zoomScaleSheetLayoutView="100" workbookViewId="0">
      <selection activeCell="G91" sqref="G91"/>
    </sheetView>
  </sheetViews>
  <sheetFormatPr defaultColWidth="9.140625" defaultRowHeight="15"/>
  <cols>
    <col min="1" max="1" width="7.5703125" style="1" customWidth="1"/>
    <col min="2" max="2" width="34.85546875" style="32" customWidth="1"/>
    <col min="3" max="3" width="12.42578125" style="13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3" ht="16.5" customHeight="1">
      <c r="A1" s="13"/>
      <c r="B1" s="31"/>
      <c r="D1" s="13"/>
      <c r="E1" s="13"/>
      <c r="F1" s="14" t="s">
        <v>20</v>
      </c>
      <c r="G1" s="15"/>
      <c r="H1" s="15"/>
      <c r="I1" s="13"/>
      <c r="J1" s="13"/>
      <c r="K1" s="13"/>
      <c r="L1" s="52" t="s">
        <v>7</v>
      </c>
      <c r="M1" s="53"/>
      <c r="N1" s="53"/>
      <c r="O1" s="53"/>
    </row>
    <row r="2" spans="1:23" ht="20.25" customHeight="1">
      <c r="A2" s="4"/>
      <c r="B2" s="57" t="s">
        <v>11</v>
      </c>
      <c r="C2" s="57"/>
      <c r="D2" s="4"/>
      <c r="E2" s="57" t="s">
        <v>32</v>
      </c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3" ht="36.75" customHeight="1">
      <c r="A3" s="4"/>
      <c r="B3" s="57" t="s">
        <v>12</v>
      </c>
      <c r="C3" s="57"/>
      <c r="D3" s="4"/>
      <c r="E3" s="57" t="s">
        <v>13</v>
      </c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23" ht="33" customHeight="1">
      <c r="A4" s="4"/>
      <c r="B4" s="57" t="s">
        <v>14</v>
      </c>
      <c r="C4" s="57"/>
      <c r="D4" s="4"/>
      <c r="E4" s="57" t="s">
        <v>33</v>
      </c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23" ht="22.5" customHeight="1">
      <c r="A5" s="57" t="s">
        <v>15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23" ht="53.25" customHeight="1">
      <c r="A6" s="4"/>
      <c r="B6" s="57" t="s">
        <v>16</v>
      </c>
      <c r="C6" s="57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>
      <c r="A7" s="54" t="s">
        <v>0</v>
      </c>
      <c r="B7" s="55" t="s">
        <v>25</v>
      </c>
      <c r="C7" s="56" t="s">
        <v>24</v>
      </c>
      <c r="D7" s="54" t="s">
        <v>1</v>
      </c>
      <c r="E7" s="54" t="s">
        <v>2</v>
      </c>
      <c r="F7" s="54" t="s">
        <v>27</v>
      </c>
      <c r="G7" s="54"/>
      <c r="H7" s="54"/>
      <c r="I7" s="66" t="s">
        <v>21</v>
      </c>
      <c r="J7" s="66"/>
      <c r="K7" s="66"/>
      <c r="L7" s="58" t="s">
        <v>22</v>
      </c>
      <c r="M7" s="58"/>
      <c r="N7" s="58"/>
      <c r="O7" s="58"/>
    </row>
    <row r="8" spans="1:23" ht="159" customHeight="1" thickBot="1">
      <c r="A8" s="54"/>
      <c r="B8" s="55"/>
      <c r="C8" s="56"/>
      <c r="D8" s="54"/>
      <c r="E8" s="54"/>
      <c r="F8" s="42" t="s">
        <v>8</v>
      </c>
      <c r="G8" s="42" t="s">
        <v>9</v>
      </c>
      <c r="H8" s="42" t="s">
        <v>10</v>
      </c>
      <c r="I8" s="43" t="s">
        <v>3</v>
      </c>
      <c r="J8" s="43" t="s">
        <v>4</v>
      </c>
      <c r="K8" s="43" t="s">
        <v>28</v>
      </c>
      <c r="L8" s="44" t="s">
        <v>23</v>
      </c>
      <c r="M8" s="45" t="s">
        <v>5</v>
      </c>
      <c r="N8" s="45" t="s">
        <v>6</v>
      </c>
      <c r="O8" s="46" t="s">
        <v>26</v>
      </c>
      <c r="P8" s="10"/>
      <c r="Q8" s="10"/>
      <c r="R8" s="10"/>
      <c r="S8" s="10"/>
      <c r="T8" s="10"/>
      <c r="U8" s="10"/>
    </row>
    <row r="9" spans="1:23" ht="33.75" customHeight="1" thickBot="1">
      <c r="A9" s="37">
        <v>1</v>
      </c>
      <c r="B9" s="47" t="s">
        <v>35</v>
      </c>
      <c r="C9" s="48" t="s">
        <v>119</v>
      </c>
      <c r="D9" s="16" t="s">
        <v>36</v>
      </c>
      <c r="E9" s="16">
        <v>1</v>
      </c>
      <c r="F9" s="49">
        <v>296.45999999999998</v>
      </c>
      <c r="G9" s="49">
        <v>300.12</v>
      </c>
      <c r="H9" s="49">
        <v>309.88</v>
      </c>
      <c r="I9" s="17">
        <f>AVERAGE(F9:H9)</f>
        <v>302.15333333333331</v>
      </c>
      <c r="J9" s="18">
        <f t="shared" ref="J9:J73" si="0">SQRT(((SUM((POWER(H9-I9,2)),(POWER(G9-I9,2)),(POWER(F9-I9,2)))/(COLUMNS(F9:H9)-1))))</f>
        <v>6.9372136577543442</v>
      </c>
      <c r="K9" s="35">
        <f>J9/I9*100</f>
        <v>2.2959249137593534</v>
      </c>
      <c r="L9" s="19">
        <f>((E9/3)*(SUM(F9:H9)))</f>
        <v>302.15333333333331</v>
      </c>
      <c r="M9" s="20">
        <f t="shared" ref="M9:M40" si="1">L9/E9</f>
        <v>302.15333333333331</v>
      </c>
      <c r="N9" s="20">
        <f t="shared" ref="N9:N10" si="2">ROUNDDOWN(M9,2)</f>
        <v>302.14999999999998</v>
      </c>
      <c r="O9" s="20">
        <f t="shared" ref="O9:O40" si="3">N9*E9</f>
        <v>302.14999999999998</v>
      </c>
      <c r="P9" s="10"/>
      <c r="Q9" s="10">
        <v>1.2</v>
      </c>
      <c r="R9" s="10"/>
      <c r="S9" s="10"/>
      <c r="T9" s="10"/>
      <c r="U9" s="10"/>
      <c r="W9" s="7"/>
    </row>
    <row r="10" spans="1:23" ht="35.1" customHeight="1" thickBot="1">
      <c r="A10" s="37">
        <v>2</v>
      </c>
      <c r="B10" s="50" t="s">
        <v>37</v>
      </c>
      <c r="C10" s="48" t="s">
        <v>119</v>
      </c>
      <c r="D10" s="16" t="s">
        <v>36</v>
      </c>
      <c r="E10" s="16">
        <v>1</v>
      </c>
      <c r="F10" s="49">
        <v>258.64</v>
      </c>
      <c r="G10" s="49">
        <v>268.39999999999998</v>
      </c>
      <c r="H10" s="49">
        <v>276.94</v>
      </c>
      <c r="I10" s="17">
        <f t="shared" ref="I10:I73" si="4">AVERAGE(F10:H10)</f>
        <v>267.99333333333334</v>
      </c>
      <c r="J10" s="18">
        <f t="shared" si="0"/>
        <v>9.1567752693474702</v>
      </c>
      <c r="K10" s="35">
        <f t="shared" ref="K10:K73" si="5">J10/I10*100</f>
        <v>3.4167921848854963</v>
      </c>
      <c r="L10" s="19">
        <f>((E10/3)*(SUM(F10:H10)))</f>
        <v>267.99333333333334</v>
      </c>
      <c r="M10" s="20">
        <f t="shared" si="1"/>
        <v>267.99333333333334</v>
      </c>
      <c r="N10" s="20">
        <f t="shared" si="2"/>
        <v>267.99</v>
      </c>
      <c r="O10" s="20">
        <f t="shared" si="3"/>
        <v>267.99</v>
      </c>
      <c r="P10" s="10"/>
      <c r="Q10" s="10">
        <v>1.2</v>
      </c>
      <c r="R10" s="10"/>
      <c r="S10" s="10"/>
      <c r="T10" s="10"/>
      <c r="U10" s="10"/>
      <c r="W10" s="7"/>
    </row>
    <row r="11" spans="1:23" ht="35.1" customHeight="1" thickBot="1">
      <c r="A11" s="37">
        <v>3</v>
      </c>
      <c r="B11" s="50" t="s">
        <v>38</v>
      </c>
      <c r="C11" s="48" t="s">
        <v>119</v>
      </c>
      <c r="D11" s="16" t="s">
        <v>36</v>
      </c>
      <c r="E11" s="16">
        <v>1</v>
      </c>
      <c r="F11" s="49">
        <v>313.54000000000002</v>
      </c>
      <c r="G11" s="49">
        <v>323.3</v>
      </c>
      <c r="H11" s="49">
        <v>334.28</v>
      </c>
      <c r="I11" s="17">
        <f t="shared" si="4"/>
        <v>323.70666666666665</v>
      </c>
      <c r="J11" s="18">
        <f t="shared" si="0"/>
        <v>10.375978668700743</v>
      </c>
      <c r="K11" s="35">
        <f t="shared" si="5"/>
        <v>3.205364528184182</v>
      </c>
      <c r="L11" s="19">
        <f t="shared" ref="L11:L74" si="6">((E11/3)*(SUM(F11:H11)))</f>
        <v>323.70666666666665</v>
      </c>
      <c r="M11" s="20">
        <f t="shared" si="1"/>
        <v>323.70666666666665</v>
      </c>
      <c r="N11" s="20">
        <f t="shared" ref="N11:N74" si="7">ROUNDDOWN(M11,2)</f>
        <v>323.7</v>
      </c>
      <c r="O11" s="20">
        <f t="shared" si="3"/>
        <v>323.7</v>
      </c>
      <c r="P11" s="10"/>
      <c r="Q11" s="10"/>
      <c r="R11" s="10"/>
      <c r="S11" s="10"/>
      <c r="T11" s="10"/>
      <c r="U11" s="10"/>
      <c r="W11" s="7"/>
    </row>
    <row r="12" spans="1:23" ht="35.1" customHeight="1" thickBot="1">
      <c r="A12" s="37">
        <v>4</v>
      </c>
      <c r="B12" s="50" t="s">
        <v>39</v>
      </c>
      <c r="C12" s="48" t="s">
        <v>119</v>
      </c>
      <c r="D12" s="16" t="s">
        <v>36</v>
      </c>
      <c r="E12" s="16">
        <v>1</v>
      </c>
      <c r="F12" s="49">
        <v>270.83999999999997</v>
      </c>
      <c r="G12" s="49">
        <v>278.15999999999997</v>
      </c>
      <c r="H12" s="49">
        <v>287.92</v>
      </c>
      <c r="I12" s="17">
        <f t="shared" si="4"/>
        <v>278.97333333333336</v>
      </c>
      <c r="J12" s="18">
        <f t="shared" si="0"/>
        <v>8.5689983856535825</v>
      </c>
      <c r="K12" s="35">
        <f t="shared" si="5"/>
        <v>3.0716191699279198</v>
      </c>
      <c r="L12" s="19">
        <f t="shared" si="6"/>
        <v>278.97333333333336</v>
      </c>
      <c r="M12" s="20">
        <f t="shared" si="1"/>
        <v>278.97333333333336</v>
      </c>
      <c r="N12" s="20">
        <f t="shared" si="7"/>
        <v>278.97000000000003</v>
      </c>
      <c r="O12" s="20">
        <f t="shared" si="3"/>
        <v>278.97000000000003</v>
      </c>
      <c r="P12" s="10"/>
      <c r="Q12" s="10"/>
      <c r="R12" s="10"/>
      <c r="S12" s="10"/>
      <c r="T12" s="10"/>
      <c r="U12" s="10"/>
      <c r="W12" s="7"/>
    </row>
    <row r="13" spans="1:23" ht="35.1" customHeight="1" thickBot="1">
      <c r="A13" s="37">
        <v>5</v>
      </c>
      <c r="B13" s="50" t="s">
        <v>40</v>
      </c>
      <c r="C13" s="48" t="s">
        <v>119</v>
      </c>
      <c r="D13" s="16" t="s">
        <v>36</v>
      </c>
      <c r="E13" s="16">
        <v>1</v>
      </c>
      <c r="F13" s="49">
        <v>314.76</v>
      </c>
      <c r="G13" s="49">
        <v>322.08</v>
      </c>
      <c r="H13" s="49">
        <v>333.06</v>
      </c>
      <c r="I13" s="17">
        <f t="shared" si="4"/>
        <v>323.29999999999995</v>
      </c>
      <c r="J13" s="18">
        <f t="shared" si="0"/>
        <v>9.2107980110303203</v>
      </c>
      <c r="K13" s="35">
        <f t="shared" si="5"/>
        <v>2.8489941265172662</v>
      </c>
      <c r="L13" s="19">
        <f t="shared" si="6"/>
        <v>323.29999999999995</v>
      </c>
      <c r="M13" s="20">
        <f t="shared" si="1"/>
        <v>323.29999999999995</v>
      </c>
      <c r="N13" s="20">
        <f t="shared" si="7"/>
        <v>323.3</v>
      </c>
      <c r="O13" s="20">
        <f t="shared" si="3"/>
        <v>323.3</v>
      </c>
      <c r="P13" s="10"/>
      <c r="Q13" s="10"/>
      <c r="R13" s="10"/>
      <c r="S13" s="10"/>
      <c r="T13" s="10"/>
      <c r="U13" s="10"/>
      <c r="W13" s="7"/>
    </row>
    <row r="14" spans="1:23" ht="35.1" customHeight="1" thickBot="1">
      <c r="A14" s="37">
        <v>6</v>
      </c>
      <c r="B14" s="50" t="s">
        <v>41</v>
      </c>
      <c r="C14" s="48" t="s">
        <v>119</v>
      </c>
      <c r="D14" s="16" t="s">
        <v>36</v>
      </c>
      <c r="E14" s="16">
        <v>1</v>
      </c>
      <c r="F14" s="49">
        <v>333.06</v>
      </c>
      <c r="G14" s="49">
        <v>353.8</v>
      </c>
      <c r="H14" s="49">
        <v>366</v>
      </c>
      <c r="I14" s="17">
        <f t="shared" si="4"/>
        <v>350.95333333333338</v>
      </c>
      <c r="J14" s="18">
        <f t="shared" si="0"/>
        <v>16.653484119947194</v>
      </c>
      <c r="K14" s="35">
        <f t="shared" si="5"/>
        <v>4.7452132629068995</v>
      </c>
      <c r="L14" s="19">
        <f t="shared" si="6"/>
        <v>350.95333333333338</v>
      </c>
      <c r="M14" s="20">
        <f t="shared" si="1"/>
        <v>350.95333333333338</v>
      </c>
      <c r="N14" s="20">
        <f t="shared" si="7"/>
        <v>350.95</v>
      </c>
      <c r="O14" s="20">
        <f t="shared" si="3"/>
        <v>350.95</v>
      </c>
      <c r="P14" s="10"/>
      <c r="Q14" s="10"/>
      <c r="R14" s="10"/>
      <c r="S14" s="10"/>
      <c r="T14" s="10"/>
      <c r="U14" s="10"/>
      <c r="W14" s="7"/>
    </row>
    <row r="15" spans="1:23" ht="35.1" customHeight="1" thickBot="1">
      <c r="A15" s="37">
        <v>7</v>
      </c>
      <c r="B15" s="50" t="s">
        <v>42</v>
      </c>
      <c r="C15" s="48" t="s">
        <v>119</v>
      </c>
      <c r="D15" s="16" t="s">
        <v>36</v>
      </c>
      <c r="E15" s="16">
        <v>1</v>
      </c>
      <c r="F15" s="49">
        <v>376.98</v>
      </c>
      <c r="G15" s="49">
        <v>384.3</v>
      </c>
      <c r="H15" s="49">
        <v>397.71999999999997</v>
      </c>
      <c r="I15" s="17">
        <f t="shared" si="4"/>
        <v>386.33333333333331</v>
      </c>
      <c r="J15" s="18">
        <f t="shared" si="0"/>
        <v>10.51844728718706</v>
      </c>
      <c r="K15" s="35">
        <f t="shared" si="5"/>
        <v>2.7226351908163227</v>
      </c>
      <c r="L15" s="19">
        <f t="shared" si="6"/>
        <v>386.33333333333331</v>
      </c>
      <c r="M15" s="20">
        <f t="shared" si="1"/>
        <v>386.33333333333331</v>
      </c>
      <c r="N15" s="20">
        <f t="shared" si="7"/>
        <v>386.33</v>
      </c>
      <c r="O15" s="20">
        <f t="shared" si="3"/>
        <v>386.33</v>
      </c>
      <c r="P15" s="10"/>
      <c r="Q15" s="10"/>
      <c r="R15" s="10"/>
      <c r="S15" s="10"/>
      <c r="T15" s="10"/>
      <c r="U15" s="10"/>
      <c r="W15" s="7"/>
    </row>
    <row r="16" spans="1:23" ht="35.1" customHeight="1" thickBot="1">
      <c r="A16" s="37">
        <v>8</v>
      </c>
      <c r="B16" s="50" t="s">
        <v>43</v>
      </c>
      <c r="C16" s="48" t="s">
        <v>119</v>
      </c>
      <c r="D16" s="16" t="s">
        <v>36</v>
      </c>
      <c r="E16" s="16">
        <v>1</v>
      </c>
      <c r="F16" s="49">
        <v>373.32</v>
      </c>
      <c r="G16" s="49">
        <v>378.2</v>
      </c>
      <c r="H16" s="49">
        <v>391.62</v>
      </c>
      <c r="I16" s="17">
        <f t="shared" si="4"/>
        <v>381.04666666666662</v>
      </c>
      <c r="J16" s="18">
        <f t="shared" si="0"/>
        <v>9.4762932274879219</v>
      </c>
      <c r="K16" s="35">
        <f t="shared" si="5"/>
        <v>2.4869114616288268</v>
      </c>
      <c r="L16" s="19">
        <f t="shared" si="6"/>
        <v>381.04666666666662</v>
      </c>
      <c r="M16" s="20">
        <f t="shared" si="1"/>
        <v>381.04666666666662</v>
      </c>
      <c r="N16" s="20">
        <f t="shared" si="7"/>
        <v>381.04</v>
      </c>
      <c r="O16" s="20">
        <f t="shared" si="3"/>
        <v>381.04</v>
      </c>
      <c r="P16" s="10"/>
      <c r="Q16" s="10"/>
      <c r="R16" s="10"/>
      <c r="S16" s="10"/>
      <c r="T16" s="10"/>
      <c r="U16" s="10"/>
      <c r="W16" s="7"/>
    </row>
    <row r="17" spans="1:23" ht="35.1" customHeight="1" thickBot="1">
      <c r="A17" s="37">
        <v>9</v>
      </c>
      <c r="B17" s="50" t="s">
        <v>44</v>
      </c>
      <c r="C17" s="48" t="s">
        <v>119</v>
      </c>
      <c r="D17" s="16" t="s">
        <v>36</v>
      </c>
      <c r="E17" s="16">
        <v>1</v>
      </c>
      <c r="F17" s="49">
        <v>1008.9399999999999</v>
      </c>
      <c r="G17" s="49">
        <v>1085.8</v>
      </c>
      <c r="H17" s="49">
        <v>1123.6199999999999</v>
      </c>
      <c r="I17" s="17">
        <f t="shared" si="4"/>
        <v>1072.7866666666666</v>
      </c>
      <c r="J17" s="18">
        <f t="shared" si="0"/>
        <v>58.437023652247476</v>
      </c>
      <c r="K17" s="35">
        <f t="shared" si="5"/>
        <v>5.4472175566668248</v>
      </c>
      <c r="L17" s="19">
        <f t="shared" si="6"/>
        <v>1072.7866666666664</v>
      </c>
      <c r="M17" s="20">
        <f t="shared" si="1"/>
        <v>1072.7866666666664</v>
      </c>
      <c r="N17" s="20">
        <f t="shared" si="7"/>
        <v>1072.78</v>
      </c>
      <c r="O17" s="20">
        <f t="shared" si="3"/>
        <v>1072.78</v>
      </c>
      <c r="P17" s="10"/>
      <c r="Q17" s="10"/>
      <c r="R17" s="10"/>
      <c r="S17" s="10"/>
      <c r="T17" s="10"/>
      <c r="U17" s="10"/>
      <c r="W17" s="7"/>
    </row>
    <row r="18" spans="1:23" ht="35.1" customHeight="1" thickBot="1">
      <c r="A18" s="37">
        <v>10</v>
      </c>
      <c r="B18" s="50" t="s">
        <v>45</v>
      </c>
      <c r="C18" s="48" t="s">
        <v>119</v>
      </c>
      <c r="D18" s="16" t="s">
        <v>36</v>
      </c>
      <c r="E18" s="16">
        <v>1</v>
      </c>
      <c r="F18" s="49">
        <v>949.16</v>
      </c>
      <c r="G18" s="49">
        <v>967.45999999999992</v>
      </c>
      <c r="H18" s="49">
        <v>1001.62</v>
      </c>
      <c r="I18" s="17">
        <f t="shared" si="4"/>
        <v>972.74666666666656</v>
      </c>
      <c r="J18" s="18">
        <f t="shared" si="0"/>
        <v>26.626575696723275</v>
      </c>
      <c r="K18" s="35">
        <f t="shared" si="5"/>
        <v>2.73725694563058</v>
      </c>
      <c r="L18" s="19">
        <f t="shared" si="6"/>
        <v>972.74666666666656</v>
      </c>
      <c r="M18" s="20">
        <f t="shared" si="1"/>
        <v>972.74666666666656</v>
      </c>
      <c r="N18" s="20">
        <f t="shared" si="7"/>
        <v>972.74</v>
      </c>
      <c r="O18" s="20">
        <f t="shared" si="3"/>
        <v>972.74</v>
      </c>
      <c r="P18" s="10"/>
      <c r="Q18" s="10"/>
      <c r="R18" s="10"/>
      <c r="S18" s="10"/>
      <c r="T18" s="10"/>
      <c r="U18" s="10"/>
      <c r="W18" s="7"/>
    </row>
    <row r="19" spans="1:23" ht="35.1" customHeight="1" thickBot="1">
      <c r="A19" s="37">
        <v>11</v>
      </c>
      <c r="B19" s="50" t="s">
        <v>46</v>
      </c>
      <c r="C19" s="48" t="s">
        <v>119</v>
      </c>
      <c r="D19" s="16" t="s">
        <v>36</v>
      </c>
      <c r="E19" s="16">
        <v>1</v>
      </c>
      <c r="F19" s="49">
        <v>985.76</v>
      </c>
      <c r="G19" s="49">
        <v>988.19999999999993</v>
      </c>
      <c r="H19" s="49">
        <v>1022.36</v>
      </c>
      <c r="I19" s="17">
        <f t="shared" si="4"/>
        <v>998.77333333333343</v>
      </c>
      <c r="J19" s="18">
        <f t="shared" si="0"/>
        <v>20.46305288399887</v>
      </c>
      <c r="K19" s="35">
        <f t="shared" si="5"/>
        <v>2.0488185057669606</v>
      </c>
      <c r="L19" s="19">
        <f t="shared" si="6"/>
        <v>998.77333333333331</v>
      </c>
      <c r="M19" s="20">
        <f t="shared" si="1"/>
        <v>998.77333333333331</v>
      </c>
      <c r="N19" s="20">
        <f t="shared" si="7"/>
        <v>998.77</v>
      </c>
      <c r="O19" s="20">
        <f t="shared" si="3"/>
        <v>998.77</v>
      </c>
      <c r="P19" s="10"/>
      <c r="Q19" s="10"/>
      <c r="R19" s="10"/>
      <c r="S19" s="10"/>
      <c r="T19" s="10"/>
      <c r="U19" s="10"/>
      <c r="W19" s="7"/>
    </row>
    <row r="20" spans="1:23" ht="35.1" customHeight="1" thickBot="1">
      <c r="A20" s="37">
        <v>12</v>
      </c>
      <c r="B20" s="50" t="s">
        <v>47</v>
      </c>
      <c r="C20" s="48" t="s">
        <v>119</v>
      </c>
      <c r="D20" s="16" t="s">
        <v>36</v>
      </c>
      <c r="E20" s="16">
        <v>1</v>
      </c>
      <c r="F20" s="49">
        <v>861.31999999999994</v>
      </c>
      <c r="G20" s="49">
        <v>915</v>
      </c>
      <c r="H20" s="49">
        <v>946.72</v>
      </c>
      <c r="I20" s="17">
        <f t="shared" si="4"/>
        <v>907.68</v>
      </c>
      <c r="J20" s="18">
        <f t="shared" si="0"/>
        <v>43.168006671608133</v>
      </c>
      <c r="K20" s="35">
        <f t="shared" si="5"/>
        <v>4.7558618314392884</v>
      </c>
      <c r="L20" s="19">
        <f t="shared" si="6"/>
        <v>907.68</v>
      </c>
      <c r="M20" s="20">
        <f t="shared" si="1"/>
        <v>907.68</v>
      </c>
      <c r="N20" s="20">
        <f t="shared" si="7"/>
        <v>907.68</v>
      </c>
      <c r="O20" s="20">
        <f t="shared" si="3"/>
        <v>907.68</v>
      </c>
      <c r="P20" s="10"/>
      <c r="Q20" s="10"/>
      <c r="R20" s="10"/>
      <c r="S20" s="10"/>
      <c r="T20" s="10"/>
      <c r="U20" s="10"/>
      <c r="W20" s="7"/>
    </row>
    <row r="21" spans="1:23" ht="35.1" customHeight="1" thickBot="1">
      <c r="A21" s="37">
        <v>13</v>
      </c>
      <c r="B21" s="50" t="s">
        <v>48</v>
      </c>
      <c r="C21" s="48" t="s">
        <v>119</v>
      </c>
      <c r="D21" s="16" t="s">
        <v>36</v>
      </c>
      <c r="E21" s="16">
        <v>1</v>
      </c>
      <c r="F21" s="49">
        <v>936.96</v>
      </c>
      <c r="G21" s="49">
        <v>938.18</v>
      </c>
      <c r="H21" s="49">
        <v>971.12</v>
      </c>
      <c r="I21" s="17">
        <f t="shared" si="4"/>
        <v>948.75333333333322</v>
      </c>
      <c r="J21" s="18">
        <f t="shared" si="0"/>
        <v>19.379704160108677</v>
      </c>
      <c r="K21" s="35">
        <f t="shared" si="5"/>
        <v>2.0426493883315664</v>
      </c>
      <c r="L21" s="19">
        <f t="shared" si="6"/>
        <v>948.75333333333322</v>
      </c>
      <c r="M21" s="20">
        <f t="shared" si="1"/>
        <v>948.75333333333322</v>
      </c>
      <c r="N21" s="20">
        <f t="shared" si="7"/>
        <v>948.75</v>
      </c>
      <c r="O21" s="20">
        <f t="shared" si="3"/>
        <v>948.75</v>
      </c>
      <c r="P21" s="10"/>
      <c r="Q21" s="10"/>
      <c r="R21" s="10"/>
      <c r="S21" s="10"/>
      <c r="T21" s="10"/>
      <c r="U21" s="10"/>
      <c r="W21" s="7"/>
    </row>
    <row r="22" spans="1:23" ht="35.1" customHeight="1" thickBot="1">
      <c r="A22" s="37">
        <v>14</v>
      </c>
      <c r="B22" s="50" t="s">
        <v>49</v>
      </c>
      <c r="C22" s="48" t="s">
        <v>119</v>
      </c>
      <c r="D22" s="16" t="s">
        <v>36</v>
      </c>
      <c r="E22" s="16">
        <v>1</v>
      </c>
      <c r="F22" s="49">
        <v>954.04</v>
      </c>
      <c r="G22" s="49">
        <v>969.9</v>
      </c>
      <c r="H22" s="49">
        <v>1004.06</v>
      </c>
      <c r="I22" s="17">
        <f t="shared" si="4"/>
        <v>976</v>
      </c>
      <c r="J22" s="18">
        <f t="shared" si="0"/>
        <v>25.561838744503483</v>
      </c>
      <c r="K22" s="35">
        <f t="shared" si="5"/>
        <v>2.6190408549696191</v>
      </c>
      <c r="L22" s="19">
        <f t="shared" si="6"/>
        <v>976</v>
      </c>
      <c r="M22" s="20">
        <f t="shared" si="1"/>
        <v>976</v>
      </c>
      <c r="N22" s="20">
        <f t="shared" si="7"/>
        <v>976</v>
      </c>
      <c r="O22" s="20">
        <f t="shared" si="3"/>
        <v>976</v>
      </c>
      <c r="P22" s="10"/>
      <c r="Q22" s="10"/>
      <c r="R22" s="10"/>
      <c r="S22" s="10"/>
      <c r="T22" s="10"/>
      <c r="U22" s="10"/>
      <c r="W22" s="7"/>
    </row>
    <row r="23" spans="1:23" ht="35.1" customHeight="1" thickBot="1">
      <c r="A23" s="37">
        <v>15</v>
      </c>
      <c r="B23" s="50" t="s">
        <v>50</v>
      </c>
      <c r="C23" s="48" t="s">
        <v>119</v>
      </c>
      <c r="D23" s="16" t="s">
        <v>36</v>
      </c>
      <c r="E23" s="16">
        <v>1</v>
      </c>
      <c r="F23" s="49">
        <v>1174.8599999999999</v>
      </c>
      <c r="G23" s="49">
        <v>1233.42</v>
      </c>
      <c r="H23" s="49">
        <v>1277.3399999999999</v>
      </c>
      <c r="I23" s="17">
        <f t="shared" si="4"/>
        <v>1228.54</v>
      </c>
      <c r="J23" s="18">
        <f t="shared" si="0"/>
        <v>51.413990313921381</v>
      </c>
      <c r="K23" s="35">
        <f t="shared" si="5"/>
        <v>4.1849667340030754</v>
      </c>
      <c r="L23" s="19">
        <f t="shared" si="6"/>
        <v>1228.54</v>
      </c>
      <c r="M23" s="20">
        <f t="shared" si="1"/>
        <v>1228.54</v>
      </c>
      <c r="N23" s="20">
        <f t="shared" si="7"/>
        <v>1228.54</v>
      </c>
      <c r="O23" s="20">
        <f t="shared" si="3"/>
        <v>1228.54</v>
      </c>
      <c r="P23" s="10"/>
      <c r="Q23" s="10"/>
      <c r="R23" s="10"/>
      <c r="S23" s="10"/>
      <c r="T23" s="10"/>
      <c r="U23" s="10"/>
      <c r="W23" s="7"/>
    </row>
    <row r="24" spans="1:23" ht="35.1" customHeight="1" thickBot="1">
      <c r="A24" s="37">
        <v>16</v>
      </c>
      <c r="B24" s="50" t="s">
        <v>51</v>
      </c>
      <c r="C24" s="48" t="s">
        <v>119</v>
      </c>
      <c r="D24" s="16" t="s">
        <v>36</v>
      </c>
      <c r="E24" s="16">
        <v>1</v>
      </c>
      <c r="F24" s="49">
        <v>1174.8599999999999</v>
      </c>
      <c r="G24" s="49">
        <v>1233.42</v>
      </c>
      <c r="H24" s="49">
        <v>1277.3399999999999</v>
      </c>
      <c r="I24" s="17">
        <f t="shared" si="4"/>
        <v>1228.54</v>
      </c>
      <c r="J24" s="18">
        <f t="shared" si="0"/>
        <v>51.413990313921381</v>
      </c>
      <c r="K24" s="35">
        <f t="shared" si="5"/>
        <v>4.1849667340030754</v>
      </c>
      <c r="L24" s="19">
        <f t="shared" si="6"/>
        <v>1228.54</v>
      </c>
      <c r="M24" s="20">
        <f t="shared" si="1"/>
        <v>1228.54</v>
      </c>
      <c r="N24" s="20">
        <f t="shared" si="7"/>
        <v>1228.54</v>
      </c>
      <c r="O24" s="20">
        <f t="shared" si="3"/>
        <v>1228.54</v>
      </c>
      <c r="P24" s="10"/>
      <c r="Q24" s="10"/>
      <c r="R24" s="10"/>
      <c r="S24" s="10"/>
      <c r="T24" s="10"/>
      <c r="U24" s="10"/>
      <c r="W24" s="7"/>
    </row>
    <row r="25" spans="1:23" ht="35.1" customHeight="1" thickBot="1">
      <c r="A25" s="37">
        <v>17</v>
      </c>
      <c r="B25" s="50" t="s">
        <v>52</v>
      </c>
      <c r="C25" s="48" t="s">
        <v>119</v>
      </c>
      <c r="D25" s="16" t="s">
        <v>36</v>
      </c>
      <c r="E25" s="16">
        <v>1</v>
      </c>
      <c r="F25" s="49">
        <v>7384.66</v>
      </c>
      <c r="G25" s="49">
        <v>7810.44</v>
      </c>
      <c r="H25" s="49">
        <v>8088.5999999999995</v>
      </c>
      <c r="I25" s="17">
        <f t="shared" si="4"/>
        <v>7761.2333333333327</v>
      </c>
      <c r="J25" s="18">
        <f t="shared" si="0"/>
        <v>354.54034034695292</v>
      </c>
      <c r="K25" s="35">
        <f t="shared" si="5"/>
        <v>4.568092790410712</v>
      </c>
      <c r="L25" s="19">
        <f t="shared" si="6"/>
        <v>7761.2333333333318</v>
      </c>
      <c r="M25" s="20">
        <f t="shared" si="1"/>
        <v>7761.2333333333318</v>
      </c>
      <c r="N25" s="20">
        <f t="shared" si="7"/>
        <v>7761.23</v>
      </c>
      <c r="O25" s="20">
        <f t="shared" si="3"/>
        <v>7761.23</v>
      </c>
      <c r="P25" s="10"/>
      <c r="Q25" s="10"/>
      <c r="R25" s="10"/>
      <c r="S25" s="10"/>
      <c r="T25" s="10"/>
      <c r="U25" s="10"/>
      <c r="W25" s="7"/>
    </row>
    <row r="26" spans="1:23" ht="35.1" customHeight="1" thickBot="1">
      <c r="A26" s="37">
        <v>18</v>
      </c>
      <c r="B26" s="50" t="s">
        <v>53</v>
      </c>
      <c r="C26" s="48" t="s">
        <v>119</v>
      </c>
      <c r="D26" s="16" t="s">
        <v>36</v>
      </c>
      <c r="E26" s="16">
        <v>1</v>
      </c>
      <c r="F26" s="49">
        <v>8479</v>
      </c>
      <c r="G26" s="49">
        <v>8527.7999999999993</v>
      </c>
      <c r="H26" s="49">
        <v>8831.58</v>
      </c>
      <c r="I26" s="17">
        <f t="shared" si="4"/>
        <v>8612.7933333333331</v>
      </c>
      <c r="J26" s="18">
        <f t="shared" si="0"/>
        <v>191.03943083388145</v>
      </c>
      <c r="K26" s="35">
        <f t="shared" si="5"/>
        <v>2.2180891081470446</v>
      </c>
      <c r="L26" s="19">
        <f t="shared" si="6"/>
        <v>8612.7933333333312</v>
      </c>
      <c r="M26" s="20">
        <f t="shared" si="1"/>
        <v>8612.7933333333312</v>
      </c>
      <c r="N26" s="20">
        <f t="shared" si="7"/>
        <v>8612.7900000000009</v>
      </c>
      <c r="O26" s="20">
        <f t="shared" si="3"/>
        <v>8612.7900000000009</v>
      </c>
      <c r="P26" s="10"/>
      <c r="Q26" s="10"/>
      <c r="R26" s="10"/>
      <c r="S26" s="10"/>
      <c r="T26" s="10"/>
      <c r="U26" s="10"/>
      <c r="W26" s="7"/>
    </row>
    <row r="27" spans="1:23" ht="35.1" customHeight="1" thickBot="1">
      <c r="A27" s="37">
        <v>19</v>
      </c>
      <c r="B27" s="50" t="s">
        <v>54</v>
      </c>
      <c r="C27" s="48" t="s">
        <v>119</v>
      </c>
      <c r="D27" s="16" t="s">
        <v>36</v>
      </c>
      <c r="E27" s="16">
        <v>1</v>
      </c>
      <c r="F27" s="49">
        <v>8770.58</v>
      </c>
      <c r="G27" s="49">
        <v>9394</v>
      </c>
      <c r="H27" s="49">
        <v>9728.2800000000007</v>
      </c>
      <c r="I27" s="17">
        <f t="shared" si="4"/>
        <v>9297.6200000000008</v>
      </c>
      <c r="J27" s="18">
        <f t="shared" si="0"/>
        <v>486.0701089349152</v>
      </c>
      <c r="K27" s="35">
        <f t="shared" si="5"/>
        <v>5.2278982033565056</v>
      </c>
      <c r="L27" s="19">
        <f t="shared" si="6"/>
        <v>9297.619999999999</v>
      </c>
      <c r="M27" s="20">
        <f t="shared" si="1"/>
        <v>9297.619999999999</v>
      </c>
      <c r="N27" s="20">
        <f t="shared" si="7"/>
        <v>9297.6200000000008</v>
      </c>
      <c r="O27" s="20">
        <f t="shared" si="3"/>
        <v>9297.6200000000008</v>
      </c>
      <c r="P27" s="10"/>
      <c r="Q27" s="10"/>
      <c r="R27" s="10"/>
      <c r="S27" s="10"/>
      <c r="T27" s="10"/>
      <c r="U27" s="10"/>
      <c r="W27" s="7"/>
    </row>
    <row r="28" spans="1:23" ht="35.1" customHeight="1" thickBot="1">
      <c r="A28" s="37">
        <v>20</v>
      </c>
      <c r="B28" s="50" t="s">
        <v>55</v>
      </c>
      <c r="C28" s="48" t="s">
        <v>119</v>
      </c>
      <c r="D28" s="16" t="s">
        <v>36</v>
      </c>
      <c r="E28" s="16">
        <v>1</v>
      </c>
      <c r="F28" s="49">
        <v>8770.58</v>
      </c>
      <c r="G28" s="49">
        <v>9394</v>
      </c>
      <c r="H28" s="49">
        <v>9728.2800000000007</v>
      </c>
      <c r="I28" s="17">
        <f t="shared" si="4"/>
        <v>9297.6200000000008</v>
      </c>
      <c r="J28" s="18">
        <f t="shared" si="0"/>
        <v>486.0701089349152</v>
      </c>
      <c r="K28" s="35">
        <f t="shared" si="5"/>
        <v>5.2278982033565056</v>
      </c>
      <c r="L28" s="19">
        <f t="shared" si="6"/>
        <v>9297.619999999999</v>
      </c>
      <c r="M28" s="20">
        <f t="shared" si="1"/>
        <v>9297.619999999999</v>
      </c>
      <c r="N28" s="20">
        <f t="shared" si="7"/>
        <v>9297.6200000000008</v>
      </c>
      <c r="O28" s="20">
        <f t="shared" si="3"/>
        <v>9297.6200000000008</v>
      </c>
      <c r="P28" s="10"/>
      <c r="Q28" s="10"/>
      <c r="R28" s="10"/>
      <c r="S28" s="10"/>
      <c r="T28" s="10"/>
      <c r="U28" s="10"/>
      <c r="W28" s="7"/>
    </row>
    <row r="29" spans="1:23" ht="35.1" customHeight="1" thickBot="1">
      <c r="A29" s="37">
        <v>21</v>
      </c>
      <c r="B29" s="50" t="s">
        <v>56</v>
      </c>
      <c r="C29" s="48" t="s">
        <v>119</v>
      </c>
      <c r="D29" s="16" t="s">
        <v>36</v>
      </c>
      <c r="E29" s="16">
        <v>1</v>
      </c>
      <c r="F29" s="49">
        <v>8228.9</v>
      </c>
      <c r="G29" s="49">
        <v>8296</v>
      </c>
      <c r="H29" s="49">
        <v>8591.24</v>
      </c>
      <c r="I29" s="17">
        <f t="shared" si="4"/>
        <v>8372.0466666666671</v>
      </c>
      <c r="J29" s="18">
        <f t="shared" si="0"/>
        <v>192.7690082283284</v>
      </c>
      <c r="K29" s="35">
        <f t="shared" si="5"/>
        <v>2.3025314585958876</v>
      </c>
      <c r="L29" s="19">
        <f t="shared" si="6"/>
        <v>8372.0466666666653</v>
      </c>
      <c r="M29" s="20">
        <f t="shared" si="1"/>
        <v>8372.0466666666653</v>
      </c>
      <c r="N29" s="20">
        <f t="shared" si="7"/>
        <v>8372.0400000000009</v>
      </c>
      <c r="O29" s="20">
        <f t="shared" si="3"/>
        <v>8372.0400000000009</v>
      </c>
      <c r="P29" s="10"/>
      <c r="Q29" s="10"/>
      <c r="R29" s="10"/>
      <c r="S29" s="10"/>
      <c r="T29" s="10"/>
      <c r="U29" s="10"/>
      <c r="W29" s="7"/>
    </row>
    <row r="30" spans="1:23" ht="35.1" customHeight="1" thickBot="1">
      <c r="A30" s="37">
        <v>22</v>
      </c>
      <c r="B30" s="50" t="s">
        <v>57</v>
      </c>
      <c r="C30" s="48" t="s">
        <v>119</v>
      </c>
      <c r="D30" s="16" t="s">
        <v>36</v>
      </c>
      <c r="E30" s="16">
        <v>1</v>
      </c>
      <c r="F30" s="49">
        <v>15135.32</v>
      </c>
      <c r="G30" s="49">
        <v>15372</v>
      </c>
      <c r="H30" s="49">
        <v>15919.779999999999</v>
      </c>
      <c r="I30" s="17">
        <f t="shared" si="4"/>
        <v>15475.699999999999</v>
      </c>
      <c r="J30" s="18">
        <f t="shared" si="0"/>
        <v>402.37997017744254</v>
      </c>
      <c r="K30" s="35">
        <f t="shared" si="5"/>
        <v>2.6000760558646299</v>
      </c>
      <c r="L30" s="19">
        <f t="shared" si="6"/>
        <v>15475.699999999999</v>
      </c>
      <c r="M30" s="20">
        <f t="shared" si="1"/>
        <v>15475.699999999999</v>
      </c>
      <c r="N30" s="20">
        <f t="shared" si="7"/>
        <v>15475.7</v>
      </c>
      <c r="O30" s="20">
        <f t="shared" si="3"/>
        <v>15475.7</v>
      </c>
      <c r="P30" s="10"/>
      <c r="Q30" s="10"/>
      <c r="R30" s="10"/>
      <c r="S30" s="10"/>
      <c r="T30" s="10"/>
      <c r="U30" s="10"/>
      <c r="W30" s="7"/>
    </row>
    <row r="31" spans="1:23" ht="35.1" customHeight="1" thickBot="1">
      <c r="A31" s="37">
        <v>23</v>
      </c>
      <c r="B31" s="50" t="s">
        <v>58</v>
      </c>
      <c r="C31" s="48" t="s">
        <v>119</v>
      </c>
      <c r="D31" s="16" t="s">
        <v>36</v>
      </c>
      <c r="E31" s="16">
        <v>1</v>
      </c>
      <c r="F31" s="49">
        <v>35343.4</v>
      </c>
      <c r="G31" s="49">
        <v>37942</v>
      </c>
      <c r="H31" s="49">
        <v>39293.760000000002</v>
      </c>
      <c r="I31" s="17">
        <f t="shared" si="4"/>
        <v>37526.386666666665</v>
      </c>
      <c r="J31" s="18">
        <f t="shared" si="0"/>
        <v>2007.7068671828897</v>
      </c>
      <c r="K31" s="35">
        <f t="shared" si="5"/>
        <v>5.350120396660154</v>
      </c>
      <c r="L31" s="19">
        <f t="shared" si="6"/>
        <v>37526.386666666665</v>
      </c>
      <c r="M31" s="20">
        <f t="shared" si="1"/>
        <v>37526.386666666665</v>
      </c>
      <c r="N31" s="20">
        <f t="shared" si="7"/>
        <v>37526.379999999997</v>
      </c>
      <c r="O31" s="20">
        <f t="shared" si="3"/>
        <v>37526.379999999997</v>
      </c>
      <c r="P31" s="10"/>
      <c r="Q31" s="10"/>
      <c r="R31" s="10"/>
      <c r="S31" s="10"/>
      <c r="T31" s="10"/>
      <c r="U31" s="10"/>
      <c r="W31" s="7"/>
    </row>
    <row r="32" spans="1:23" ht="35.1" customHeight="1" thickBot="1">
      <c r="A32" s="37">
        <v>24</v>
      </c>
      <c r="B32" s="50" t="s">
        <v>59</v>
      </c>
      <c r="C32" s="48" t="s">
        <v>119</v>
      </c>
      <c r="D32" s="16" t="s">
        <v>36</v>
      </c>
      <c r="E32" s="16">
        <v>1</v>
      </c>
      <c r="F32" s="49">
        <v>61740.54</v>
      </c>
      <c r="G32" s="49">
        <v>67832</v>
      </c>
      <c r="H32" s="49">
        <v>70250.039999999994</v>
      </c>
      <c r="I32" s="17">
        <f t="shared" si="4"/>
        <v>66607.526666666672</v>
      </c>
      <c r="J32" s="18">
        <f t="shared" si="0"/>
        <v>4384.9057881023291</v>
      </c>
      <c r="K32" s="35">
        <f t="shared" si="5"/>
        <v>6.5831986376649647</v>
      </c>
      <c r="L32" s="19">
        <f t="shared" si="6"/>
        <v>66607.526666666672</v>
      </c>
      <c r="M32" s="20">
        <f t="shared" si="1"/>
        <v>66607.526666666672</v>
      </c>
      <c r="N32" s="20">
        <f t="shared" si="7"/>
        <v>66607.520000000004</v>
      </c>
      <c r="O32" s="20">
        <f t="shared" si="3"/>
        <v>66607.520000000004</v>
      </c>
      <c r="P32" s="10"/>
      <c r="Q32" s="10"/>
      <c r="R32" s="10"/>
      <c r="S32" s="10"/>
      <c r="T32" s="10"/>
      <c r="U32" s="10"/>
      <c r="W32" s="7"/>
    </row>
    <row r="33" spans="1:23" ht="35.1" customHeight="1" thickBot="1">
      <c r="A33" s="37">
        <v>25</v>
      </c>
      <c r="B33" s="50" t="s">
        <v>60</v>
      </c>
      <c r="C33" s="48" t="s">
        <v>119</v>
      </c>
      <c r="D33" s="16" t="s">
        <v>36</v>
      </c>
      <c r="E33" s="16">
        <v>1</v>
      </c>
      <c r="F33" s="49">
        <v>67586.78</v>
      </c>
      <c r="G33" s="49">
        <v>82716</v>
      </c>
      <c r="H33" s="49">
        <v>85664.74</v>
      </c>
      <c r="I33" s="17">
        <f t="shared" si="4"/>
        <v>78655.840000000011</v>
      </c>
      <c r="J33" s="18">
        <f t="shared" si="0"/>
        <v>9698.8057955399872</v>
      </c>
      <c r="K33" s="35">
        <f t="shared" si="5"/>
        <v>12.330687455044643</v>
      </c>
      <c r="L33" s="19">
        <f t="shared" si="6"/>
        <v>78655.839999999997</v>
      </c>
      <c r="M33" s="20">
        <f t="shared" si="1"/>
        <v>78655.839999999997</v>
      </c>
      <c r="N33" s="20">
        <f t="shared" si="7"/>
        <v>78655.839999999997</v>
      </c>
      <c r="O33" s="20">
        <f t="shared" si="3"/>
        <v>78655.839999999997</v>
      </c>
      <c r="P33" s="10"/>
      <c r="Q33" s="10"/>
      <c r="R33" s="10"/>
      <c r="S33" s="10"/>
      <c r="T33" s="10"/>
      <c r="U33" s="10"/>
      <c r="W33" s="7"/>
    </row>
    <row r="34" spans="1:23" ht="35.1" customHeight="1" thickBot="1">
      <c r="A34" s="37">
        <v>26</v>
      </c>
      <c r="B34" s="50" t="s">
        <v>61</v>
      </c>
      <c r="C34" s="48" t="s">
        <v>119</v>
      </c>
      <c r="D34" s="16" t="s">
        <v>36</v>
      </c>
      <c r="E34" s="16">
        <v>1</v>
      </c>
      <c r="F34" s="49">
        <v>186644.13999999998</v>
      </c>
      <c r="G34" s="49">
        <v>197884</v>
      </c>
      <c r="H34" s="49">
        <v>204939.26</v>
      </c>
      <c r="I34" s="17">
        <f t="shared" si="4"/>
        <v>196489.13333333333</v>
      </c>
      <c r="J34" s="18">
        <f t="shared" si="0"/>
        <v>9226.9764125055372</v>
      </c>
      <c r="K34" s="35">
        <f t="shared" si="5"/>
        <v>4.6959219861041701</v>
      </c>
      <c r="L34" s="19">
        <f t="shared" si="6"/>
        <v>196489.13333333333</v>
      </c>
      <c r="M34" s="20">
        <f t="shared" si="1"/>
        <v>196489.13333333333</v>
      </c>
      <c r="N34" s="20">
        <f t="shared" si="7"/>
        <v>196489.13</v>
      </c>
      <c r="O34" s="20">
        <f t="shared" si="3"/>
        <v>196489.13</v>
      </c>
      <c r="P34" s="10"/>
      <c r="Q34" s="10"/>
      <c r="R34" s="10"/>
      <c r="S34" s="10"/>
      <c r="T34" s="10"/>
      <c r="U34" s="10"/>
      <c r="W34" s="7"/>
    </row>
    <row r="35" spans="1:23" ht="35.1" customHeight="1" thickBot="1">
      <c r="A35" s="37">
        <v>27</v>
      </c>
      <c r="B35" s="50" t="s">
        <v>62</v>
      </c>
      <c r="C35" s="48" t="s">
        <v>119</v>
      </c>
      <c r="D35" s="16" t="s">
        <v>36</v>
      </c>
      <c r="E35" s="16">
        <v>1</v>
      </c>
      <c r="F35" s="49">
        <v>1373.72</v>
      </c>
      <c r="G35" s="49">
        <v>1509.1399999999999</v>
      </c>
      <c r="H35" s="49">
        <v>1562.82</v>
      </c>
      <c r="I35" s="17">
        <f t="shared" si="4"/>
        <v>1481.8933333333332</v>
      </c>
      <c r="J35" s="18">
        <f t="shared" si="0"/>
        <v>97.449926286956838</v>
      </c>
      <c r="K35" s="35">
        <f t="shared" si="5"/>
        <v>6.5760418847256332</v>
      </c>
      <c r="L35" s="19">
        <f t="shared" si="6"/>
        <v>1481.893333333333</v>
      </c>
      <c r="M35" s="20">
        <f t="shared" si="1"/>
        <v>1481.893333333333</v>
      </c>
      <c r="N35" s="20">
        <f t="shared" si="7"/>
        <v>1481.89</v>
      </c>
      <c r="O35" s="20">
        <f t="shared" si="3"/>
        <v>1481.89</v>
      </c>
      <c r="P35" s="10"/>
      <c r="Q35" s="10"/>
      <c r="R35" s="10"/>
      <c r="S35" s="10"/>
      <c r="T35" s="10"/>
      <c r="U35" s="10"/>
      <c r="W35" s="7"/>
    </row>
    <row r="36" spans="1:23" ht="35.1" customHeight="1" thickBot="1">
      <c r="A36" s="37">
        <v>28</v>
      </c>
      <c r="B36" s="50" t="s">
        <v>63</v>
      </c>
      <c r="C36" s="48" t="s">
        <v>119</v>
      </c>
      <c r="D36" s="16" t="s">
        <v>36</v>
      </c>
      <c r="E36" s="16">
        <v>1</v>
      </c>
      <c r="F36" s="49">
        <v>706.38</v>
      </c>
      <c r="G36" s="49">
        <v>732</v>
      </c>
      <c r="H36" s="49">
        <v>757.62</v>
      </c>
      <c r="I36" s="17">
        <f t="shared" si="4"/>
        <v>732</v>
      </c>
      <c r="J36" s="18">
        <f t="shared" si="0"/>
        <v>25.620000000000005</v>
      </c>
      <c r="K36" s="35">
        <f t="shared" si="5"/>
        <v>3.5000000000000004</v>
      </c>
      <c r="L36" s="19">
        <f t="shared" si="6"/>
        <v>732</v>
      </c>
      <c r="M36" s="20">
        <f t="shared" si="1"/>
        <v>732</v>
      </c>
      <c r="N36" s="20">
        <f t="shared" si="7"/>
        <v>732</v>
      </c>
      <c r="O36" s="20">
        <f t="shared" si="3"/>
        <v>732</v>
      </c>
      <c r="P36" s="10"/>
      <c r="Q36" s="10"/>
      <c r="R36" s="10"/>
      <c r="S36" s="10"/>
      <c r="T36" s="10"/>
      <c r="U36" s="10"/>
      <c r="W36" s="7"/>
    </row>
    <row r="37" spans="1:23" ht="35.1" customHeight="1" thickBot="1">
      <c r="A37" s="37">
        <v>29</v>
      </c>
      <c r="B37" s="50" t="s">
        <v>64</v>
      </c>
      <c r="C37" s="48" t="s">
        <v>119</v>
      </c>
      <c r="D37" s="16" t="s">
        <v>36</v>
      </c>
      <c r="E37" s="16">
        <v>1</v>
      </c>
      <c r="F37" s="49">
        <v>806.42</v>
      </c>
      <c r="G37" s="49">
        <v>829.6</v>
      </c>
      <c r="H37" s="49">
        <v>858.88</v>
      </c>
      <c r="I37" s="17">
        <f t="shared" si="4"/>
        <v>831.63333333333333</v>
      </c>
      <c r="J37" s="18">
        <f t="shared" si="0"/>
        <v>26.289042077134233</v>
      </c>
      <c r="K37" s="35">
        <f t="shared" si="5"/>
        <v>3.1611337621308548</v>
      </c>
      <c r="L37" s="19">
        <f t="shared" si="6"/>
        <v>831.63333333333333</v>
      </c>
      <c r="M37" s="20">
        <f t="shared" si="1"/>
        <v>831.63333333333333</v>
      </c>
      <c r="N37" s="20">
        <f t="shared" si="7"/>
        <v>831.63</v>
      </c>
      <c r="O37" s="20">
        <f t="shared" si="3"/>
        <v>831.63</v>
      </c>
      <c r="P37" s="10"/>
      <c r="Q37" s="10"/>
      <c r="R37" s="10"/>
      <c r="S37" s="10"/>
      <c r="T37" s="10"/>
      <c r="U37" s="10"/>
      <c r="W37" s="7"/>
    </row>
    <row r="38" spans="1:23" ht="35.1" customHeight="1" thickBot="1">
      <c r="A38" s="37">
        <v>30</v>
      </c>
      <c r="B38" s="50" t="s">
        <v>65</v>
      </c>
      <c r="C38" s="48" t="s">
        <v>119</v>
      </c>
      <c r="D38" s="16" t="s">
        <v>36</v>
      </c>
      <c r="E38" s="16">
        <v>1</v>
      </c>
      <c r="F38" s="49">
        <v>3856.42</v>
      </c>
      <c r="G38" s="49">
        <v>4010.14</v>
      </c>
      <c r="H38" s="49">
        <v>4152.88</v>
      </c>
      <c r="I38" s="17">
        <f t="shared" si="4"/>
        <v>4006.4799999999996</v>
      </c>
      <c r="J38" s="18">
        <f t="shared" si="0"/>
        <v>148.26388501587297</v>
      </c>
      <c r="K38" s="35">
        <f t="shared" si="5"/>
        <v>3.7006021499139639</v>
      </c>
      <c r="L38" s="19">
        <f t="shared" si="6"/>
        <v>4006.4799999999996</v>
      </c>
      <c r="M38" s="20">
        <f t="shared" si="1"/>
        <v>4006.4799999999996</v>
      </c>
      <c r="N38" s="20">
        <f t="shared" si="7"/>
        <v>4006.48</v>
      </c>
      <c r="O38" s="20">
        <f t="shared" si="3"/>
        <v>4006.48</v>
      </c>
      <c r="P38" s="10"/>
      <c r="Q38" s="10"/>
      <c r="R38" s="10"/>
      <c r="S38" s="10"/>
      <c r="T38" s="10"/>
      <c r="U38" s="10"/>
      <c r="W38" s="7"/>
    </row>
    <row r="39" spans="1:23" ht="35.1" customHeight="1" thickBot="1">
      <c r="A39" s="37">
        <v>31</v>
      </c>
      <c r="B39" s="50" t="s">
        <v>66</v>
      </c>
      <c r="C39" s="48" t="s">
        <v>119</v>
      </c>
      <c r="D39" s="16" t="s">
        <v>36</v>
      </c>
      <c r="E39" s="16">
        <v>1</v>
      </c>
      <c r="F39" s="49">
        <v>151200.69999999998</v>
      </c>
      <c r="G39" s="49">
        <v>155736.66</v>
      </c>
      <c r="H39" s="49">
        <v>161288.88</v>
      </c>
      <c r="I39" s="17">
        <f t="shared" si="4"/>
        <v>156075.41333333333</v>
      </c>
      <c r="J39" s="18">
        <f t="shared" si="0"/>
        <v>5052.6141049691732</v>
      </c>
      <c r="K39" s="35">
        <f t="shared" si="5"/>
        <v>3.2372902285244671</v>
      </c>
      <c r="L39" s="19">
        <f t="shared" si="6"/>
        <v>156075.41333333333</v>
      </c>
      <c r="M39" s="20">
        <f t="shared" si="1"/>
        <v>156075.41333333333</v>
      </c>
      <c r="N39" s="20">
        <f t="shared" si="7"/>
        <v>156075.41</v>
      </c>
      <c r="O39" s="20">
        <f t="shared" si="3"/>
        <v>156075.41</v>
      </c>
      <c r="P39" s="10"/>
      <c r="Q39" s="10"/>
      <c r="R39" s="10"/>
      <c r="S39" s="10"/>
      <c r="T39" s="10"/>
      <c r="U39" s="10"/>
      <c r="W39" s="7"/>
    </row>
    <row r="40" spans="1:23" ht="35.1" customHeight="1" thickBot="1">
      <c r="A40" s="37">
        <v>32</v>
      </c>
      <c r="B40" s="50" t="s">
        <v>67</v>
      </c>
      <c r="C40" s="48" t="s">
        <v>119</v>
      </c>
      <c r="D40" s="16" t="s">
        <v>36</v>
      </c>
      <c r="E40" s="16">
        <v>1</v>
      </c>
      <c r="F40" s="49">
        <v>277201.08</v>
      </c>
      <c r="G40" s="49">
        <v>284943.2</v>
      </c>
      <c r="H40" s="49">
        <v>295103.35999999999</v>
      </c>
      <c r="I40" s="17">
        <f t="shared" si="4"/>
        <v>285749.21333333332</v>
      </c>
      <c r="J40" s="18">
        <f t="shared" si="0"/>
        <v>8978.3155669497974</v>
      </c>
      <c r="K40" s="35">
        <f t="shared" si="5"/>
        <v>3.1420263461850291</v>
      </c>
      <c r="L40" s="19">
        <f t="shared" si="6"/>
        <v>285749.21333333332</v>
      </c>
      <c r="M40" s="20">
        <f t="shared" si="1"/>
        <v>285749.21333333332</v>
      </c>
      <c r="N40" s="20">
        <f t="shared" si="7"/>
        <v>285749.21000000002</v>
      </c>
      <c r="O40" s="20">
        <f t="shared" si="3"/>
        <v>285749.21000000002</v>
      </c>
      <c r="P40" s="10"/>
      <c r="Q40" s="10"/>
      <c r="R40" s="10"/>
      <c r="S40" s="10"/>
      <c r="T40" s="10"/>
      <c r="U40" s="10"/>
      <c r="W40" s="7"/>
    </row>
    <row r="41" spans="1:23" ht="35.1" customHeight="1" thickBot="1">
      <c r="A41" s="37">
        <v>33</v>
      </c>
      <c r="B41" s="50" t="s">
        <v>68</v>
      </c>
      <c r="C41" s="48" t="s">
        <v>119</v>
      </c>
      <c r="D41" s="16" t="s">
        <v>36</v>
      </c>
      <c r="E41" s="16">
        <v>1</v>
      </c>
      <c r="F41" s="49">
        <v>132300.46</v>
      </c>
      <c r="G41" s="49">
        <v>137257.32</v>
      </c>
      <c r="H41" s="49">
        <v>142150.74</v>
      </c>
      <c r="I41" s="17">
        <f t="shared" si="4"/>
        <v>137236.17333333334</v>
      </c>
      <c r="J41" s="18">
        <f t="shared" si="0"/>
        <v>4925.1740482680743</v>
      </c>
      <c r="K41" s="35">
        <f t="shared" si="5"/>
        <v>3.5888307933982575</v>
      </c>
      <c r="L41" s="19">
        <f t="shared" si="6"/>
        <v>137236.17333333334</v>
      </c>
      <c r="M41" s="20">
        <f t="shared" ref="M41:M72" si="8">L41/E41</f>
        <v>137236.17333333334</v>
      </c>
      <c r="N41" s="20">
        <f t="shared" si="7"/>
        <v>137236.17000000001</v>
      </c>
      <c r="O41" s="20">
        <f t="shared" ref="O41:O72" si="9">N41*E41</f>
        <v>137236.17000000001</v>
      </c>
      <c r="P41" s="10"/>
      <c r="Q41" s="10"/>
      <c r="R41" s="10"/>
      <c r="S41" s="10"/>
      <c r="T41" s="10"/>
      <c r="U41" s="10"/>
      <c r="W41" s="7"/>
    </row>
    <row r="42" spans="1:23" ht="35.1" customHeight="1" thickBot="1">
      <c r="A42" s="37">
        <v>34</v>
      </c>
      <c r="B42" s="50" t="s">
        <v>69</v>
      </c>
      <c r="C42" s="48" t="s">
        <v>119</v>
      </c>
      <c r="D42" s="16" t="s">
        <v>36</v>
      </c>
      <c r="E42" s="16">
        <v>1</v>
      </c>
      <c r="F42" s="49">
        <v>201600.12</v>
      </c>
      <c r="G42" s="49">
        <v>209840</v>
      </c>
      <c r="H42" s="49">
        <v>217322.26</v>
      </c>
      <c r="I42" s="17">
        <f t="shared" si="4"/>
        <v>209587.46</v>
      </c>
      <c r="J42" s="18">
        <f t="shared" si="0"/>
        <v>7864.1117669829764</v>
      </c>
      <c r="K42" s="35">
        <f t="shared" si="5"/>
        <v>3.7521862076018175</v>
      </c>
      <c r="L42" s="19">
        <f t="shared" si="6"/>
        <v>209587.46</v>
      </c>
      <c r="M42" s="20">
        <f t="shared" si="8"/>
        <v>209587.46</v>
      </c>
      <c r="N42" s="20">
        <f t="shared" si="7"/>
        <v>209587.46</v>
      </c>
      <c r="O42" s="20">
        <f t="shared" si="9"/>
        <v>209587.46</v>
      </c>
      <c r="P42" s="10"/>
      <c r="Q42" s="10"/>
      <c r="R42" s="10"/>
      <c r="S42" s="10"/>
      <c r="T42" s="10"/>
      <c r="U42" s="10"/>
      <c r="W42" s="7"/>
    </row>
    <row r="43" spans="1:23" ht="35.1" customHeight="1" thickBot="1">
      <c r="A43" s="37">
        <v>35</v>
      </c>
      <c r="B43" s="50" t="s">
        <v>70</v>
      </c>
      <c r="C43" s="48" t="s">
        <v>119</v>
      </c>
      <c r="D43" s="16" t="s">
        <v>36</v>
      </c>
      <c r="E43" s="16">
        <v>1</v>
      </c>
      <c r="F43" s="49">
        <v>46810.18</v>
      </c>
      <c r="G43" s="49">
        <v>48434</v>
      </c>
      <c r="H43" s="49">
        <v>50160.299999999996</v>
      </c>
      <c r="I43" s="17">
        <f t="shared" si="4"/>
        <v>48468.159999999996</v>
      </c>
      <c r="J43" s="18">
        <f t="shared" si="0"/>
        <v>1675.3212177967521</v>
      </c>
      <c r="K43" s="35">
        <f t="shared" si="5"/>
        <v>3.456539752688677</v>
      </c>
      <c r="L43" s="19">
        <f t="shared" si="6"/>
        <v>48468.159999999989</v>
      </c>
      <c r="M43" s="20">
        <f t="shared" si="8"/>
        <v>48468.159999999989</v>
      </c>
      <c r="N43" s="20">
        <f t="shared" si="7"/>
        <v>48468.160000000003</v>
      </c>
      <c r="O43" s="20">
        <f t="shared" si="9"/>
        <v>48468.160000000003</v>
      </c>
      <c r="P43" s="10"/>
      <c r="Q43" s="10"/>
      <c r="R43" s="10"/>
      <c r="S43" s="10"/>
      <c r="T43" s="10"/>
      <c r="U43" s="10"/>
      <c r="W43" s="7"/>
    </row>
    <row r="44" spans="1:23" ht="35.1" customHeight="1" thickBot="1">
      <c r="A44" s="37">
        <v>36</v>
      </c>
      <c r="B44" s="50" t="s">
        <v>71</v>
      </c>
      <c r="C44" s="48" t="s">
        <v>119</v>
      </c>
      <c r="D44" s="16" t="s">
        <v>36</v>
      </c>
      <c r="E44" s="16">
        <v>1</v>
      </c>
      <c r="F44" s="49">
        <v>79645.259999999995</v>
      </c>
      <c r="G44" s="49">
        <v>82960</v>
      </c>
      <c r="H44" s="49">
        <v>85917.28</v>
      </c>
      <c r="I44" s="17">
        <f t="shared" si="4"/>
        <v>82840.846666666665</v>
      </c>
      <c r="J44" s="18">
        <f t="shared" si="0"/>
        <v>3137.7072613188993</v>
      </c>
      <c r="K44" s="35">
        <f t="shared" si="5"/>
        <v>3.7876330187019249</v>
      </c>
      <c r="L44" s="19">
        <f t="shared" si="6"/>
        <v>82840.846666666665</v>
      </c>
      <c r="M44" s="20">
        <f t="shared" si="8"/>
        <v>82840.846666666665</v>
      </c>
      <c r="N44" s="20">
        <f t="shared" si="7"/>
        <v>82840.84</v>
      </c>
      <c r="O44" s="20">
        <f t="shared" si="9"/>
        <v>82840.84</v>
      </c>
      <c r="P44" s="10"/>
      <c r="Q44" s="10"/>
      <c r="R44" s="10"/>
      <c r="S44" s="10"/>
      <c r="T44" s="10"/>
      <c r="U44" s="10"/>
      <c r="W44" s="7"/>
    </row>
    <row r="45" spans="1:23" ht="35.1" customHeight="1" thickBot="1">
      <c r="A45" s="37">
        <v>37</v>
      </c>
      <c r="B45" s="50" t="s">
        <v>72</v>
      </c>
      <c r="C45" s="48" t="s">
        <v>119</v>
      </c>
      <c r="D45" s="16" t="s">
        <v>36</v>
      </c>
      <c r="E45" s="16">
        <v>1</v>
      </c>
      <c r="F45" s="49">
        <v>265356.09999999998</v>
      </c>
      <c r="G45" s="49">
        <v>275052.65999999997</v>
      </c>
      <c r="H45" s="49">
        <v>284860.24</v>
      </c>
      <c r="I45" s="17">
        <f t="shared" si="4"/>
        <v>275089.66666666669</v>
      </c>
      <c r="J45" s="18">
        <f t="shared" si="0"/>
        <v>9752.1226614995703</v>
      </c>
      <c r="K45" s="35">
        <f t="shared" si="5"/>
        <v>3.5450705145229868</v>
      </c>
      <c r="L45" s="19">
        <f t="shared" si="6"/>
        <v>275089.66666666663</v>
      </c>
      <c r="M45" s="20">
        <f t="shared" si="8"/>
        <v>275089.66666666663</v>
      </c>
      <c r="N45" s="20">
        <f t="shared" si="7"/>
        <v>275089.65999999997</v>
      </c>
      <c r="O45" s="20">
        <f t="shared" si="9"/>
        <v>275089.65999999997</v>
      </c>
      <c r="P45" s="10"/>
      <c r="Q45" s="10"/>
      <c r="R45" s="10"/>
      <c r="S45" s="10"/>
      <c r="T45" s="10"/>
      <c r="U45" s="10"/>
      <c r="W45" s="7"/>
    </row>
    <row r="46" spans="1:23" ht="35.1" customHeight="1" thickBot="1">
      <c r="A46" s="37">
        <v>38</v>
      </c>
      <c r="B46" s="50" t="s">
        <v>73</v>
      </c>
      <c r="C46" s="48" t="s">
        <v>119</v>
      </c>
      <c r="D46" s="16" t="s">
        <v>36</v>
      </c>
      <c r="E46" s="16">
        <v>1</v>
      </c>
      <c r="F46" s="49">
        <v>269155.18</v>
      </c>
      <c r="G46" s="49">
        <v>280478</v>
      </c>
      <c r="H46" s="49">
        <v>290479.56</v>
      </c>
      <c r="I46" s="17">
        <f t="shared" si="4"/>
        <v>280037.58</v>
      </c>
      <c r="J46" s="18">
        <f t="shared" si="0"/>
        <v>10669.009931966511</v>
      </c>
      <c r="K46" s="35">
        <f t="shared" si="5"/>
        <v>3.8098493537783433</v>
      </c>
      <c r="L46" s="19">
        <f t="shared" si="6"/>
        <v>280037.57999999996</v>
      </c>
      <c r="M46" s="20">
        <f t="shared" si="8"/>
        <v>280037.57999999996</v>
      </c>
      <c r="N46" s="20">
        <f t="shared" si="7"/>
        <v>280037.58</v>
      </c>
      <c r="O46" s="20">
        <f t="shared" si="9"/>
        <v>280037.58</v>
      </c>
      <c r="P46" s="10"/>
      <c r="Q46" s="10"/>
      <c r="R46" s="10"/>
      <c r="S46" s="10"/>
      <c r="T46" s="10"/>
      <c r="U46" s="10"/>
      <c r="W46" s="7"/>
    </row>
    <row r="47" spans="1:23" ht="35.1" customHeight="1" thickBot="1">
      <c r="A47" s="37">
        <v>39</v>
      </c>
      <c r="B47" s="50" t="s">
        <v>74</v>
      </c>
      <c r="C47" s="48" t="s">
        <v>119</v>
      </c>
      <c r="D47" s="16" t="s">
        <v>36</v>
      </c>
      <c r="E47" s="16">
        <v>1</v>
      </c>
      <c r="F47" s="49">
        <v>711.26</v>
      </c>
      <c r="G47" s="49">
        <v>736.88</v>
      </c>
      <c r="H47" s="49">
        <v>762.5</v>
      </c>
      <c r="I47" s="17">
        <f t="shared" si="4"/>
        <v>736.88</v>
      </c>
      <c r="J47" s="18">
        <f t="shared" si="0"/>
        <v>25.620000000000005</v>
      </c>
      <c r="K47" s="35">
        <f t="shared" si="5"/>
        <v>3.4768211920529803</v>
      </c>
      <c r="L47" s="19">
        <f t="shared" si="6"/>
        <v>736.87999999999988</v>
      </c>
      <c r="M47" s="20">
        <f t="shared" si="8"/>
        <v>736.87999999999988</v>
      </c>
      <c r="N47" s="20">
        <f t="shared" si="7"/>
        <v>736.88</v>
      </c>
      <c r="O47" s="20">
        <f t="shared" si="9"/>
        <v>736.88</v>
      </c>
      <c r="P47" s="10"/>
      <c r="Q47" s="10"/>
      <c r="R47" s="10"/>
      <c r="S47" s="10"/>
      <c r="T47" s="10"/>
      <c r="U47" s="10"/>
      <c r="W47" s="7"/>
    </row>
    <row r="48" spans="1:23" ht="35.1" customHeight="1" thickBot="1">
      <c r="A48" s="37">
        <v>40</v>
      </c>
      <c r="B48" s="50" t="s">
        <v>75</v>
      </c>
      <c r="C48" s="48" t="s">
        <v>119</v>
      </c>
      <c r="D48" s="16" t="s">
        <v>36</v>
      </c>
      <c r="E48" s="16">
        <v>1</v>
      </c>
      <c r="F48" s="49">
        <v>630.74</v>
      </c>
      <c r="G48" s="49">
        <v>652.69999999999993</v>
      </c>
      <c r="H48" s="49">
        <v>675.88</v>
      </c>
      <c r="I48" s="17">
        <f t="shared" si="4"/>
        <v>653.10666666666668</v>
      </c>
      <c r="J48" s="18">
        <f t="shared" si="0"/>
        <v>22.572747580508072</v>
      </c>
      <c r="K48" s="35">
        <f t="shared" si="5"/>
        <v>3.4562114785499158</v>
      </c>
      <c r="L48" s="19">
        <f t="shared" si="6"/>
        <v>653.10666666666668</v>
      </c>
      <c r="M48" s="20">
        <f t="shared" si="8"/>
        <v>653.10666666666668</v>
      </c>
      <c r="N48" s="20">
        <f t="shared" si="7"/>
        <v>653.1</v>
      </c>
      <c r="O48" s="20">
        <f t="shared" si="9"/>
        <v>653.1</v>
      </c>
      <c r="P48" s="10"/>
      <c r="Q48" s="10"/>
      <c r="R48" s="10"/>
      <c r="S48" s="10"/>
      <c r="T48" s="10"/>
      <c r="U48" s="10"/>
      <c r="W48" s="7"/>
    </row>
    <row r="49" spans="1:23" ht="35.1" customHeight="1" thickBot="1">
      <c r="A49" s="37">
        <v>41</v>
      </c>
      <c r="B49" s="50" t="s">
        <v>76</v>
      </c>
      <c r="C49" s="48" t="s">
        <v>119</v>
      </c>
      <c r="D49" s="16" t="s">
        <v>36</v>
      </c>
      <c r="E49" s="16">
        <v>1</v>
      </c>
      <c r="F49" s="49">
        <v>7309.0199999999995</v>
      </c>
      <c r="G49" s="49">
        <v>7574.98</v>
      </c>
      <c r="H49" s="49">
        <v>7844.5999999999995</v>
      </c>
      <c r="I49" s="17">
        <f t="shared" si="4"/>
        <v>7576.2</v>
      </c>
      <c r="J49" s="18">
        <f t="shared" si="0"/>
        <v>267.79208427434889</v>
      </c>
      <c r="K49" s="35">
        <f t="shared" si="5"/>
        <v>3.5346490889146125</v>
      </c>
      <c r="L49" s="19">
        <f t="shared" si="6"/>
        <v>7576.1999999999989</v>
      </c>
      <c r="M49" s="20">
        <f t="shared" si="8"/>
        <v>7576.1999999999989</v>
      </c>
      <c r="N49" s="20">
        <f t="shared" si="7"/>
        <v>7576.2</v>
      </c>
      <c r="O49" s="20">
        <f t="shared" si="9"/>
        <v>7576.2</v>
      </c>
      <c r="P49" s="10"/>
      <c r="Q49" s="10"/>
      <c r="R49" s="10"/>
      <c r="S49" s="10"/>
      <c r="T49" s="10"/>
      <c r="U49" s="10"/>
      <c r="W49" s="7"/>
    </row>
    <row r="50" spans="1:23" ht="35.1" customHeight="1" thickBot="1">
      <c r="A50" s="37">
        <v>42</v>
      </c>
      <c r="B50" s="50" t="s">
        <v>77</v>
      </c>
      <c r="C50" s="48" t="s">
        <v>119</v>
      </c>
      <c r="D50" s="16" t="s">
        <v>36</v>
      </c>
      <c r="E50" s="16">
        <v>1</v>
      </c>
      <c r="F50" s="49">
        <v>15681.88</v>
      </c>
      <c r="G50" s="49">
        <v>16376.06</v>
      </c>
      <c r="H50" s="49">
        <v>16959.22</v>
      </c>
      <c r="I50" s="17">
        <f t="shared" si="4"/>
        <v>16339.053333333335</v>
      </c>
      <c r="J50" s="18">
        <f t="shared" si="0"/>
        <v>639.47360299963486</v>
      </c>
      <c r="K50" s="35">
        <f t="shared" si="5"/>
        <v>3.9137738885706645</v>
      </c>
      <c r="L50" s="19">
        <f t="shared" si="6"/>
        <v>16339.053333333333</v>
      </c>
      <c r="M50" s="20">
        <f t="shared" si="8"/>
        <v>16339.053333333333</v>
      </c>
      <c r="N50" s="20">
        <f t="shared" si="7"/>
        <v>16339.05</v>
      </c>
      <c r="O50" s="20">
        <f t="shared" si="9"/>
        <v>16339.05</v>
      </c>
      <c r="P50" s="10"/>
      <c r="Q50" s="10"/>
      <c r="R50" s="10"/>
      <c r="S50" s="10"/>
      <c r="T50" s="10"/>
      <c r="U50" s="10"/>
      <c r="W50" s="7"/>
    </row>
    <row r="51" spans="1:23" ht="35.1" customHeight="1" thickBot="1">
      <c r="A51" s="37">
        <v>43</v>
      </c>
      <c r="B51" s="50" t="s">
        <v>78</v>
      </c>
      <c r="C51" s="48" t="s">
        <v>119</v>
      </c>
      <c r="D51" s="16" t="s">
        <v>36</v>
      </c>
      <c r="E51" s="16">
        <v>1</v>
      </c>
      <c r="F51" s="49">
        <v>35482.479999999996</v>
      </c>
      <c r="G51" s="49">
        <v>38430</v>
      </c>
      <c r="H51" s="49">
        <v>39800.06</v>
      </c>
      <c r="I51" s="17">
        <f t="shared" si="4"/>
        <v>37904.18</v>
      </c>
      <c r="J51" s="18">
        <f t="shared" si="0"/>
        <v>2206.2953719753855</v>
      </c>
      <c r="K51" s="35">
        <f t="shared" si="5"/>
        <v>5.8207178521613852</v>
      </c>
      <c r="L51" s="19">
        <f t="shared" si="6"/>
        <v>37904.179999999993</v>
      </c>
      <c r="M51" s="20">
        <f t="shared" si="8"/>
        <v>37904.179999999993</v>
      </c>
      <c r="N51" s="20">
        <f t="shared" si="7"/>
        <v>37904.18</v>
      </c>
      <c r="O51" s="20">
        <f t="shared" si="9"/>
        <v>37904.18</v>
      </c>
      <c r="P51" s="10"/>
      <c r="Q51" s="10"/>
      <c r="R51" s="10"/>
      <c r="S51" s="10"/>
      <c r="T51" s="10"/>
      <c r="U51" s="10"/>
      <c r="W51" s="7"/>
    </row>
    <row r="52" spans="1:23" ht="35.1" customHeight="1" thickBot="1">
      <c r="A52" s="37">
        <v>44</v>
      </c>
      <c r="B52" s="50" t="s">
        <v>79</v>
      </c>
      <c r="C52" s="48" t="s">
        <v>119</v>
      </c>
      <c r="D52" s="16" t="s">
        <v>36</v>
      </c>
      <c r="E52" s="16">
        <v>1</v>
      </c>
      <c r="F52" s="49">
        <v>15208.52</v>
      </c>
      <c r="G52" s="49">
        <v>15762.4</v>
      </c>
      <c r="H52" s="49">
        <v>16323.6</v>
      </c>
      <c r="I52" s="17">
        <f t="shared" si="4"/>
        <v>15764.839999999998</v>
      </c>
      <c r="J52" s="18">
        <f t="shared" si="0"/>
        <v>557.5440043619875</v>
      </c>
      <c r="K52" s="35">
        <f t="shared" si="5"/>
        <v>3.536629641417151</v>
      </c>
      <c r="L52" s="19">
        <f t="shared" si="6"/>
        <v>15764.839999999998</v>
      </c>
      <c r="M52" s="20">
        <f t="shared" si="8"/>
        <v>15764.839999999998</v>
      </c>
      <c r="N52" s="20">
        <f t="shared" si="7"/>
        <v>15764.84</v>
      </c>
      <c r="O52" s="20">
        <f t="shared" si="9"/>
        <v>15764.84</v>
      </c>
      <c r="P52" s="10"/>
      <c r="Q52" s="10"/>
      <c r="R52" s="10"/>
      <c r="S52" s="10"/>
      <c r="T52" s="10"/>
      <c r="U52" s="10"/>
      <c r="W52" s="7"/>
    </row>
    <row r="53" spans="1:23" ht="35.1" customHeight="1" thickBot="1">
      <c r="A53" s="37">
        <v>45</v>
      </c>
      <c r="B53" s="50" t="s">
        <v>80</v>
      </c>
      <c r="C53" s="48" t="s">
        <v>119</v>
      </c>
      <c r="D53" s="16" t="s">
        <v>36</v>
      </c>
      <c r="E53" s="16">
        <v>1</v>
      </c>
      <c r="F53" s="49">
        <v>31815.16</v>
      </c>
      <c r="G53" s="49">
        <v>32994.9</v>
      </c>
      <c r="H53" s="49">
        <v>34170.979999999996</v>
      </c>
      <c r="I53" s="17">
        <f t="shared" si="4"/>
        <v>32993.68</v>
      </c>
      <c r="J53" s="18">
        <f t="shared" si="0"/>
        <v>1177.9104738476501</v>
      </c>
      <c r="K53" s="35">
        <f t="shared" si="5"/>
        <v>3.5701094083704823</v>
      </c>
      <c r="L53" s="19">
        <f t="shared" si="6"/>
        <v>32993.679999999993</v>
      </c>
      <c r="M53" s="20">
        <f t="shared" si="8"/>
        <v>32993.679999999993</v>
      </c>
      <c r="N53" s="20">
        <f t="shared" si="7"/>
        <v>32993.68</v>
      </c>
      <c r="O53" s="20">
        <f t="shared" si="9"/>
        <v>32993.68</v>
      </c>
      <c r="P53" s="10"/>
      <c r="Q53" s="10"/>
      <c r="R53" s="10"/>
      <c r="S53" s="10"/>
      <c r="T53" s="10"/>
      <c r="U53" s="10"/>
      <c r="W53" s="7"/>
    </row>
    <row r="54" spans="1:23" ht="35.1" customHeight="1" thickBot="1">
      <c r="A54" s="37">
        <v>46</v>
      </c>
      <c r="B54" s="50" t="s">
        <v>81</v>
      </c>
      <c r="C54" s="48" t="s">
        <v>119</v>
      </c>
      <c r="D54" s="16" t="s">
        <v>36</v>
      </c>
      <c r="E54" s="16">
        <v>1</v>
      </c>
      <c r="F54" s="49">
        <v>163800.85999999999</v>
      </c>
      <c r="G54" s="49">
        <v>170970.8</v>
      </c>
      <c r="H54" s="49">
        <v>177067.13999999998</v>
      </c>
      <c r="I54" s="17">
        <f t="shared" si="4"/>
        <v>170612.93333333332</v>
      </c>
      <c r="J54" s="18">
        <f t="shared" si="0"/>
        <v>6640.3763201292531</v>
      </c>
      <c r="K54" s="35">
        <f t="shared" si="5"/>
        <v>3.8920708942713529</v>
      </c>
      <c r="L54" s="19">
        <f t="shared" si="6"/>
        <v>170612.93333333329</v>
      </c>
      <c r="M54" s="20">
        <f t="shared" si="8"/>
        <v>170612.93333333329</v>
      </c>
      <c r="N54" s="20">
        <f t="shared" si="7"/>
        <v>170612.93</v>
      </c>
      <c r="O54" s="20">
        <f t="shared" si="9"/>
        <v>170612.93</v>
      </c>
      <c r="P54" s="10"/>
      <c r="Q54" s="10"/>
      <c r="R54" s="10"/>
      <c r="S54" s="10"/>
      <c r="T54" s="10"/>
      <c r="U54" s="10"/>
      <c r="W54" s="7"/>
    </row>
    <row r="55" spans="1:23" ht="35.1" customHeight="1" thickBot="1">
      <c r="A55" s="37">
        <v>47</v>
      </c>
      <c r="B55" s="50" t="s">
        <v>82</v>
      </c>
      <c r="C55" s="48" t="s">
        <v>119</v>
      </c>
      <c r="D55" s="16" t="s">
        <v>36</v>
      </c>
      <c r="E55" s="16">
        <v>1</v>
      </c>
      <c r="F55" s="49">
        <v>144900.62</v>
      </c>
      <c r="G55" s="49">
        <v>150195.41999999998</v>
      </c>
      <c r="H55" s="49">
        <v>155551.22</v>
      </c>
      <c r="I55" s="17">
        <f t="shared" si="4"/>
        <v>150215.75333333333</v>
      </c>
      <c r="J55" s="18">
        <f t="shared" si="0"/>
        <v>5325.3291140861302</v>
      </c>
      <c r="K55" s="35">
        <f t="shared" si="5"/>
        <v>3.5451202659610956</v>
      </c>
      <c r="L55" s="19">
        <f t="shared" si="6"/>
        <v>150215.75333333333</v>
      </c>
      <c r="M55" s="20">
        <f t="shared" si="8"/>
        <v>150215.75333333333</v>
      </c>
      <c r="N55" s="20">
        <f t="shared" si="7"/>
        <v>150215.75</v>
      </c>
      <c r="O55" s="20">
        <f t="shared" si="9"/>
        <v>150215.75</v>
      </c>
      <c r="P55" s="10"/>
      <c r="Q55" s="10"/>
      <c r="R55" s="10"/>
      <c r="S55" s="10"/>
      <c r="T55" s="10"/>
      <c r="U55" s="10"/>
      <c r="W55" s="7"/>
    </row>
    <row r="56" spans="1:23" ht="49.5" customHeight="1" thickBot="1">
      <c r="A56" s="37">
        <v>48</v>
      </c>
      <c r="B56" s="50" t="s">
        <v>83</v>
      </c>
      <c r="C56" s="48" t="s">
        <v>119</v>
      </c>
      <c r="D56" s="16" t="s">
        <v>36</v>
      </c>
      <c r="E56" s="16">
        <v>1</v>
      </c>
      <c r="F56" s="49">
        <v>138600.54</v>
      </c>
      <c r="G56" s="49">
        <v>142740</v>
      </c>
      <c r="H56" s="49">
        <v>147829.84</v>
      </c>
      <c r="I56" s="17">
        <f t="shared" si="4"/>
        <v>143056.79333333333</v>
      </c>
      <c r="J56" s="18">
        <f t="shared" si="0"/>
        <v>4622.7981931437671</v>
      </c>
      <c r="K56" s="35">
        <f t="shared" si="5"/>
        <v>3.2314426217930743</v>
      </c>
      <c r="L56" s="19">
        <f t="shared" si="6"/>
        <v>143056.79333333333</v>
      </c>
      <c r="M56" s="20">
        <f t="shared" si="8"/>
        <v>143056.79333333333</v>
      </c>
      <c r="N56" s="20">
        <f t="shared" si="7"/>
        <v>143056.79</v>
      </c>
      <c r="O56" s="20">
        <f t="shared" si="9"/>
        <v>143056.79</v>
      </c>
      <c r="P56" s="10"/>
      <c r="Q56" s="10"/>
      <c r="R56" s="10"/>
      <c r="S56" s="10"/>
      <c r="T56" s="10"/>
      <c r="U56" s="10"/>
      <c r="W56" s="7"/>
    </row>
    <row r="57" spans="1:23" ht="46.5" customHeight="1" thickBot="1">
      <c r="A57" s="37">
        <v>49</v>
      </c>
      <c r="B57" s="50" t="s">
        <v>84</v>
      </c>
      <c r="C57" s="48" t="s">
        <v>119</v>
      </c>
      <c r="D57" s="16" t="s">
        <v>36</v>
      </c>
      <c r="E57" s="16">
        <v>1</v>
      </c>
      <c r="F57" s="49">
        <v>151200.69999999998</v>
      </c>
      <c r="G57" s="49">
        <v>156770</v>
      </c>
      <c r="H57" s="49">
        <v>162360.04</v>
      </c>
      <c r="I57" s="17">
        <f t="shared" si="4"/>
        <v>156776.91333333333</v>
      </c>
      <c r="J57" s="18">
        <f t="shared" si="0"/>
        <v>5579.6732121633677</v>
      </c>
      <c r="K57" s="35">
        <f t="shared" si="5"/>
        <v>3.558989071496816</v>
      </c>
      <c r="L57" s="19">
        <f t="shared" si="6"/>
        <v>156776.91333333333</v>
      </c>
      <c r="M57" s="20">
        <f t="shared" si="8"/>
        <v>156776.91333333333</v>
      </c>
      <c r="N57" s="20">
        <f t="shared" si="7"/>
        <v>156776.91</v>
      </c>
      <c r="O57" s="20">
        <f t="shared" si="9"/>
        <v>156776.91</v>
      </c>
      <c r="P57" s="10"/>
      <c r="Q57" s="10"/>
      <c r="R57" s="10"/>
      <c r="S57" s="10"/>
      <c r="T57" s="10"/>
      <c r="U57" s="10"/>
      <c r="W57" s="7"/>
    </row>
    <row r="58" spans="1:23" ht="49.5" customHeight="1" thickBot="1">
      <c r="A58" s="37">
        <v>50</v>
      </c>
      <c r="B58" s="50" t="s">
        <v>85</v>
      </c>
      <c r="C58" s="48" t="s">
        <v>119</v>
      </c>
      <c r="D58" s="16" t="s">
        <v>36</v>
      </c>
      <c r="E58" s="16">
        <v>1</v>
      </c>
      <c r="F58" s="49">
        <v>18925.86</v>
      </c>
      <c r="G58" s="49">
        <v>19520</v>
      </c>
      <c r="H58" s="49">
        <v>20215.399999999998</v>
      </c>
      <c r="I58" s="17">
        <f t="shared" si="4"/>
        <v>19553.75333333333</v>
      </c>
      <c r="J58" s="18">
        <f t="shared" si="0"/>
        <v>645.432272615285</v>
      </c>
      <c r="K58" s="35">
        <f t="shared" si="5"/>
        <v>3.30081013917167</v>
      </c>
      <c r="L58" s="19">
        <f t="shared" si="6"/>
        <v>19553.75333333333</v>
      </c>
      <c r="M58" s="20">
        <f t="shared" si="8"/>
        <v>19553.75333333333</v>
      </c>
      <c r="N58" s="20">
        <f t="shared" si="7"/>
        <v>19553.75</v>
      </c>
      <c r="O58" s="20">
        <f t="shared" si="9"/>
        <v>19553.75</v>
      </c>
      <c r="P58" s="10"/>
      <c r="Q58" s="10"/>
      <c r="R58" s="10"/>
      <c r="S58" s="10"/>
      <c r="T58" s="10"/>
      <c r="U58" s="10"/>
      <c r="W58" s="7"/>
    </row>
    <row r="59" spans="1:23" ht="48.75" customHeight="1" thickBot="1">
      <c r="A59" s="37">
        <v>51</v>
      </c>
      <c r="B59" s="50" t="s">
        <v>86</v>
      </c>
      <c r="C59" s="48" t="s">
        <v>119</v>
      </c>
      <c r="D59" s="16" t="s">
        <v>36</v>
      </c>
      <c r="E59" s="16">
        <v>1</v>
      </c>
      <c r="F59" s="49">
        <v>7384.66</v>
      </c>
      <c r="G59" s="49">
        <v>7646.96</v>
      </c>
      <c r="H59" s="49">
        <v>7919.0199999999995</v>
      </c>
      <c r="I59" s="17">
        <f t="shared" si="4"/>
        <v>7650.2133333333331</v>
      </c>
      <c r="J59" s="18">
        <f t="shared" si="0"/>
        <v>267.19485499038569</v>
      </c>
      <c r="K59" s="35">
        <f t="shared" si="5"/>
        <v>3.4926458040871937</v>
      </c>
      <c r="L59" s="19">
        <f t="shared" si="6"/>
        <v>7650.2133333333331</v>
      </c>
      <c r="M59" s="20">
        <f t="shared" si="8"/>
        <v>7650.2133333333331</v>
      </c>
      <c r="N59" s="20">
        <f t="shared" si="7"/>
        <v>7650.21</v>
      </c>
      <c r="O59" s="20">
        <f t="shared" si="9"/>
        <v>7650.21</v>
      </c>
      <c r="P59" s="10"/>
      <c r="Q59" s="10"/>
      <c r="R59" s="10"/>
      <c r="S59" s="10"/>
      <c r="T59" s="10"/>
      <c r="U59" s="10"/>
      <c r="W59" s="7"/>
    </row>
    <row r="60" spans="1:23" ht="35.1" customHeight="1" thickBot="1">
      <c r="A60" s="37">
        <v>52</v>
      </c>
      <c r="B60" s="50" t="s">
        <v>87</v>
      </c>
      <c r="C60" s="48" t="s">
        <v>119</v>
      </c>
      <c r="D60" s="16" t="s">
        <v>36</v>
      </c>
      <c r="E60" s="16">
        <v>1</v>
      </c>
      <c r="F60" s="49">
        <v>15397.619999999999</v>
      </c>
      <c r="G60" s="49">
        <v>16082.039999999999</v>
      </c>
      <c r="H60" s="49">
        <v>16655.439999999999</v>
      </c>
      <c r="I60" s="17">
        <f t="shared" si="4"/>
        <v>16045.033333333331</v>
      </c>
      <c r="J60" s="18">
        <f t="shared" si="0"/>
        <v>629.72605800723636</v>
      </c>
      <c r="K60" s="35">
        <f t="shared" si="5"/>
        <v>3.9247413509511961</v>
      </c>
      <c r="L60" s="19">
        <f t="shared" si="6"/>
        <v>16045.033333333329</v>
      </c>
      <c r="M60" s="20">
        <f t="shared" si="8"/>
        <v>16045.033333333329</v>
      </c>
      <c r="N60" s="20">
        <f t="shared" si="7"/>
        <v>16045.03</v>
      </c>
      <c r="O60" s="20">
        <f t="shared" si="9"/>
        <v>16045.03</v>
      </c>
      <c r="P60" s="10"/>
      <c r="Q60" s="10"/>
      <c r="R60" s="10"/>
      <c r="S60" s="10"/>
      <c r="T60" s="10"/>
      <c r="U60" s="10"/>
      <c r="W60" s="7"/>
    </row>
    <row r="61" spans="1:23" ht="35.1" customHeight="1" thickBot="1">
      <c r="A61" s="37">
        <v>53</v>
      </c>
      <c r="B61" s="50" t="s">
        <v>88</v>
      </c>
      <c r="C61" s="48" t="s">
        <v>119</v>
      </c>
      <c r="D61" s="16" t="s">
        <v>36</v>
      </c>
      <c r="E61" s="16">
        <v>1</v>
      </c>
      <c r="F61" s="49">
        <v>6943.0199999999995</v>
      </c>
      <c r="G61" s="49">
        <v>7195.5599999999995</v>
      </c>
      <c r="H61" s="49">
        <v>7451.76</v>
      </c>
      <c r="I61" s="17">
        <f t="shared" si="4"/>
        <v>7196.7799999999988</v>
      </c>
      <c r="J61" s="18">
        <f t="shared" si="0"/>
        <v>254.37219423514077</v>
      </c>
      <c r="K61" s="35">
        <f t="shared" si="5"/>
        <v>3.5345278615594866</v>
      </c>
      <c r="L61" s="19">
        <f t="shared" si="6"/>
        <v>7196.7799999999988</v>
      </c>
      <c r="M61" s="20">
        <f t="shared" si="8"/>
        <v>7196.7799999999988</v>
      </c>
      <c r="N61" s="20">
        <f t="shared" si="7"/>
        <v>7196.78</v>
      </c>
      <c r="O61" s="20">
        <f t="shared" si="9"/>
        <v>7196.78</v>
      </c>
      <c r="P61" s="10"/>
      <c r="Q61" s="10"/>
      <c r="R61" s="10"/>
      <c r="S61" s="10"/>
      <c r="T61" s="10"/>
      <c r="U61" s="10"/>
      <c r="W61" s="7"/>
    </row>
    <row r="62" spans="1:23" ht="35.1" customHeight="1" thickBot="1">
      <c r="A62" s="37">
        <v>54</v>
      </c>
      <c r="B62" s="50" t="s">
        <v>89</v>
      </c>
      <c r="C62" s="48" t="s">
        <v>119</v>
      </c>
      <c r="D62" s="16" t="s">
        <v>36</v>
      </c>
      <c r="E62" s="16">
        <v>1</v>
      </c>
      <c r="F62" s="49">
        <v>28967.68</v>
      </c>
      <c r="G62" s="49">
        <v>31245.42</v>
      </c>
      <c r="H62" s="49">
        <v>32359.279999999999</v>
      </c>
      <c r="I62" s="17">
        <f t="shared" si="4"/>
        <v>30857.460000000003</v>
      </c>
      <c r="J62" s="18">
        <f t="shared" si="0"/>
        <v>1728.7632461386947</v>
      </c>
      <c r="K62" s="35">
        <f t="shared" si="5"/>
        <v>5.6024159024712157</v>
      </c>
      <c r="L62" s="19">
        <f t="shared" si="6"/>
        <v>30857.46</v>
      </c>
      <c r="M62" s="20">
        <f t="shared" si="8"/>
        <v>30857.46</v>
      </c>
      <c r="N62" s="20">
        <f t="shared" si="7"/>
        <v>30857.46</v>
      </c>
      <c r="O62" s="20">
        <f t="shared" si="9"/>
        <v>30857.46</v>
      </c>
      <c r="P62" s="10"/>
      <c r="Q62" s="10"/>
      <c r="R62" s="10"/>
      <c r="S62" s="10"/>
      <c r="T62" s="10"/>
      <c r="U62" s="10"/>
      <c r="W62" s="7"/>
    </row>
    <row r="63" spans="1:23" ht="35.1" customHeight="1" thickBot="1">
      <c r="A63" s="37">
        <v>55</v>
      </c>
      <c r="B63" s="50" t="s">
        <v>90</v>
      </c>
      <c r="C63" s="48" t="s">
        <v>119</v>
      </c>
      <c r="D63" s="16" t="s">
        <v>36</v>
      </c>
      <c r="E63" s="16">
        <v>1</v>
      </c>
      <c r="F63" s="49">
        <v>32093.32</v>
      </c>
      <c r="G63" s="49">
        <v>33672</v>
      </c>
      <c r="H63" s="49">
        <v>34872.479999999996</v>
      </c>
      <c r="I63" s="17">
        <f t="shared" si="4"/>
        <v>33545.933333333334</v>
      </c>
      <c r="J63" s="18">
        <f t="shared" si="0"/>
        <v>1393.8623245261092</v>
      </c>
      <c r="K63" s="35">
        <f t="shared" si="5"/>
        <v>4.1550858361155827</v>
      </c>
      <c r="L63" s="19">
        <f t="shared" si="6"/>
        <v>33545.933333333334</v>
      </c>
      <c r="M63" s="20">
        <f t="shared" si="8"/>
        <v>33545.933333333334</v>
      </c>
      <c r="N63" s="20">
        <f t="shared" si="7"/>
        <v>33545.93</v>
      </c>
      <c r="O63" s="20">
        <f t="shared" si="9"/>
        <v>33545.93</v>
      </c>
      <c r="P63" s="10"/>
      <c r="Q63" s="10"/>
      <c r="R63" s="10"/>
      <c r="S63" s="10"/>
      <c r="T63" s="10"/>
      <c r="U63" s="10"/>
      <c r="W63" s="7"/>
    </row>
    <row r="64" spans="1:23" ht="35.1" customHeight="1" thickBot="1">
      <c r="A64" s="37">
        <v>56</v>
      </c>
      <c r="B64" s="50" t="s">
        <v>91</v>
      </c>
      <c r="C64" s="48" t="s">
        <v>119</v>
      </c>
      <c r="D64" s="16" t="s">
        <v>36</v>
      </c>
      <c r="E64" s="16">
        <v>1</v>
      </c>
      <c r="F64" s="49">
        <v>40383.22</v>
      </c>
      <c r="G64" s="49">
        <v>41968</v>
      </c>
      <c r="H64" s="49">
        <v>43463.72</v>
      </c>
      <c r="I64" s="17">
        <f t="shared" si="4"/>
        <v>41938.313333333332</v>
      </c>
      <c r="J64" s="18">
        <f t="shared" si="0"/>
        <v>1540.4645520534814</v>
      </c>
      <c r="K64" s="35">
        <f t="shared" si="5"/>
        <v>3.6731676350681761</v>
      </c>
      <c r="L64" s="19">
        <f t="shared" si="6"/>
        <v>41938.313333333332</v>
      </c>
      <c r="M64" s="20">
        <f t="shared" si="8"/>
        <v>41938.313333333332</v>
      </c>
      <c r="N64" s="20">
        <f t="shared" si="7"/>
        <v>41938.31</v>
      </c>
      <c r="O64" s="20">
        <f t="shared" si="9"/>
        <v>41938.31</v>
      </c>
      <c r="P64" s="10"/>
      <c r="Q64" s="10"/>
      <c r="R64" s="10"/>
      <c r="S64" s="10"/>
      <c r="T64" s="10"/>
      <c r="U64" s="10"/>
      <c r="W64" s="7"/>
    </row>
    <row r="65" spans="1:23" ht="35.1" customHeight="1" thickBot="1">
      <c r="A65" s="37">
        <v>57</v>
      </c>
      <c r="B65" s="50" t="s">
        <v>92</v>
      </c>
      <c r="C65" s="48" t="s">
        <v>119</v>
      </c>
      <c r="D65" s="16" t="s">
        <v>36</v>
      </c>
      <c r="E65" s="16">
        <v>1</v>
      </c>
      <c r="F65" s="49">
        <v>37901.74</v>
      </c>
      <c r="G65" s="49">
        <v>39406</v>
      </c>
      <c r="H65" s="49">
        <v>40810.22</v>
      </c>
      <c r="I65" s="17">
        <f t="shared" si="4"/>
        <v>39372.653333333328</v>
      </c>
      <c r="J65" s="18">
        <f t="shared" si="0"/>
        <v>1454.5267194979051</v>
      </c>
      <c r="K65" s="35">
        <f t="shared" si="5"/>
        <v>3.6942562828664802</v>
      </c>
      <c r="L65" s="19">
        <f t="shared" si="6"/>
        <v>39372.653333333328</v>
      </c>
      <c r="M65" s="20">
        <f t="shared" si="8"/>
        <v>39372.653333333328</v>
      </c>
      <c r="N65" s="20">
        <f t="shared" si="7"/>
        <v>39372.65</v>
      </c>
      <c r="O65" s="20">
        <f t="shared" si="9"/>
        <v>39372.65</v>
      </c>
      <c r="P65" s="10"/>
      <c r="Q65" s="10"/>
      <c r="R65" s="10"/>
      <c r="S65" s="10"/>
      <c r="T65" s="10"/>
      <c r="U65" s="10"/>
      <c r="W65" s="7"/>
    </row>
    <row r="66" spans="1:23" ht="35.1" customHeight="1" thickBot="1">
      <c r="A66" s="37">
        <v>58</v>
      </c>
      <c r="B66" s="50" t="s">
        <v>93</v>
      </c>
      <c r="C66" s="48" t="s">
        <v>119</v>
      </c>
      <c r="D66" s="16" t="s">
        <v>36</v>
      </c>
      <c r="E66" s="16">
        <v>1</v>
      </c>
      <c r="F66" s="49">
        <v>34373.5</v>
      </c>
      <c r="G66" s="49">
        <v>35628.879999999997</v>
      </c>
      <c r="H66" s="49">
        <v>36898.9</v>
      </c>
      <c r="I66" s="17">
        <f t="shared" si="4"/>
        <v>35633.760000000002</v>
      </c>
      <c r="J66" s="18">
        <f t="shared" si="0"/>
        <v>1262.7070724439623</v>
      </c>
      <c r="K66" s="35">
        <f t="shared" si="5"/>
        <v>3.543569560001421</v>
      </c>
      <c r="L66" s="19">
        <f t="shared" si="6"/>
        <v>35633.759999999995</v>
      </c>
      <c r="M66" s="20">
        <f t="shared" si="8"/>
        <v>35633.759999999995</v>
      </c>
      <c r="N66" s="20">
        <f t="shared" si="7"/>
        <v>35633.760000000002</v>
      </c>
      <c r="O66" s="20">
        <f t="shared" si="9"/>
        <v>35633.760000000002</v>
      </c>
      <c r="P66" s="10"/>
      <c r="Q66" s="10"/>
      <c r="R66" s="10"/>
      <c r="S66" s="10"/>
      <c r="T66" s="10"/>
      <c r="U66" s="10"/>
      <c r="W66" s="7"/>
    </row>
    <row r="67" spans="1:23" ht="35.1" customHeight="1" thickBot="1">
      <c r="A67" s="37">
        <v>59</v>
      </c>
      <c r="B67" s="50" t="s">
        <v>94</v>
      </c>
      <c r="C67" s="48" t="s">
        <v>119</v>
      </c>
      <c r="D67" s="16" t="s">
        <v>36</v>
      </c>
      <c r="E67" s="16">
        <v>1</v>
      </c>
      <c r="F67" s="49">
        <v>667.34</v>
      </c>
      <c r="G67" s="49">
        <v>690.52</v>
      </c>
      <c r="H67" s="49">
        <v>714.92</v>
      </c>
      <c r="I67" s="17">
        <f t="shared" si="4"/>
        <v>690.92666666666673</v>
      </c>
      <c r="J67" s="18">
        <f t="shared" si="0"/>
        <v>23.792606694797684</v>
      </c>
      <c r="K67" s="35">
        <f t="shared" si="5"/>
        <v>3.4435791586368572</v>
      </c>
      <c r="L67" s="19">
        <f t="shared" si="6"/>
        <v>690.92666666666673</v>
      </c>
      <c r="M67" s="20">
        <f t="shared" si="8"/>
        <v>690.92666666666673</v>
      </c>
      <c r="N67" s="20">
        <f t="shared" si="7"/>
        <v>690.92</v>
      </c>
      <c r="O67" s="20">
        <f t="shared" si="9"/>
        <v>690.92</v>
      </c>
      <c r="P67" s="10"/>
      <c r="Q67" s="10"/>
      <c r="R67" s="10"/>
      <c r="S67" s="10"/>
      <c r="T67" s="10"/>
      <c r="U67" s="10"/>
      <c r="W67" s="7"/>
    </row>
    <row r="68" spans="1:23" ht="35.1" customHeight="1" thickBot="1">
      <c r="A68" s="37">
        <v>60</v>
      </c>
      <c r="B68" s="50" t="s">
        <v>95</v>
      </c>
      <c r="C68" s="48" t="s">
        <v>119</v>
      </c>
      <c r="D68" s="16" t="s">
        <v>36</v>
      </c>
      <c r="E68" s="16">
        <v>1</v>
      </c>
      <c r="F68" s="49">
        <v>15391.52</v>
      </c>
      <c r="G68" s="49">
        <v>16075.94</v>
      </c>
      <c r="H68" s="49">
        <v>16648.12</v>
      </c>
      <c r="I68" s="17">
        <f t="shared" si="4"/>
        <v>16038.526666666667</v>
      </c>
      <c r="J68" s="18">
        <f t="shared" si="0"/>
        <v>629.13488866325986</v>
      </c>
      <c r="K68" s="35">
        <f t="shared" si="5"/>
        <v>3.9226476455023085</v>
      </c>
      <c r="L68" s="19">
        <f t="shared" si="6"/>
        <v>16038.526666666667</v>
      </c>
      <c r="M68" s="20">
        <f t="shared" si="8"/>
        <v>16038.526666666667</v>
      </c>
      <c r="N68" s="20">
        <f t="shared" si="7"/>
        <v>16038.52</v>
      </c>
      <c r="O68" s="20">
        <f t="shared" si="9"/>
        <v>16038.52</v>
      </c>
      <c r="P68" s="10"/>
      <c r="Q68" s="10"/>
      <c r="R68" s="10"/>
      <c r="S68" s="10"/>
      <c r="T68" s="10"/>
      <c r="U68" s="10"/>
      <c r="W68" s="7"/>
    </row>
    <row r="69" spans="1:23" ht="35.1" customHeight="1" thickBot="1">
      <c r="A69" s="37">
        <v>61</v>
      </c>
      <c r="B69" s="50" t="s">
        <v>96</v>
      </c>
      <c r="C69" s="48" t="s">
        <v>119</v>
      </c>
      <c r="D69" s="16" t="s">
        <v>36</v>
      </c>
      <c r="E69" s="16">
        <v>1</v>
      </c>
      <c r="F69" s="49">
        <v>15574.52</v>
      </c>
      <c r="G69" s="49">
        <v>16147.92</v>
      </c>
      <c r="H69" s="49">
        <v>16722.54</v>
      </c>
      <c r="I69" s="17">
        <f t="shared" si="4"/>
        <v>16148.326666666668</v>
      </c>
      <c r="J69" s="18">
        <f t="shared" si="0"/>
        <v>574.01010804108103</v>
      </c>
      <c r="K69" s="35">
        <f t="shared" si="5"/>
        <v>3.5546104552489091</v>
      </c>
      <c r="L69" s="19">
        <f t="shared" si="6"/>
        <v>16148.326666666668</v>
      </c>
      <c r="M69" s="20">
        <f t="shared" si="8"/>
        <v>16148.326666666668</v>
      </c>
      <c r="N69" s="20">
        <f t="shared" si="7"/>
        <v>16148.32</v>
      </c>
      <c r="O69" s="20">
        <f t="shared" si="9"/>
        <v>16148.32</v>
      </c>
      <c r="P69" s="10"/>
      <c r="Q69" s="10"/>
      <c r="R69" s="10"/>
      <c r="S69" s="10"/>
      <c r="T69" s="10"/>
      <c r="U69" s="10"/>
      <c r="W69" s="7"/>
    </row>
    <row r="70" spans="1:23" ht="35.1" customHeight="1" thickBot="1">
      <c r="A70" s="37">
        <v>62</v>
      </c>
      <c r="B70" s="50" t="s">
        <v>97</v>
      </c>
      <c r="C70" s="48" t="s">
        <v>119</v>
      </c>
      <c r="D70" s="16" t="s">
        <v>36</v>
      </c>
      <c r="E70" s="16">
        <v>1</v>
      </c>
      <c r="F70" s="49">
        <v>8782.7800000000007</v>
      </c>
      <c r="G70" s="49">
        <v>9106.08</v>
      </c>
      <c r="H70" s="49">
        <v>9430.6</v>
      </c>
      <c r="I70" s="17">
        <f t="shared" si="4"/>
        <v>9106.4866666666658</v>
      </c>
      <c r="J70" s="18">
        <f t="shared" si="0"/>
        <v>323.91019146259237</v>
      </c>
      <c r="K70" s="35">
        <f t="shared" si="5"/>
        <v>3.5569172098854707</v>
      </c>
      <c r="L70" s="19">
        <f t="shared" si="6"/>
        <v>9106.4866666666658</v>
      </c>
      <c r="M70" s="20">
        <f t="shared" si="8"/>
        <v>9106.4866666666658</v>
      </c>
      <c r="N70" s="20">
        <f t="shared" si="7"/>
        <v>9106.48</v>
      </c>
      <c r="O70" s="20">
        <f t="shared" si="9"/>
        <v>9106.48</v>
      </c>
      <c r="P70" s="10"/>
      <c r="Q70" s="10"/>
      <c r="R70" s="10"/>
      <c r="S70" s="10"/>
      <c r="T70" s="10"/>
      <c r="U70" s="10"/>
      <c r="W70" s="7"/>
    </row>
    <row r="71" spans="1:23" ht="35.1" customHeight="1" thickBot="1">
      <c r="A71" s="37">
        <v>63</v>
      </c>
      <c r="B71" s="50" t="s">
        <v>98</v>
      </c>
      <c r="C71" s="48" t="s">
        <v>119</v>
      </c>
      <c r="D71" s="16" t="s">
        <v>36</v>
      </c>
      <c r="E71" s="16">
        <v>1</v>
      </c>
      <c r="F71" s="49">
        <v>3932.06</v>
      </c>
      <c r="G71" s="49">
        <v>4085.7799999999997</v>
      </c>
      <c r="H71" s="49">
        <v>4230.96</v>
      </c>
      <c r="I71" s="17">
        <f t="shared" si="4"/>
        <v>4082.9333333333329</v>
      </c>
      <c r="J71" s="18">
        <f t="shared" si="0"/>
        <v>149.47033195030158</v>
      </c>
      <c r="K71" s="35">
        <f t="shared" si="5"/>
        <v>3.6608565398316957</v>
      </c>
      <c r="L71" s="19">
        <f t="shared" si="6"/>
        <v>4082.9333333333329</v>
      </c>
      <c r="M71" s="20">
        <f t="shared" si="8"/>
        <v>4082.9333333333329</v>
      </c>
      <c r="N71" s="20">
        <f t="shared" si="7"/>
        <v>4082.93</v>
      </c>
      <c r="O71" s="20">
        <f t="shared" si="9"/>
        <v>4082.93</v>
      </c>
      <c r="P71" s="10"/>
      <c r="Q71" s="10"/>
      <c r="R71" s="10"/>
      <c r="S71" s="10"/>
      <c r="T71" s="10"/>
      <c r="U71" s="10"/>
      <c r="W71" s="7"/>
    </row>
    <row r="72" spans="1:23" ht="35.1" customHeight="1" thickBot="1">
      <c r="A72" s="37">
        <v>64</v>
      </c>
      <c r="B72" s="50" t="s">
        <v>99</v>
      </c>
      <c r="C72" s="48" t="s">
        <v>119</v>
      </c>
      <c r="D72" s="16" t="s">
        <v>36</v>
      </c>
      <c r="E72" s="16">
        <v>1</v>
      </c>
      <c r="F72" s="49">
        <v>6980.84</v>
      </c>
      <c r="G72" s="49">
        <v>7309.0199999999995</v>
      </c>
      <c r="H72" s="49">
        <v>7568.88</v>
      </c>
      <c r="I72" s="17">
        <f t="shared" si="4"/>
        <v>7286.2466666666669</v>
      </c>
      <c r="J72" s="18">
        <f t="shared" si="0"/>
        <v>294.68072372201971</v>
      </c>
      <c r="K72" s="35">
        <f t="shared" si="5"/>
        <v>4.0443418566946638</v>
      </c>
      <c r="L72" s="19">
        <f t="shared" si="6"/>
        <v>7286.2466666666669</v>
      </c>
      <c r="M72" s="20">
        <f t="shared" si="8"/>
        <v>7286.2466666666669</v>
      </c>
      <c r="N72" s="20">
        <f t="shared" si="7"/>
        <v>7286.24</v>
      </c>
      <c r="O72" s="20">
        <f t="shared" si="9"/>
        <v>7286.24</v>
      </c>
      <c r="P72" s="10"/>
      <c r="Q72" s="10"/>
      <c r="R72" s="10"/>
      <c r="S72" s="10"/>
      <c r="T72" s="10"/>
      <c r="U72" s="10"/>
      <c r="W72" s="7"/>
    </row>
    <row r="73" spans="1:23" ht="35.1" customHeight="1" thickBot="1">
      <c r="A73" s="37">
        <v>65</v>
      </c>
      <c r="B73" s="50" t="s">
        <v>100</v>
      </c>
      <c r="C73" s="48" t="s">
        <v>119</v>
      </c>
      <c r="D73" s="16" t="s">
        <v>36</v>
      </c>
      <c r="E73" s="16">
        <v>1</v>
      </c>
      <c r="F73" s="49">
        <v>8808.4</v>
      </c>
      <c r="G73" s="49">
        <v>9147.56</v>
      </c>
      <c r="H73" s="49">
        <v>9473.2999999999993</v>
      </c>
      <c r="I73" s="17">
        <f t="shared" si="4"/>
        <v>9143.0866666666661</v>
      </c>
      <c r="J73" s="18">
        <f t="shared" si="0"/>
        <v>332.472571099231</v>
      </c>
      <c r="K73" s="35">
        <f t="shared" si="5"/>
        <v>3.636327459427243</v>
      </c>
      <c r="L73" s="19">
        <f t="shared" si="6"/>
        <v>9143.0866666666661</v>
      </c>
      <c r="M73" s="20">
        <f t="shared" ref="M73:M90" si="10">L73/E73</f>
        <v>9143.0866666666661</v>
      </c>
      <c r="N73" s="20">
        <f t="shared" si="7"/>
        <v>9143.08</v>
      </c>
      <c r="O73" s="20">
        <f t="shared" ref="O73:O90" si="11">N73*E73</f>
        <v>9143.08</v>
      </c>
      <c r="P73" s="10"/>
      <c r="Q73" s="10"/>
      <c r="R73" s="10"/>
      <c r="S73" s="10"/>
      <c r="T73" s="10"/>
      <c r="U73" s="10"/>
      <c r="W73" s="7"/>
    </row>
    <row r="74" spans="1:23" ht="35.1" customHeight="1" thickBot="1">
      <c r="A74" s="37">
        <v>66</v>
      </c>
      <c r="B74" s="50" t="s">
        <v>101</v>
      </c>
      <c r="C74" s="48" t="s">
        <v>119</v>
      </c>
      <c r="D74" s="16" t="s">
        <v>36</v>
      </c>
      <c r="E74" s="16">
        <v>1</v>
      </c>
      <c r="F74" s="49">
        <v>8770.58</v>
      </c>
      <c r="G74" s="49">
        <v>9107.2999999999993</v>
      </c>
      <c r="H74" s="49">
        <v>9431.82</v>
      </c>
      <c r="I74" s="17">
        <f t="shared" ref="I74:I90" si="12">AVERAGE(F74:H74)</f>
        <v>9103.2333333333318</v>
      </c>
      <c r="J74" s="18">
        <f t="shared" ref="J74:J90" si="13">SQRT(((SUM((POWER(H74-I74,2)),(POWER(G74-I74,2)),(POWER(F74-I74,2)))/(COLUMNS(F74:H74)-1))))</f>
        <v>330.63875715549932</v>
      </c>
      <c r="K74" s="35">
        <f t="shared" ref="K74:K90" si="14">J74/I74*100</f>
        <v>3.6321024085453084</v>
      </c>
      <c r="L74" s="19">
        <f t="shared" si="6"/>
        <v>9103.2333333333318</v>
      </c>
      <c r="M74" s="20">
        <f t="shared" si="10"/>
        <v>9103.2333333333318</v>
      </c>
      <c r="N74" s="20">
        <f t="shared" si="7"/>
        <v>9103.23</v>
      </c>
      <c r="O74" s="20">
        <f t="shared" si="11"/>
        <v>9103.23</v>
      </c>
      <c r="P74" s="10"/>
      <c r="Q74" s="10"/>
      <c r="R74" s="10"/>
      <c r="S74" s="10"/>
      <c r="T74" s="10"/>
      <c r="U74" s="10"/>
      <c r="W74" s="7"/>
    </row>
    <row r="75" spans="1:23" ht="35.1" customHeight="1" thickBot="1">
      <c r="A75" s="37">
        <v>67</v>
      </c>
      <c r="B75" s="50" t="s">
        <v>102</v>
      </c>
      <c r="C75" s="48" t="s">
        <v>119</v>
      </c>
      <c r="D75" s="16" t="s">
        <v>36</v>
      </c>
      <c r="E75" s="16">
        <v>1</v>
      </c>
      <c r="F75" s="49">
        <v>15057.24</v>
      </c>
      <c r="G75" s="49">
        <v>15851.46</v>
      </c>
      <c r="H75" s="49">
        <v>16416.32</v>
      </c>
      <c r="I75" s="17">
        <f t="shared" si="12"/>
        <v>15775.006666666666</v>
      </c>
      <c r="J75" s="18">
        <f t="shared" si="13"/>
        <v>682.75797009872633</v>
      </c>
      <c r="K75" s="35">
        <f t="shared" si="14"/>
        <v>4.328099407662541</v>
      </c>
      <c r="L75" s="19">
        <f t="shared" ref="L75:L90" si="15">((E75/3)*(SUM(F75:H75)))</f>
        <v>15775.006666666664</v>
      </c>
      <c r="M75" s="20">
        <f t="shared" si="10"/>
        <v>15775.006666666664</v>
      </c>
      <c r="N75" s="20">
        <f t="shared" ref="N75:N90" si="16">ROUNDDOWN(M75,2)</f>
        <v>15775</v>
      </c>
      <c r="O75" s="20">
        <f t="shared" si="11"/>
        <v>15775</v>
      </c>
      <c r="P75" s="10"/>
      <c r="Q75" s="10"/>
      <c r="R75" s="10"/>
      <c r="S75" s="10"/>
      <c r="T75" s="10"/>
      <c r="U75" s="10"/>
      <c r="W75" s="7"/>
    </row>
    <row r="76" spans="1:23" ht="35.1" customHeight="1" thickBot="1">
      <c r="A76" s="37">
        <v>68</v>
      </c>
      <c r="B76" s="50" t="s">
        <v>103</v>
      </c>
      <c r="C76" s="48" t="s">
        <v>119</v>
      </c>
      <c r="D76" s="16" t="s">
        <v>36</v>
      </c>
      <c r="E76" s="16">
        <v>1</v>
      </c>
      <c r="F76" s="49">
        <v>35462.959999999999</v>
      </c>
      <c r="G76" s="49">
        <v>36758.6</v>
      </c>
      <c r="H76" s="49">
        <v>38068.879999999997</v>
      </c>
      <c r="I76" s="17">
        <f t="shared" si="12"/>
        <v>36763.480000000003</v>
      </c>
      <c r="J76" s="18">
        <f t="shared" si="13"/>
        <v>1302.9668539145566</v>
      </c>
      <c r="K76" s="35">
        <f t="shared" si="14"/>
        <v>3.5441880200529345</v>
      </c>
      <c r="L76" s="19">
        <f t="shared" si="15"/>
        <v>36763.479999999996</v>
      </c>
      <c r="M76" s="20">
        <f t="shared" si="10"/>
        <v>36763.479999999996</v>
      </c>
      <c r="N76" s="20">
        <f t="shared" si="16"/>
        <v>36763.480000000003</v>
      </c>
      <c r="O76" s="20">
        <f t="shared" si="11"/>
        <v>36763.480000000003</v>
      </c>
      <c r="P76" s="10"/>
      <c r="Q76" s="10"/>
      <c r="R76" s="10"/>
      <c r="S76" s="10"/>
      <c r="T76" s="10"/>
      <c r="U76" s="10"/>
      <c r="W76" s="7"/>
    </row>
    <row r="77" spans="1:23" ht="35.1" customHeight="1" thickBot="1">
      <c r="A77" s="37">
        <v>69</v>
      </c>
      <c r="B77" s="50" t="s">
        <v>104</v>
      </c>
      <c r="C77" s="48" t="s">
        <v>119</v>
      </c>
      <c r="D77" s="16" t="s">
        <v>36</v>
      </c>
      <c r="E77" s="16">
        <v>1</v>
      </c>
      <c r="F77" s="49">
        <v>64462.36</v>
      </c>
      <c r="G77" s="49">
        <v>68036.959999999992</v>
      </c>
      <c r="H77" s="49">
        <v>70462.319999999992</v>
      </c>
      <c r="I77" s="17">
        <f t="shared" si="12"/>
        <v>67653.88</v>
      </c>
      <c r="J77" s="18">
        <f t="shared" si="13"/>
        <v>3018.2681648919092</v>
      </c>
      <c r="K77" s="35">
        <f t="shared" si="14"/>
        <v>4.4613378639804679</v>
      </c>
      <c r="L77" s="19">
        <f t="shared" si="15"/>
        <v>67653.88</v>
      </c>
      <c r="M77" s="20">
        <f t="shared" si="10"/>
        <v>67653.88</v>
      </c>
      <c r="N77" s="20">
        <f t="shared" si="16"/>
        <v>67653.88</v>
      </c>
      <c r="O77" s="20">
        <f t="shared" si="11"/>
        <v>67653.88</v>
      </c>
      <c r="P77" s="10"/>
      <c r="Q77" s="10"/>
      <c r="R77" s="10"/>
      <c r="S77" s="10"/>
      <c r="T77" s="10"/>
      <c r="U77" s="10"/>
      <c r="W77" s="7"/>
    </row>
    <row r="78" spans="1:23" ht="35.1" customHeight="1" thickBot="1">
      <c r="A78" s="37">
        <v>70</v>
      </c>
      <c r="B78" s="50" t="s">
        <v>105</v>
      </c>
      <c r="C78" s="48" t="s">
        <v>119</v>
      </c>
      <c r="D78" s="16" t="s">
        <v>36</v>
      </c>
      <c r="E78" s="16">
        <v>1</v>
      </c>
      <c r="F78" s="49">
        <v>23260.52</v>
      </c>
      <c r="G78" s="49">
        <v>25329.64</v>
      </c>
      <c r="H78" s="49">
        <v>26232.44</v>
      </c>
      <c r="I78" s="17">
        <f t="shared" si="12"/>
        <v>24940.866666666669</v>
      </c>
      <c r="J78" s="18">
        <f t="shared" si="13"/>
        <v>1523.6258235319231</v>
      </c>
      <c r="K78" s="35">
        <f t="shared" si="14"/>
        <v>6.1089530043005302</v>
      </c>
      <c r="L78" s="19">
        <f t="shared" si="15"/>
        <v>24940.866666666669</v>
      </c>
      <c r="M78" s="20">
        <f t="shared" si="10"/>
        <v>24940.866666666669</v>
      </c>
      <c r="N78" s="20">
        <f t="shared" si="16"/>
        <v>24940.86</v>
      </c>
      <c r="O78" s="20">
        <f t="shared" si="11"/>
        <v>24940.86</v>
      </c>
      <c r="P78" s="10"/>
      <c r="Q78" s="10"/>
      <c r="R78" s="10"/>
      <c r="S78" s="10"/>
      <c r="T78" s="10"/>
      <c r="U78" s="10"/>
      <c r="W78" s="7"/>
    </row>
    <row r="79" spans="1:23" ht="35.1" customHeight="1" thickBot="1">
      <c r="A79" s="37">
        <v>71</v>
      </c>
      <c r="B79" s="50" t="s">
        <v>106</v>
      </c>
      <c r="C79" s="48" t="s">
        <v>119</v>
      </c>
      <c r="D79" s="16" t="s">
        <v>36</v>
      </c>
      <c r="E79" s="16">
        <v>1</v>
      </c>
      <c r="F79" s="49">
        <v>6980.84</v>
      </c>
      <c r="G79" s="49">
        <v>7243.1399999999994</v>
      </c>
      <c r="H79" s="49">
        <v>7500.5599999999995</v>
      </c>
      <c r="I79" s="17">
        <f t="shared" si="12"/>
        <v>7241.5133333333333</v>
      </c>
      <c r="J79" s="18">
        <f t="shared" si="13"/>
        <v>259.86381843829889</v>
      </c>
      <c r="K79" s="35">
        <f t="shared" si="14"/>
        <v>3.5885291716873944</v>
      </c>
      <c r="L79" s="19">
        <f t="shared" si="15"/>
        <v>7241.5133333333333</v>
      </c>
      <c r="M79" s="20">
        <f t="shared" si="10"/>
        <v>7241.5133333333333</v>
      </c>
      <c r="N79" s="20">
        <f t="shared" si="16"/>
        <v>7241.51</v>
      </c>
      <c r="O79" s="20">
        <f t="shared" si="11"/>
        <v>7241.51</v>
      </c>
      <c r="P79" s="10"/>
      <c r="Q79" s="10"/>
      <c r="R79" s="10"/>
      <c r="S79" s="10"/>
      <c r="T79" s="10"/>
      <c r="U79" s="10"/>
      <c r="W79" s="7"/>
    </row>
    <row r="80" spans="1:23" ht="35.1" customHeight="1" thickBot="1">
      <c r="A80" s="37">
        <v>72</v>
      </c>
      <c r="B80" s="50" t="s">
        <v>107</v>
      </c>
      <c r="C80" s="48" t="s">
        <v>119</v>
      </c>
      <c r="D80" s="16" t="s">
        <v>36</v>
      </c>
      <c r="E80" s="16">
        <v>1</v>
      </c>
      <c r="F80" s="49">
        <v>63164.28</v>
      </c>
      <c r="G80" s="49">
        <v>65607.94</v>
      </c>
      <c r="H80" s="49">
        <v>67946.679999999993</v>
      </c>
      <c r="I80" s="17">
        <f t="shared" si="12"/>
        <v>65572.96666666666</v>
      </c>
      <c r="J80" s="18">
        <f t="shared" si="13"/>
        <v>2391.3918103341657</v>
      </c>
      <c r="K80" s="35">
        <f t="shared" si="14"/>
        <v>3.6469172158864742</v>
      </c>
      <c r="L80" s="19">
        <f t="shared" si="15"/>
        <v>65572.96666666666</v>
      </c>
      <c r="M80" s="20">
        <f t="shared" si="10"/>
        <v>65572.96666666666</v>
      </c>
      <c r="N80" s="20">
        <f t="shared" si="16"/>
        <v>65572.960000000006</v>
      </c>
      <c r="O80" s="20">
        <f t="shared" si="11"/>
        <v>65572.960000000006</v>
      </c>
      <c r="P80" s="10"/>
      <c r="Q80" s="10"/>
      <c r="R80" s="10"/>
      <c r="S80" s="10"/>
      <c r="T80" s="10"/>
      <c r="U80" s="10"/>
      <c r="W80" s="7"/>
    </row>
    <row r="81" spans="1:23" ht="35.1" customHeight="1" thickBot="1">
      <c r="A81" s="37">
        <v>73</v>
      </c>
      <c r="B81" s="50" t="s">
        <v>108</v>
      </c>
      <c r="C81" s="48" t="s">
        <v>119</v>
      </c>
      <c r="D81" s="16" t="s">
        <v>36</v>
      </c>
      <c r="E81" s="16">
        <v>1</v>
      </c>
      <c r="F81" s="49">
        <v>7050.38</v>
      </c>
      <c r="G81" s="49">
        <v>7442</v>
      </c>
      <c r="H81" s="49">
        <v>7706.74</v>
      </c>
      <c r="I81" s="17">
        <f t="shared" si="12"/>
        <v>7399.7066666666678</v>
      </c>
      <c r="J81" s="18">
        <f t="shared" si="13"/>
        <v>330.21759028454744</v>
      </c>
      <c r="K81" s="35">
        <f t="shared" si="14"/>
        <v>4.4625767636448748</v>
      </c>
      <c r="L81" s="19">
        <f t="shared" si="15"/>
        <v>7399.7066666666669</v>
      </c>
      <c r="M81" s="20">
        <f t="shared" si="10"/>
        <v>7399.7066666666669</v>
      </c>
      <c r="N81" s="20">
        <f t="shared" si="16"/>
        <v>7399.7</v>
      </c>
      <c r="O81" s="20">
        <f t="shared" si="11"/>
        <v>7399.7</v>
      </c>
      <c r="P81" s="10"/>
      <c r="Q81" s="10"/>
      <c r="R81" s="10"/>
      <c r="S81" s="10"/>
      <c r="T81" s="10"/>
      <c r="U81" s="10"/>
      <c r="W81" s="7"/>
    </row>
    <row r="82" spans="1:23" ht="35.1" customHeight="1" thickBot="1">
      <c r="A82" s="37">
        <v>74</v>
      </c>
      <c r="B82" s="50" t="s">
        <v>109</v>
      </c>
      <c r="C82" s="48" t="s">
        <v>119</v>
      </c>
      <c r="D82" s="16" t="s">
        <v>36</v>
      </c>
      <c r="E82" s="16">
        <v>1</v>
      </c>
      <c r="F82" s="49">
        <v>309.88</v>
      </c>
      <c r="G82" s="49">
        <v>323.3</v>
      </c>
      <c r="H82" s="49">
        <v>334.28</v>
      </c>
      <c r="I82" s="17">
        <f t="shared" si="12"/>
        <v>322.48666666666668</v>
      </c>
      <c r="J82" s="18">
        <f t="shared" si="13"/>
        <v>12.22031641707092</v>
      </c>
      <c r="K82" s="35">
        <f t="shared" si="14"/>
        <v>3.7894020684279202</v>
      </c>
      <c r="L82" s="19">
        <f t="shared" si="15"/>
        <v>322.48666666666668</v>
      </c>
      <c r="M82" s="20">
        <f t="shared" si="10"/>
        <v>322.48666666666668</v>
      </c>
      <c r="N82" s="20">
        <f t="shared" si="16"/>
        <v>322.48</v>
      </c>
      <c r="O82" s="20">
        <f t="shared" si="11"/>
        <v>322.48</v>
      </c>
      <c r="P82" s="10"/>
      <c r="Q82" s="10"/>
      <c r="R82" s="10"/>
      <c r="S82" s="10"/>
      <c r="T82" s="10"/>
      <c r="U82" s="10"/>
      <c r="W82" s="7"/>
    </row>
    <row r="83" spans="1:23" ht="35.1" customHeight="1" thickBot="1">
      <c r="A83" s="37">
        <v>75</v>
      </c>
      <c r="B83" s="50" t="s">
        <v>110</v>
      </c>
      <c r="C83" s="48" t="s">
        <v>119</v>
      </c>
      <c r="D83" s="16" t="s">
        <v>36</v>
      </c>
      <c r="E83" s="16">
        <v>1</v>
      </c>
      <c r="F83" s="49">
        <v>1052.8599999999999</v>
      </c>
      <c r="G83" s="49">
        <v>1096.78</v>
      </c>
      <c r="H83" s="49">
        <v>1135.82</v>
      </c>
      <c r="I83" s="17">
        <f t="shared" si="12"/>
        <v>1095.1533333333334</v>
      </c>
      <c r="J83" s="18">
        <f t="shared" si="13"/>
        <v>41.503914674803084</v>
      </c>
      <c r="K83" s="35">
        <f t="shared" si="14"/>
        <v>3.7897811577194442</v>
      </c>
      <c r="L83" s="19">
        <f t="shared" si="15"/>
        <v>1095.1533333333332</v>
      </c>
      <c r="M83" s="20">
        <f t="shared" si="10"/>
        <v>1095.1533333333332</v>
      </c>
      <c r="N83" s="20">
        <f t="shared" si="16"/>
        <v>1095.1500000000001</v>
      </c>
      <c r="O83" s="20">
        <f t="shared" si="11"/>
        <v>1095.1500000000001</v>
      </c>
      <c r="P83" s="10"/>
      <c r="Q83" s="10"/>
      <c r="R83" s="10"/>
      <c r="S83" s="10"/>
      <c r="T83" s="10"/>
      <c r="U83" s="10"/>
      <c r="W83" s="7"/>
    </row>
    <row r="84" spans="1:23" ht="35.1" customHeight="1" thickBot="1">
      <c r="A84" s="37">
        <v>76</v>
      </c>
      <c r="B84" s="50" t="s">
        <v>111</v>
      </c>
      <c r="C84" s="48" t="s">
        <v>119</v>
      </c>
      <c r="D84" s="16" t="s">
        <v>36</v>
      </c>
      <c r="E84" s="16">
        <v>1</v>
      </c>
      <c r="F84" s="49">
        <v>189001.18</v>
      </c>
      <c r="G84" s="49">
        <v>196395.6</v>
      </c>
      <c r="H84" s="49">
        <v>203398.39999999999</v>
      </c>
      <c r="I84" s="17">
        <f t="shared" si="12"/>
        <v>196265.06000000003</v>
      </c>
      <c r="J84" s="18">
        <f t="shared" si="13"/>
        <v>7199.497652669942</v>
      </c>
      <c r="K84" s="35">
        <f t="shared" si="14"/>
        <v>3.6682523382765844</v>
      </c>
      <c r="L84" s="19">
        <f t="shared" si="15"/>
        <v>196265.06</v>
      </c>
      <c r="M84" s="20">
        <f t="shared" si="10"/>
        <v>196265.06</v>
      </c>
      <c r="N84" s="20">
        <f t="shared" si="16"/>
        <v>196265.06</v>
      </c>
      <c r="O84" s="20">
        <f t="shared" si="11"/>
        <v>196265.06</v>
      </c>
      <c r="P84" s="10"/>
      <c r="Q84" s="10"/>
      <c r="R84" s="10"/>
      <c r="S84" s="10"/>
      <c r="T84" s="10"/>
      <c r="U84" s="10"/>
      <c r="W84" s="7"/>
    </row>
    <row r="85" spans="1:23" ht="35.1" customHeight="1" thickBot="1">
      <c r="A85" s="37">
        <v>77</v>
      </c>
      <c r="B85" s="50" t="s">
        <v>112</v>
      </c>
      <c r="C85" s="48" t="s">
        <v>119</v>
      </c>
      <c r="D85" s="16" t="s">
        <v>36</v>
      </c>
      <c r="E85" s="16">
        <v>1</v>
      </c>
      <c r="F85" s="49">
        <v>1342</v>
      </c>
      <c r="G85" s="49">
        <v>1403</v>
      </c>
      <c r="H85" s="49">
        <v>1453.02</v>
      </c>
      <c r="I85" s="17">
        <f t="shared" si="12"/>
        <v>1399.3400000000001</v>
      </c>
      <c r="J85" s="18">
        <f t="shared" si="13"/>
        <v>55.600420861716493</v>
      </c>
      <c r="K85" s="35">
        <f t="shared" si="14"/>
        <v>3.973331775102297</v>
      </c>
      <c r="L85" s="19">
        <f t="shared" si="15"/>
        <v>1399.3400000000001</v>
      </c>
      <c r="M85" s="20">
        <f t="shared" si="10"/>
        <v>1399.3400000000001</v>
      </c>
      <c r="N85" s="20">
        <f t="shared" si="16"/>
        <v>1399.34</v>
      </c>
      <c r="O85" s="20">
        <f t="shared" si="11"/>
        <v>1399.34</v>
      </c>
      <c r="P85" s="10"/>
      <c r="Q85" s="10"/>
      <c r="R85" s="10"/>
      <c r="S85" s="10"/>
      <c r="T85" s="10"/>
      <c r="U85" s="10"/>
      <c r="W85" s="7"/>
    </row>
    <row r="86" spans="1:23" ht="35.1" customHeight="1" thickBot="1">
      <c r="A86" s="37">
        <v>78</v>
      </c>
      <c r="B86" s="50" t="s">
        <v>113</v>
      </c>
      <c r="C86" s="48" t="s">
        <v>119</v>
      </c>
      <c r="D86" s="16" t="s">
        <v>36</v>
      </c>
      <c r="E86" s="16">
        <v>1</v>
      </c>
      <c r="F86" s="49">
        <v>2350.94</v>
      </c>
      <c r="G86" s="49">
        <v>2438.7799999999997</v>
      </c>
      <c r="H86" s="49">
        <v>2525.4</v>
      </c>
      <c r="I86" s="17">
        <f t="shared" si="12"/>
        <v>2438.373333333333</v>
      </c>
      <c r="J86" s="18">
        <f t="shared" si="13"/>
        <v>87.230710952813723</v>
      </c>
      <c r="K86" s="35">
        <f t="shared" si="14"/>
        <v>3.5774140801304859</v>
      </c>
      <c r="L86" s="19">
        <f t="shared" si="15"/>
        <v>2438.373333333333</v>
      </c>
      <c r="M86" s="20">
        <f t="shared" si="10"/>
        <v>2438.373333333333</v>
      </c>
      <c r="N86" s="20">
        <f t="shared" si="16"/>
        <v>2438.37</v>
      </c>
      <c r="O86" s="20">
        <f t="shared" si="11"/>
        <v>2438.37</v>
      </c>
      <c r="P86" s="10"/>
      <c r="Q86" s="10"/>
      <c r="R86" s="10"/>
      <c r="S86" s="10"/>
      <c r="T86" s="10"/>
      <c r="U86" s="10"/>
      <c r="W86" s="7"/>
    </row>
    <row r="87" spans="1:23" ht="35.1" customHeight="1" thickBot="1">
      <c r="A87" s="37">
        <v>79</v>
      </c>
      <c r="B87" s="51" t="s">
        <v>114</v>
      </c>
      <c r="C87" s="48" t="s">
        <v>119</v>
      </c>
      <c r="D87" s="16" t="s">
        <v>36</v>
      </c>
      <c r="E87" s="16">
        <v>1</v>
      </c>
      <c r="F87" s="49">
        <v>1166.32</v>
      </c>
      <c r="G87" s="49">
        <v>1218.78</v>
      </c>
      <c r="H87" s="49">
        <v>1261.48</v>
      </c>
      <c r="I87" s="17">
        <f t="shared" si="12"/>
        <v>1215.5266666666666</v>
      </c>
      <c r="J87" s="18">
        <f t="shared" si="13"/>
        <v>47.663345805066363</v>
      </c>
      <c r="K87" s="35">
        <f t="shared" si="14"/>
        <v>3.9212093911335852</v>
      </c>
      <c r="L87" s="19">
        <f t="shared" si="15"/>
        <v>1215.5266666666666</v>
      </c>
      <c r="M87" s="20">
        <f t="shared" si="10"/>
        <v>1215.5266666666666</v>
      </c>
      <c r="N87" s="20">
        <f t="shared" si="16"/>
        <v>1215.52</v>
      </c>
      <c r="O87" s="20">
        <f t="shared" si="11"/>
        <v>1215.52</v>
      </c>
      <c r="P87" s="10"/>
      <c r="Q87" s="10"/>
      <c r="R87" s="10"/>
      <c r="S87" s="10"/>
      <c r="T87" s="10"/>
      <c r="U87" s="10"/>
      <c r="W87" s="7"/>
    </row>
    <row r="88" spans="1:23" ht="35.1" customHeight="1" thickBot="1">
      <c r="A88" s="37">
        <v>80</v>
      </c>
      <c r="B88" s="50" t="s">
        <v>115</v>
      </c>
      <c r="C88" s="48" t="s">
        <v>119</v>
      </c>
      <c r="D88" s="16" t="s">
        <v>36</v>
      </c>
      <c r="E88" s="16">
        <v>1</v>
      </c>
      <c r="F88" s="49">
        <v>18182.88</v>
      </c>
      <c r="G88" s="49">
        <v>18968.560000000001</v>
      </c>
      <c r="H88" s="49">
        <v>19644.439999999999</v>
      </c>
      <c r="I88" s="17">
        <f t="shared" si="12"/>
        <v>18931.960000000003</v>
      </c>
      <c r="J88" s="18">
        <f t="shared" si="13"/>
        <v>731.46707266971248</v>
      </c>
      <c r="K88" s="35">
        <f t="shared" si="14"/>
        <v>3.863662677661015</v>
      </c>
      <c r="L88" s="19">
        <f t="shared" si="15"/>
        <v>18931.96</v>
      </c>
      <c r="M88" s="20">
        <f t="shared" si="10"/>
        <v>18931.96</v>
      </c>
      <c r="N88" s="20">
        <f t="shared" si="16"/>
        <v>18931.96</v>
      </c>
      <c r="O88" s="20">
        <f t="shared" si="11"/>
        <v>18931.96</v>
      </c>
      <c r="P88" s="10"/>
      <c r="Q88" s="10"/>
      <c r="R88" s="10"/>
      <c r="S88" s="10"/>
      <c r="T88" s="10"/>
      <c r="U88" s="10"/>
      <c r="W88" s="7"/>
    </row>
    <row r="89" spans="1:23" ht="35.1" customHeight="1" thickBot="1">
      <c r="A89" s="37">
        <v>81</v>
      </c>
      <c r="B89" s="50" t="s">
        <v>116</v>
      </c>
      <c r="C89" s="48" t="s">
        <v>119</v>
      </c>
      <c r="D89" s="16" t="s">
        <v>36</v>
      </c>
      <c r="E89" s="16">
        <v>1</v>
      </c>
      <c r="F89" s="49">
        <v>3699.04</v>
      </c>
      <c r="G89" s="49">
        <v>3838.12</v>
      </c>
      <c r="H89" s="49">
        <v>3974.7599999999998</v>
      </c>
      <c r="I89" s="17">
        <f t="shared" si="12"/>
        <v>3837.3066666666668</v>
      </c>
      <c r="J89" s="18">
        <f t="shared" si="13"/>
        <v>137.86179939828619</v>
      </c>
      <c r="K89" s="35">
        <f t="shared" si="14"/>
        <v>3.5926708854375171</v>
      </c>
      <c r="L89" s="19">
        <f t="shared" si="15"/>
        <v>3837.3066666666664</v>
      </c>
      <c r="M89" s="20">
        <f t="shared" si="10"/>
        <v>3837.3066666666664</v>
      </c>
      <c r="N89" s="20">
        <f t="shared" si="16"/>
        <v>3837.3</v>
      </c>
      <c r="O89" s="20">
        <f t="shared" si="11"/>
        <v>3837.3</v>
      </c>
      <c r="P89" s="10"/>
      <c r="Q89" s="10"/>
      <c r="R89" s="10"/>
      <c r="S89" s="10"/>
      <c r="T89" s="10"/>
      <c r="U89" s="10"/>
      <c r="W89" s="7"/>
    </row>
    <row r="90" spans="1:23" ht="40.5" customHeight="1" thickBot="1">
      <c r="A90" s="37">
        <v>82</v>
      </c>
      <c r="B90" s="50" t="s">
        <v>117</v>
      </c>
      <c r="C90" s="48" t="s">
        <v>119</v>
      </c>
      <c r="D90" s="16" t="s">
        <v>36</v>
      </c>
      <c r="E90" s="16">
        <v>1</v>
      </c>
      <c r="F90" s="49">
        <v>269155.18</v>
      </c>
      <c r="G90" s="49">
        <v>279502</v>
      </c>
      <c r="H90" s="49">
        <v>289468.18</v>
      </c>
      <c r="I90" s="17">
        <f t="shared" si="12"/>
        <v>279375.11999999994</v>
      </c>
      <c r="J90" s="18">
        <f t="shared" si="13"/>
        <v>10157.094375400871</v>
      </c>
      <c r="K90" s="35">
        <f t="shared" si="14"/>
        <v>3.6356474318117069</v>
      </c>
      <c r="L90" s="19">
        <f t="shared" si="15"/>
        <v>279375.11999999994</v>
      </c>
      <c r="M90" s="20">
        <f t="shared" si="10"/>
        <v>279375.11999999994</v>
      </c>
      <c r="N90" s="20">
        <f t="shared" si="16"/>
        <v>279375.12</v>
      </c>
      <c r="O90" s="20">
        <f t="shared" si="11"/>
        <v>279375.12</v>
      </c>
      <c r="P90" s="10"/>
      <c r="Q90" s="10"/>
      <c r="R90" s="10"/>
      <c r="S90" s="10"/>
      <c r="T90" s="10"/>
      <c r="U90" s="10"/>
      <c r="W90" s="7"/>
    </row>
    <row r="91" spans="1:23" ht="21.75" customHeight="1" thickBot="1">
      <c r="A91" s="36"/>
      <c r="B91" s="38"/>
      <c r="C91" s="40"/>
      <c r="D91" s="39"/>
      <c r="E91" s="40"/>
      <c r="F91" s="21"/>
      <c r="G91" s="21"/>
      <c r="H91" s="21"/>
      <c r="I91" s="22"/>
      <c r="J91" s="23"/>
      <c r="K91" s="23"/>
      <c r="L91" s="24"/>
      <c r="M91" s="33">
        <f>SUM(M9:M90)</f>
        <v>3697432.4466666663</v>
      </c>
      <c r="N91" s="41">
        <f>SUM(N9:N90)</f>
        <v>3697432.1899999995</v>
      </c>
      <c r="O91" s="41">
        <f>SUM(O9:O90)</f>
        <v>3697432.1899999995</v>
      </c>
      <c r="P91" s="11"/>
      <c r="Q91" s="10">
        <v>1.2</v>
      </c>
      <c r="R91" s="11"/>
      <c r="S91" s="11"/>
      <c r="T91" s="11"/>
      <c r="U91" s="11"/>
      <c r="W91" s="7">
        <v>1.2</v>
      </c>
    </row>
    <row r="92" spans="1:23" ht="12.7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23" ht="15.75">
      <c r="A93" s="65"/>
      <c r="B93" s="65"/>
      <c r="C93" s="65"/>
      <c r="D93" s="25"/>
      <c r="E93" s="25"/>
      <c r="F93" s="63"/>
      <c r="G93" s="63"/>
      <c r="H93" s="63"/>
      <c r="I93" s="63"/>
      <c r="J93" s="63"/>
      <c r="K93" s="34"/>
      <c r="L93" s="13"/>
      <c r="M93" s="15"/>
      <c r="N93" s="15"/>
      <c r="O93" s="13"/>
    </row>
    <row r="94" spans="1:23" ht="28.5" customHeight="1">
      <c r="A94" s="61" t="s">
        <v>118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9"/>
      <c r="Q94" s="9"/>
      <c r="R94" s="9"/>
      <c r="S94" s="9"/>
      <c r="T94" s="9"/>
      <c r="U94" s="9"/>
    </row>
    <row r="95" spans="1:23" ht="20.25" customHeight="1">
      <c r="A95" s="60" t="s">
        <v>34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8"/>
      <c r="Q95" s="8"/>
      <c r="R95" s="8"/>
      <c r="S95" s="8"/>
      <c r="T95" s="8"/>
      <c r="U95" s="8"/>
    </row>
    <row r="96" spans="1:23" ht="24.75" customHeight="1">
      <c r="A96" s="26"/>
      <c r="B96" s="61" t="s">
        <v>17</v>
      </c>
      <c r="C96" s="62"/>
      <c r="D96" s="25"/>
      <c r="E96" s="63" t="s">
        <v>30</v>
      </c>
      <c r="F96" s="63"/>
      <c r="G96" s="27"/>
      <c r="H96" s="63" t="s">
        <v>29</v>
      </c>
      <c r="I96" s="63"/>
      <c r="J96" s="63"/>
      <c r="K96" s="34"/>
      <c r="L96" s="13" t="s">
        <v>31</v>
      </c>
      <c r="M96" s="15"/>
      <c r="N96" s="15"/>
      <c r="O96" s="13"/>
    </row>
    <row r="97" spans="1:15" ht="22.5" customHeight="1">
      <c r="A97" s="26"/>
      <c r="B97" s="62"/>
      <c r="C97" s="62"/>
      <c r="D97" s="25"/>
      <c r="E97" s="63" t="s">
        <v>18</v>
      </c>
      <c r="F97" s="63"/>
      <c r="G97" s="27"/>
      <c r="H97" s="63" t="s">
        <v>19</v>
      </c>
      <c r="I97" s="63"/>
      <c r="J97" s="63"/>
      <c r="K97" s="34"/>
      <c r="L97" s="13"/>
      <c r="M97" s="15"/>
      <c r="N97" s="15"/>
      <c r="O97" s="13"/>
    </row>
    <row r="98" spans="1:15" ht="15.75">
      <c r="A98" s="59"/>
      <c r="B98" s="59"/>
      <c r="C98" s="59"/>
      <c r="D98" s="59"/>
      <c r="E98" s="28"/>
      <c r="F98" s="29"/>
      <c r="G98" s="6"/>
      <c r="H98" s="30"/>
      <c r="I98" s="2"/>
      <c r="J98" s="2"/>
      <c r="K98" s="2"/>
      <c r="L98" s="2"/>
      <c r="M98" s="12"/>
      <c r="N98" s="12"/>
      <c r="O98" s="2"/>
    </row>
  </sheetData>
  <mergeCells count="28">
    <mergeCell ref="A94:O94"/>
    <mergeCell ref="A92:O92"/>
    <mergeCell ref="A93:C93"/>
    <mergeCell ref="F93:J93"/>
    <mergeCell ref="I7:K7"/>
    <mergeCell ref="A98:D98"/>
    <mergeCell ref="A95:O95"/>
    <mergeCell ref="B96:C97"/>
    <mergeCell ref="E96:F96"/>
    <mergeCell ref="H96:J96"/>
    <mergeCell ref="E97:F97"/>
    <mergeCell ref="H97:J97"/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Автоматические выключатели</vt:lpstr>
      <vt:lpstr>'Автоматические выключатели'!Область_печати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2025-12-22T12:27:00Z</cp:lastPrinted>
  <dcterms:created xsi:type="dcterms:W3CDTF">2014-01-28T13:50:42Z</dcterms:created>
  <dcterms:modified xsi:type="dcterms:W3CDTF">2026-08-13T11:22:20Z</dcterms:modified>
</cp:coreProperties>
</file>