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Лист1!$A$9:$N$17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" i="1"/>
  <c r="P12" s="1"/>
  <c r="O11"/>
  <c r="P11" s="1"/>
  <c r="O10"/>
  <c r="P10" s="1"/>
  <c r="K12"/>
  <c r="L12" s="1"/>
  <c r="M12" s="1"/>
  <c r="N12" s="1"/>
  <c r="I12"/>
  <c r="H12"/>
  <c r="K11"/>
  <c r="L11" s="1"/>
  <c r="M11" s="1"/>
  <c r="N11" s="1"/>
  <c r="I11"/>
  <c r="H11"/>
  <c r="I10"/>
  <c r="H10"/>
  <c r="J11" l="1"/>
  <c r="P13"/>
  <c r="J12"/>
  <c r="K10"/>
  <c r="J10"/>
  <c r="L10" l="1"/>
  <c r="M10" l="1"/>
  <c r="N10" s="1"/>
  <c r="N13" s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<sst xmlns="http://schemas.openxmlformats.org/spreadsheetml/2006/main" count="32" uniqueCount="30">
  <si>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</si>
  <si>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</si>
  <si>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</si>
  <si>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</si>
  <si>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</si>
  <si>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</si>
  <si>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</si>
  <si>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</si>
  <si>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</si>
  <si>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</si>
  <si>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</si>
  <si>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</si>
  <si>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</si>
  <si>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</si>
  <si>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</si>
  <si>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</si>
  <si>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</si>
  <si>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</si>
  <si>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</si>
  <si>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</si>
  <si>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</si>
  <si>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</si>
  <si>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</si>
  <si>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</si>
  <si>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 xml:space="preserve">Приложение №3
 </t>
  </si>
  <si>
    <t>Масло сливочное жирность 82,5%</t>
  </si>
  <si>
    <t xml:space="preserve">Сыр "Российский с массовой долей жира 50% </t>
  </si>
  <si>
    <t>Яблоки свежие</t>
  </si>
  <si>
    <t>Итого НМЦД устанавливается в размере: 99 900 рублей (по наименьшей цене коммерческого предложения)</t>
  </si>
  <si>
    <t>Дата подготовки обоснования НМЦД 27.08.2026 г.</t>
  </si>
</sst>
</file>

<file path=xl/styles.xml><?xml version="1.0" encoding="utf-8"?>
<styleSheet xmlns="http://schemas.openxmlformats.org/spreadsheetml/2006/main">
  <numFmts count="2">
    <numFmt numFmtId="164" formatCode="#,##0.00000"/>
    <numFmt numFmtId="165" formatCode="#,##0.00_ ;[Red]\-#,##0.00\ 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</font>
    <font>
      <sz val="11"/>
      <color rgb="FF000000"/>
      <name val="Times New Roman"/>
      <charset val="204"/>
    </font>
    <font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94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5" fillId="3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horizontal="center" vertical="center" wrapText="1"/>
    </xf>
    <xf numFmtId="165" fontId="17" fillId="0" borderId="1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53525" y="5541869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4"/>
  <sheetViews>
    <sheetView tabSelected="1" topLeftCell="A8" zoomScale="80" zoomScaleNormal="80" workbookViewId="0">
      <selection activeCell="I23" sqref="I23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7" ht="27.75" hidden="1" customHeight="1" thickBot="1">
      <c r="L1" s="79"/>
      <c r="M1" s="79"/>
      <c r="N1" s="79"/>
      <c r="O1" s="46"/>
    </row>
    <row r="2" spans="1:17" ht="55.9" customHeight="1">
      <c r="K2" s="85" t="s">
        <v>24</v>
      </c>
      <c r="L2" s="85"/>
      <c r="M2" s="85"/>
      <c r="N2" s="85"/>
      <c r="O2" s="47"/>
    </row>
    <row r="3" spans="1:17" ht="57.6" customHeight="1">
      <c r="B3" s="86" t="s">
        <v>20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48"/>
    </row>
    <row r="4" spans="1:17" ht="41.25" customHeight="1">
      <c r="B4" s="86" t="s">
        <v>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48"/>
    </row>
    <row r="5" spans="1:17" ht="62.45" customHeight="1">
      <c r="A5" s="87" t="s">
        <v>8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49"/>
    </row>
    <row r="6" spans="1:17" ht="41.25" customHeight="1">
      <c r="A6" s="88" t="s">
        <v>16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50"/>
    </row>
    <row r="7" spans="1:17" ht="22.5" hidden="1" customHeight="1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51"/>
    </row>
    <row r="8" spans="1:17" ht="40.5" customHeight="1">
      <c r="A8" s="82" t="s">
        <v>0</v>
      </c>
      <c r="B8" s="82" t="s">
        <v>10</v>
      </c>
      <c r="C8" s="82" t="s">
        <v>1</v>
      </c>
      <c r="D8" s="82" t="s">
        <v>2</v>
      </c>
      <c r="E8" s="82" t="s">
        <v>3</v>
      </c>
      <c r="F8" s="82"/>
      <c r="G8" s="82"/>
      <c r="H8" s="84" t="s">
        <v>6</v>
      </c>
      <c r="I8" s="84"/>
      <c r="J8" s="84"/>
      <c r="K8" s="69" t="s">
        <v>7</v>
      </c>
      <c r="L8" s="69"/>
      <c r="M8" s="69"/>
      <c r="N8" s="69"/>
      <c r="O8" s="76" t="s">
        <v>23</v>
      </c>
      <c r="P8" s="69" t="s">
        <v>15</v>
      </c>
    </row>
    <row r="9" spans="1:17" ht="168" customHeight="1" thickBot="1">
      <c r="A9" s="82"/>
      <c r="B9" s="83"/>
      <c r="C9" s="83"/>
      <c r="D9" s="83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77"/>
      <c r="P9" s="69"/>
    </row>
    <row r="10" spans="1:17" s="4" customFormat="1" ht="30.75" customHeight="1">
      <c r="A10" s="42">
        <v>1</v>
      </c>
      <c r="B10" s="59" t="s">
        <v>25</v>
      </c>
      <c r="C10" s="60" t="s">
        <v>22</v>
      </c>
      <c r="D10" s="44">
        <v>37</v>
      </c>
      <c r="E10" s="63">
        <v>1150</v>
      </c>
      <c r="F10" s="64">
        <v>1150.0999999999999</v>
      </c>
      <c r="G10" s="65">
        <v>1180.0999999999999</v>
      </c>
      <c r="H10" s="1">
        <f t="shared" ref="H10" si="0">AVERAGE(E10,F10,G10)</f>
        <v>1160.0666666666666</v>
      </c>
      <c r="I10" s="1">
        <f t="shared" ref="I10" si="1">SQRT(VAR(E10:G10))</f>
        <v>17.349447637696745</v>
      </c>
      <c r="J10" s="2">
        <f>I10/H10*100</f>
        <v>1.4955560862332693</v>
      </c>
      <c r="K10" s="11">
        <f t="shared" ref="K10" si="2">D10*SUM(E10:G10)/COLUMNS(E10:G10)</f>
        <v>42922.466666666667</v>
      </c>
      <c r="L10" s="3">
        <f t="shared" ref="L10" si="3">K10/D10</f>
        <v>1160.0666666666666</v>
      </c>
      <c r="M10" s="11">
        <f>ROUND(L10,2)</f>
        <v>1160.07</v>
      </c>
      <c r="N10" s="11">
        <f t="shared" ref="N10" si="4">M10*D10</f>
        <v>42922.59</v>
      </c>
      <c r="O10" s="53">
        <f>E10</f>
        <v>1150</v>
      </c>
      <c r="P10" s="54">
        <f>O10*D10</f>
        <v>42550</v>
      </c>
    </row>
    <row r="11" spans="1:17" s="4" customFormat="1" ht="30.75" customHeight="1" thickBot="1">
      <c r="A11" s="42">
        <v>2</v>
      </c>
      <c r="B11" s="61" t="s">
        <v>26</v>
      </c>
      <c r="C11" s="62" t="s">
        <v>22</v>
      </c>
      <c r="D11" s="44">
        <v>30</v>
      </c>
      <c r="E11" s="66">
        <v>1050</v>
      </c>
      <c r="F11" s="67">
        <v>1050.0999999999999</v>
      </c>
      <c r="G11" s="68">
        <v>1050.2</v>
      </c>
      <c r="H11" s="1">
        <f t="shared" ref="H11:H12" si="5">AVERAGE(E11,F11,G11)</f>
        <v>1050.1000000000001</v>
      </c>
      <c r="I11" s="1">
        <f t="shared" ref="I11:I12" si="6">SQRT(VAR(E11:G11))</f>
        <v>0.10000000000002274</v>
      </c>
      <c r="J11" s="2">
        <f t="shared" ref="J11:J12" si="7">I11/H11*100</f>
        <v>9.5229025807087638E-3</v>
      </c>
      <c r="K11" s="11">
        <f t="shared" ref="K11:K12" si="8">D11*SUM(E11:G11)/COLUMNS(E11:G11)</f>
        <v>31503</v>
      </c>
      <c r="L11" s="3">
        <f t="shared" ref="L11:L12" si="9">K11/D11</f>
        <v>1050.0999999999999</v>
      </c>
      <c r="M11" s="11">
        <f t="shared" ref="M11:M12" si="10">ROUND(L11,2)</f>
        <v>1050.0999999999999</v>
      </c>
      <c r="N11" s="11">
        <f t="shared" ref="N11:N12" si="11">M11*D11</f>
        <v>31502.999999999996</v>
      </c>
      <c r="O11" s="53">
        <f>E11</f>
        <v>1050</v>
      </c>
      <c r="P11" s="54">
        <f t="shared" ref="P11:P12" si="12">O11*D11</f>
        <v>31500</v>
      </c>
    </row>
    <row r="12" spans="1:17" s="4" customFormat="1" ht="30.75" customHeight="1" thickBot="1">
      <c r="A12" s="42">
        <v>3</v>
      </c>
      <c r="B12" s="89" t="s">
        <v>27</v>
      </c>
      <c r="C12" s="90" t="s">
        <v>22</v>
      </c>
      <c r="D12" s="44">
        <v>235</v>
      </c>
      <c r="E12" s="91">
        <v>110</v>
      </c>
      <c r="F12" s="92">
        <v>110.1</v>
      </c>
      <c r="G12" s="93">
        <v>110.2</v>
      </c>
      <c r="H12" s="1">
        <f t="shared" si="5"/>
        <v>110.10000000000001</v>
      </c>
      <c r="I12" s="1">
        <f t="shared" si="6"/>
        <v>0.10000000000000142</v>
      </c>
      <c r="J12" s="2">
        <f t="shared" si="7"/>
        <v>9.0826521344233802E-2</v>
      </c>
      <c r="K12" s="11">
        <f t="shared" si="8"/>
        <v>25873.5</v>
      </c>
      <c r="L12" s="3">
        <f t="shared" si="9"/>
        <v>110.1</v>
      </c>
      <c r="M12" s="11">
        <f t="shared" si="10"/>
        <v>110.1</v>
      </c>
      <c r="N12" s="11">
        <f t="shared" si="11"/>
        <v>25873.5</v>
      </c>
      <c r="O12" s="53">
        <f>E12</f>
        <v>110</v>
      </c>
      <c r="P12" s="54">
        <f t="shared" si="12"/>
        <v>25850</v>
      </c>
    </row>
    <row r="13" spans="1:17" s="5" customFormat="1" ht="19.899999999999999" customHeight="1">
      <c r="A13" s="7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0"/>
      <c r="M13" s="70"/>
      <c r="N13" s="11">
        <f>SUM(N10:N12)</f>
        <v>100299.09</v>
      </c>
      <c r="O13" s="55"/>
      <c r="P13" s="58">
        <f>SUM(P10:P12)</f>
        <v>99900</v>
      </c>
    </row>
    <row r="14" spans="1:17" s="43" customFormat="1" ht="36" customHeight="1">
      <c r="A14" s="78" t="s">
        <v>28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52"/>
      <c r="Q14" s="56"/>
    </row>
    <row r="15" spans="1:17" s="15" customFormat="1" ht="15" customHeight="1">
      <c r="A15" s="78" t="s">
        <v>29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57"/>
      <c r="Q15" s="57"/>
    </row>
    <row r="16" spans="1:17" s="22" customFormat="1" ht="21" customHeight="1">
      <c r="A16" s="29"/>
      <c r="B16" s="13"/>
      <c r="C16" s="29"/>
      <c r="D16" s="29"/>
      <c r="E16" s="29"/>
      <c r="F16" s="29"/>
      <c r="G16" s="29"/>
      <c r="H16" s="75"/>
      <c r="I16" s="75"/>
      <c r="J16" s="23"/>
      <c r="K16" s="23"/>
      <c r="L16" s="24"/>
      <c r="M16" s="25"/>
      <c r="N16" s="23"/>
      <c r="O16" s="52"/>
    </row>
    <row r="17" spans="1:15" s="16" customFormat="1" ht="13.9" customHeight="1">
      <c r="A17" s="31"/>
      <c r="B17" s="2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4"/>
    </row>
    <row r="18" spans="1:15" s="16" customFormat="1" ht="15" customHeight="1">
      <c r="A18" s="31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3"/>
    </row>
    <row r="19" spans="1:15" s="16" customFormat="1" ht="13.9" customHeight="1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1"/>
    </row>
    <row r="20" spans="1:15" s="16" customFormat="1" ht="15.75" customHeight="1">
      <c r="A20" s="3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2"/>
    </row>
    <row r="21" spans="1:15" s="16" customFormat="1" ht="15.75" customHeight="1">
      <c r="A21" s="31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s="16" customFormat="1" ht="15">
      <c r="A22" s="34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</row>
    <row r="23" spans="1:15" s="16" customFormat="1" ht="15">
      <c r="A23" s="34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3"/>
    </row>
    <row r="24" spans="1:15" s="34" customFormat="1" ht="14.25" customHeight="1">
      <c r="A24" s="35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7"/>
      <c r="N24" s="17"/>
      <c r="O24" s="32"/>
    </row>
    <row r="25" spans="1:15" s="34" customFormat="1" ht="16.5" hidden="1" customHeight="1">
      <c r="A25" s="20"/>
      <c r="B25" s="1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5" s="34" customFormat="1" ht="41.25" customHeight="1">
      <c r="A26" s="21"/>
      <c r="B26" s="3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17"/>
    </row>
    <row r="27" spans="1:15" ht="26.25" customHeight="1">
      <c r="A27" s="8"/>
      <c r="B27" s="30"/>
      <c r="C27" s="28"/>
      <c r="D27" s="28"/>
      <c r="E27" s="72"/>
      <c r="F27" s="73"/>
      <c r="G27" s="9"/>
      <c r="H27" s="74"/>
      <c r="I27" s="74"/>
      <c r="J27" s="74"/>
      <c r="K27" s="74"/>
      <c r="L27" s="74"/>
      <c r="M27" s="74"/>
      <c r="N27" s="74"/>
      <c r="O27" s="30"/>
    </row>
    <row r="28" spans="1:15" ht="15.75">
      <c r="A28" s="8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30"/>
    </row>
    <row r="29" spans="1:15" ht="15.75">
      <c r="A29" s="8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5"/>
    </row>
    <row r="30" spans="1:15" ht="33" customHeight="1">
      <c r="A30" s="8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8"/>
    </row>
    <row r="31" spans="1:15" ht="15.75">
      <c r="A31" s="6"/>
      <c r="B31" s="26"/>
      <c r="C31" s="6"/>
      <c r="D31" s="6"/>
      <c r="E31" s="6"/>
      <c r="F31" s="6"/>
      <c r="G31" s="6"/>
      <c r="H31" s="6"/>
      <c r="I31" s="6"/>
      <c r="J31" s="6"/>
      <c r="K31" s="6"/>
      <c r="L31" s="7"/>
      <c r="M31" s="6"/>
      <c r="N31" s="6"/>
      <c r="O31" s="28"/>
    </row>
    <row r="32" spans="1:15" ht="15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  <c r="M32" s="6"/>
      <c r="N32" s="6"/>
      <c r="O32" s="26"/>
    </row>
    <row r="33" spans="2:15" ht="15.75">
      <c r="B33" s="6"/>
      <c r="O33" s="6"/>
    </row>
    <row r="34" spans="2:15" ht="15.75">
      <c r="O34" s="6"/>
    </row>
  </sheetData>
  <autoFilter ref="A9:N17"/>
  <mergeCells count="22"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  <mergeCell ref="P8:P9"/>
    <mergeCell ref="A13:M13"/>
    <mergeCell ref="E27:F27"/>
    <mergeCell ref="H27:N27"/>
    <mergeCell ref="H16:I16"/>
    <mergeCell ref="O8:O9"/>
    <mergeCell ref="A14:O14"/>
    <mergeCell ref="A15:O15"/>
  </mergeCells>
  <phoneticPr fontId="12" type="noConversion"/>
  <conditionalFormatting sqref="J10:J12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2026-08-27T05:54:03Z</dcterms:modified>
</cp:coreProperties>
</file>