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440" windowHeight="1285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L12" i="1"/>
  <c r="M12" s="1"/>
  <c r="N12" s="1"/>
  <c r="O12" s="1"/>
  <c r="I12"/>
  <c r="J12" s="1"/>
  <c r="K12" s="1"/>
  <c r="L11"/>
  <c r="M11" s="1"/>
  <c r="N11" s="1"/>
  <c r="O11" s="1"/>
  <c r="J11"/>
  <c r="K11" s="1"/>
  <c r="I11"/>
  <c r="M10"/>
  <c r="N10" s="1"/>
  <c r="O10" s="1"/>
  <c r="L10"/>
  <c r="I10"/>
  <c r="J10" s="1"/>
  <c r="K10" s="1"/>
  <c r="L9"/>
  <c r="M9" s="1"/>
  <c r="I9"/>
  <c r="J9" s="1"/>
  <c r="K9" s="1"/>
  <c r="M13" l="1"/>
  <c r="N9"/>
  <c r="N13" l="1"/>
  <c r="O9"/>
  <c r="O13" s="1"/>
</calcChain>
</file>

<file path=xl/sharedStrings.xml><?xml version="1.0" encoding="utf-8"?>
<sst xmlns="http://schemas.openxmlformats.org/spreadsheetml/2006/main" count="57" uniqueCount="42">
  <si>
    <t>№</t>
  </si>
  <si>
    <t xml:space="preserve">                                                                                                                                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</si>
  <si>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</si>
  <si>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</si>
  <si>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</si>
  <si>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</si>
  <si>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Информация о запросах ценовых предложений (коммерческих предложений)</t>
  </si>
  <si>
    <t>Ед. изм</t>
  </si>
  <si>
    <t>Кол-во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</si>
  <si>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</si>
  <si>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</si>
  <si>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t xml:space="preserve">Поставщик №1 </t>
  </si>
  <si>
    <t>Поставщик №2</t>
  </si>
  <si>
    <t xml:space="preserve">Поставщик №3 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</si>
  <si>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</si>
  <si>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</si>
  <si>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</si>
  <si>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</si>
  <si>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шт.</t>
  </si>
  <si>
    <t>(должность)</t>
  </si>
  <si>
    <t>(подпись/расшифровка подписи)</t>
  </si>
  <si>
    <t>Инженер СТ</t>
  </si>
  <si>
    <t>ЧАСТЬ III. ОБОСНОВАНИЕ НАЧАЛЬНОЙ (МАКСИМАЛЬНОЙ) ЦЕНЫ ДОГОВОРА</t>
  </si>
  <si>
    <t>Аренда транспортных средств без экипажа</t>
  </si>
  <si>
    <t>Поверка трансформаторов тока и напряжения 6-10 кВ на месте их установки ПС №7, 15, 16.</t>
  </si>
  <si>
    <t>до 30 сентября 2027г.</t>
  </si>
  <si>
    <t>Расчет НМЦД</t>
  </si>
  <si>
    <t xml:space="preserve">Наименование позиции </t>
  </si>
  <si>
    <t xml:space="preserve">ОКПД 2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</si>
  <si>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</si>
  <si>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</si>
  <si>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</si>
  <si>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Н(М)Ц, за единицу (руб.)     </t>
  </si>
  <si>
    <t>Грузовой фургон УАЗ-374195 или эквивалент</t>
  </si>
  <si>
    <t>77.12.19.000</t>
  </si>
  <si>
    <t>Автомобиль UAZ Hunter или эквивалент</t>
  </si>
  <si>
    <t xml:space="preserve">Специализированный автомобиль – самосвал
На базе ГАЗ САЗ 2507 или эквивалент
</t>
  </si>
  <si>
    <t>Специализированное транспортное средство БКМ- 317А или эквивалент</t>
  </si>
  <si>
    <t xml:space="preserve">Дата подготовки обоснования НМЦД  20.08.2026г. </t>
  </si>
  <si>
    <t xml:space="preserve">Работник подразделения,
ответственного за расчет НМЦД:
</t>
  </si>
  <si>
    <t>Зинкович В.О./_____________/</t>
  </si>
  <si>
    <t>Итого НМЦД устанавливается в размере: 375 613,56</t>
  </si>
</sst>
</file>

<file path=xl/styles.xml><?xml version="1.0" encoding="utf-8"?>
<styleSheet xmlns="http://schemas.openxmlformats.org/spreadsheetml/2006/main">
  <numFmts count="1">
    <numFmt numFmtId="164" formatCode="0.00000"/>
  </numFmts>
  <fonts count="17">
    <font>
      <sz val="11"/>
      <color theme="1"/>
      <name val="Calibri"/>
      <family val="2"/>
      <charset val="204"/>
      <scheme val="minor"/>
    </font>
    <font>
      <sz val="8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4" fontId="3" fillId="0" borderId="0" xfId="0" applyNumberFormat="1" applyFont="1"/>
    <xf numFmtId="4" fontId="7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3" fillId="0" borderId="0" xfId="0" applyFont="1" applyFill="1"/>
    <xf numFmtId="4" fontId="3" fillId="0" borderId="0" xfId="0" applyNumberFormat="1" applyFont="1" applyFill="1"/>
    <xf numFmtId="0" fontId="10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4" fontId="4" fillId="0" borderId="7" xfId="0" applyNumberFormat="1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wrapText="1"/>
    </xf>
    <xf numFmtId="0" fontId="9" fillId="2" borderId="6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4" fontId="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/>
    <xf numFmtId="164" fontId="6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0" borderId="0" xfId="0" applyFont="1" applyFill="1"/>
    <xf numFmtId="0" fontId="16" fillId="2" borderId="0" xfId="0" applyFont="1" applyFill="1" applyAlignment="1">
      <alignment horizontal="left"/>
    </xf>
    <xf numFmtId="0" fontId="13" fillId="2" borderId="0" xfId="0" applyFont="1" applyFill="1"/>
    <xf numFmtId="4" fontId="13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3" fillId="2" borderId="0" xfId="0" applyFont="1" applyFill="1"/>
    <xf numFmtId="4" fontId="3" fillId="2" borderId="0" xfId="0" applyNumberFormat="1" applyFont="1" applyFill="1"/>
    <xf numFmtId="0" fontId="7" fillId="0" borderId="0" xfId="0" applyFont="1" applyFill="1"/>
    <xf numFmtId="4" fontId="7" fillId="0" borderId="0" xfId="0" applyNumberFormat="1" applyFont="1" applyFill="1" applyAlignment="1" applyProtection="1">
      <alignment wrapText="1"/>
      <protection locked="0"/>
    </xf>
    <xf numFmtId="0" fontId="7" fillId="0" borderId="0" xfId="0" applyFont="1" applyFill="1" applyAlignment="1" applyProtection="1">
      <alignment horizontal="center" wrapText="1"/>
      <protection locked="0"/>
    </xf>
    <xf numFmtId="4" fontId="8" fillId="0" borderId="0" xfId="0" applyNumberFormat="1" applyFont="1" applyFill="1" applyAlignment="1" applyProtection="1">
      <alignment vertical="center"/>
      <protection locked="0"/>
    </xf>
    <xf numFmtId="0" fontId="13" fillId="2" borderId="0" xfId="0" applyFont="1" applyFill="1" applyAlignment="1"/>
    <xf numFmtId="4" fontId="4" fillId="0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7" fillId="0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16" fillId="2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40671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403860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4714875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45148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2"/>
  <sheetViews>
    <sheetView tabSelected="1" topLeftCell="A7" zoomScaleNormal="100" workbookViewId="0">
      <selection activeCell="A18" sqref="A18:O18"/>
    </sheetView>
  </sheetViews>
  <sheetFormatPr defaultRowHeight="12.75"/>
  <cols>
    <col min="1" max="1" width="9.140625" style="1"/>
    <col min="2" max="2" width="41.140625" style="1" customWidth="1"/>
    <col min="3" max="3" width="12.7109375" style="1" hidden="1" customWidth="1"/>
    <col min="4" max="4" width="9.140625" style="1" customWidth="1"/>
    <col min="5" max="5" width="12.28515625" style="1" customWidth="1"/>
    <col min="6" max="6" width="12.5703125" style="1" customWidth="1"/>
    <col min="7" max="8" width="13.28515625" style="1" customWidth="1"/>
    <col min="9" max="9" width="0" style="1" hidden="1" customWidth="1"/>
    <col min="10" max="10" width="15.42578125" style="1" hidden="1" customWidth="1"/>
    <col min="11" max="11" width="11.85546875" style="1" customWidth="1"/>
    <col min="12" max="12" width="11" style="1" customWidth="1"/>
    <col min="13" max="13" width="12.5703125" style="1" customWidth="1"/>
    <col min="14" max="16" width="12" style="1" customWidth="1"/>
    <col min="17" max="17" width="11.7109375" style="1" customWidth="1"/>
    <col min="18" max="18" width="13.42578125" style="1" customWidth="1"/>
    <col min="19" max="16384" width="9.140625" style="1"/>
  </cols>
  <sheetData>
    <row r="1" spans="1:24" ht="16.5" customHeight="1">
      <c r="A1" s="5"/>
      <c r="B1" s="5"/>
      <c r="C1" s="5"/>
      <c r="D1" s="5"/>
      <c r="E1" s="5"/>
      <c r="F1" s="55" t="s">
        <v>22</v>
      </c>
      <c r="G1" s="6"/>
      <c r="H1" s="6"/>
      <c r="I1" s="5"/>
      <c r="J1" s="5"/>
      <c r="K1" s="5"/>
      <c r="L1" s="75" t="s">
        <v>1</v>
      </c>
      <c r="M1" s="76"/>
      <c r="N1" s="76"/>
      <c r="O1" s="76"/>
      <c r="P1" s="2"/>
      <c r="Q1" s="2"/>
      <c r="R1" s="2"/>
      <c r="S1" s="2"/>
      <c r="T1" s="2"/>
      <c r="U1" s="2"/>
      <c r="X1" s="2"/>
    </row>
    <row r="2" spans="1:24" ht="29.25" customHeight="1">
      <c r="A2" s="7"/>
      <c r="B2" s="64" t="s">
        <v>2</v>
      </c>
      <c r="C2" s="64"/>
      <c r="D2" s="7"/>
      <c r="E2" s="74" t="s">
        <v>23</v>
      </c>
      <c r="F2" s="74" t="s">
        <v>24</v>
      </c>
      <c r="G2" s="74" t="s">
        <v>24</v>
      </c>
      <c r="H2" s="74" t="s">
        <v>24</v>
      </c>
      <c r="I2" s="74" t="s">
        <v>24</v>
      </c>
      <c r="J2" s="74" t="s">
        <v>24</v>
      </c>
      <c r="K2" s="74" t="s">
        <v>24</v>
      </c>
      <c r="L2" s="74" t="s">
        <v>24</v>
      </c>
      <c r="M2" s="74" t="s">
        <v>24</v>
      </c>
      <c r="N2" s="74" t="s">
        <v>24</v>
      </c>
      <c r="O2" s="74" t="s">
        <v>24</v>
      </c>
      <c r="P2" s="2"/>
      <c r="Q2" s="2"/>
      <c r="R2" s="2"/>
      <c r="S2" s="2"/>
      <c r="T2" s="2"/>
      <c r="U2" s="2"/>
      <c r="X2" s="2"/>
    </row>
    <row r="3" spans="1:24" ht="36.75" customHeight="1">
      <c r="A3" s="7"/>
      <c r="B3" s="64" t="s">
        <v>3</v>
      </c>
      <c r="C3" s="64"/>
      <c r="D3" s="7"/>
      <c r="E3" s="64" t="s">
        <v>4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2"/>
      <c r="Q3" s="2"/>
      <c r="R3" s="2"/>
      <c r="S3" s="2"/>
      <c r="T3" s="2"/>
      <c r="U3" s="2"/>
      <c r="X3" s="2"/>
    </row>
    <row r="4" spans="1:24" ht="33" customHeight="1">
      <c r="A4" s="7"/>
      <c r="B4" s="64" t="s">
        <v>5</v>
      </c>
      <c r="C4" s="64"/>
      <c r="D4" s="7"/>
      <c r="E4" s="74" t="s">
        <v>25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2"/>
      <c r="Q4" s="2"/>
      <c r="R4" s="2"/>
      <c r="S4" s="2"/>
      <c r="T4" s="2"/>
      <c r="U4" s="2"/>
      <c r="X4" s="2"/>
    </row>
    <row r="5" spans="1:24" ht="22.5" customHeight="1">
      <c r="A5" s="64" t="s">
        <v>26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2"/>
      <c r="Q5" s="2"/>
      <c r="R5" s="2"/>
      <c r="S5" s="2"/>
      <c r="T5" s="2"/>
      <c r="U5" s="2"/>
      <c r="X5" s="2"/>
    </row>
    <row r="6" spans="1:24" ht="68.25" customHeight="1">
      <c r="A6" s="7"/>
      <c r="B6" s="64" t="s">
        <v>6</v>
      </c>
      <c r="C6" s="64"/>
      <c r="D6" s="7"/>
      <c r="E6" s="7"/>
      <c r="F6" s="8"/>
      <c r="G6" s="8"/>
      <c r="H6" s="8"/>
      <c r="I6" s="7"/>
      <c r="J6" s="7"/>
      <c r="K6" s="7"/>
      <c r="L6" s="7"/>
      <c r="M6" s="8"/>
      <c r="N6" s="8"/>
      <c r="O6" s="7"/>
      <c r="P6" s="2"/>
      <c r="Q6" s="2"/>
      <c r="R6" s="2"/>
      <c r="S6" s="2"/>
      <c r="T6" s="2"/>
      <c r="U6" s="2"/>
      <c r="X6" s="2"/>
    </row>
    <row r="7" spans="1:24" ht="39" customHeight="1">
      <c r="A7" s="65" t="s">
        <v>0</v>
      </c>
      <c r="B7" s="65" t="s">
        <v>27</v>
      </c>
      <c r="C7" s="67" t="s">
        <v>28</v>
      </c>
      <c r="D7" s="67" t="s">
        <v>7</v>
      </c>
      <c r="E7" s="67" t="s">
        <v>8</v>
      </c>
      <c r="F7" s="68" t="s">
        <v>29</v>
      </c>
      <c r="G7" s="69"/>
      <c r="H7" s="70"/>
      <c r="I7" s="71" t="s">
        <v>9</v>
      </c>
      <c r="J7" s="71"/>
      <c r="K7" s="71"/>
      <c r="L7" s="72" t="s">
        <v>10</v>
      </c>
      <c r="M7" s="73"/>
      <c r="N7" s="73"/>
      <c r="O7" s="73"/>
      <c r="P7" s="2"/>
      <c r="Q7" s="2"/>
      <c r="R7" s="2"/>
      <c r="S7" s="2"/>
      <c r="T7" s="2"/>
      <c r="U7" s="2"/>
      <c r="X7" s="2"/>
    </row>
    <row r="8" spans="1:24" ht="159" customHeight="1" thickBot="1">
      <c r="A8" s="66"/>
      <c r="B8" s="66"/>
      <c r="C8" s="67"/>
      <c r="D8" s="67"/>
      <c r="E8" s="67"/>
      <c r="F8" s="9" t="s">
        <v>11</v>
      </c>
      <c r="G8" s="9" t="s">
        <v>12</v>
      </c>
      <c r="H8" s="9" t="s">
        <v>13</v>
      </c>
      <c r="I8" s="10" t="s">
        <v>14</v>
      </c>
      <c r="J8" s="10" t="s">
        <v>15</v>
      </c>
      <c r="K8" s="10" t="s">
        <v>30</v>
      </c>
      <c r="L8" s="11" t="s">
        <v>31</v>
      </c>
      <c r="M8" s="12" t="s">
        <v>16</v>
      </c>
      <c r="N8" s="12" t="s">
        <v>17</v>
      </c>
      <c r="O8" s="13" t="s">
        <v>32</v>
      </c>
      <c r="P8" s="14"/>
      <c r="Q8" s="14"/>
      <c r="R8" s="14"/>
      <c r="S8" s="14"/>
      <c r="T8" s="14"/>
      <c r="U8" s="14"/>
      <c r="X8" s="2"/>
    </row>
    <row r="9" spans="1:24" ht="66" customHeight="1" thickBot="1">
      <c r="A9" s="15">
        <v>1</v>
      </c>
      <c r="B9" s="16" t="s">
        <v>33</v>
      </c>
      <c r="C9" s="17" t="s">
        <v>34</v>
      </c>
      <c r="D9" s="18" t="s">
        <v>18</v>
      </c>
      <c r="E9" s="19">
        <v>1</v>
      </c>
      <c r="F9" s="20">
        <v>33000</v>
      </c>
      <c r="G9" s="21">
        <v>35000</v>
      </c>
      <c r="H9" s="21">
        <v>35838</v>
      </c>
      <c r="I9" s="22">
        <f t="shared" ref="I9:I11" si="0">AVERAGE(F9:H9)</f>
        <v>34612.666666666664</v>
      </c>
      <c r="J9" s="23">
        <f t="shared" ref="J9:J11" si="1">SQRT(((SUM((POWER(F9-I9,2)))/(COLUMNS(F9:H9)-1))))</f>
        <v>1140.327535793504</v>
      </c>
      <c r="K9" s="23">
        <f>J9/I9*100</f>
        <v>3.2945382301089317</v>
      </c>
      <c r="L9" s="24">
        <f>((E9/3)*(SUM(F9:H9)))</f>
        <v>34612.666666666664</v>
      </c>
      <c r="M9" s="25">
        <f t="shared" ref="M9:M11" si="2">L9/E9</f>
        <v>34612.666666666664</v>
      </c>
      <c r="N9" s="25">
        <f t="shared" ref="N9:N12" si="3">ROUNDDOWN(M9,2)</f>
        <v>34612.660000000003</v>
      </c>
      <c r="O9" s="25">
        <f t="shared" ref="O9:O11" si="4">N9*E9</f>
        <v>34612.660000000003</v>
      </c>
      <c r="P9" s="14"/>
      <c r="Q9" s="14"/>
      <c r="R9" s="14"/>
      <c r="S9" s="14"/>
      <c r="T9" s="14"/>
      <c r="U9" s="14"/>
      <c r="X9" s="2"/>
    </row>
    <row r="10" spans="1:24" ht="21.75" customHeight="1" thickBot="1">
      <c r="A10" s="15">
        <v>2</v>
      </c>
      <c r="B10" s="26" t="s">
        <v>35</v>
      </c>
      <c r="C10" s="17" t="s">
        <v>34</v>
      </c>
      <c r="D10" s="18" t="s">
        <v>18</v>
      </c>
      <c r="E10" s="19">
        <v>1</v>
      </c>
      <c r="F10" s="20">
        <v>33000</v>
      </c>
      <c r="G10" s="21">
        <v>35000</v>
      </c>
      <c r="H10" s="21">
        <v>35310</v>
      </c>
      <c r="I10" s="22">
        <f t="shared" si="0"/>
        <v>34436.666666666664</v>
      </c>
      <c r="J10" s="23">
        <f t="shared" si="1"/>
        <v>1015.8767423046716</v>
      </c>
      <c r="K10" s="23">
        <f t="shared" ref="K10:K12" si="5">J10/I10*100</f>
        <v>2.9499857002361969</v>
      </c>
      <c r="L10" s="24">
        <f>((E10/3)*(SUM(F10:H10)))</f>
        <v>34436.666666666664</v>
      </c>
      <c r="M10" s="25">
        <f t="shared" si="2"/>
        <v>34436.666666666664</v>
      </c>
      <c r="N10" s="25">
        <f t="shared" si="3"/>
        <v>34436.660000000003</v>
      </c>
      <c r="O10" s="25">
        <f t="shared" si="4"/>
        <v>34436.660000000003</v>
      </c>
      <c r="P10" s="27"/>
      <c r="Q10" s="14"/>
      <c r="R10" s="27"/>
      <c r="S10" s="27"/>
      <c r="T10" s="27"/>
      <c r="U10" s="27"/>
      <c r="W10" s="28"/>
      <c r="X10" s="2"/>
    </row>
    <row r="11" spans="1:24" ht="39" thickBot="1">
      <c r="A11" s="15">
        <v>3</v>
      </c>
      <c r="B11" s="26" t="s">
        <v>36</v>
      </c>
      <c r="C11" s="17" t="s">
        <v>34</v>
      </c>
      <c r="D11" s="18" t="s">
        <v>18</v>
      </c>
      <c r="E11" s="19">
        <v>1</v>
      </c>
      <c r="F11" s="20">
        <v>117370</v>
      </c>
      <c r="G11" s="21">
        <v>127370</v>
      </c>
      <c r="H11" s="21">
        <v>126172.75</v>
      </c>
      <c r="I11" s="22">
        <f t="shared" si="0"/>
        <v>123637.58333333333</v>
      </c>
      <c r="J11" s="23">
        <f t="shared" si="1"/>
        <v>4431.8506766517821</v>
      </c>
      <c r="K11" s="23">
        <f t="shared" si="5"/>
        <v>3.5845497438293363</v>
      </c>
      <c r="L11" s="24">
        <f>((E11/3)*(SUM(F11:H11)))</f>
        <v>123637.58333333333</v>
      </c>
      <c r="M11" s="25">
        <f t="shared" si="2"/>
        <v>123637.58333333333</v>
      </c>
      <c r="N11" s="25">
        <f t="shared" si="3"/>
        <v>123637.58</v>
      </c>
      <c r="O11" s="25">
        <f t="shared" si="4"/>
        <v>123637.58</v>
      </c>
      <c r="P11" s="2"/>
      <c r="Q11" s="2"/>
      <c r="R11" s="2"/>
      <c r="S11" s="2"/>
      <c r="T11" s="2"/>
      <c r="U11" s="2"/>
      <c r="X11" s="2"/>
    </row>
    <row r="12" spans="1:24" ht="43.5" customHeight="1" thickBot="1">
      <c r="A12" s="29">
        <v>4</v>
      </c>
      <c r="B12" s="26" t="s">
        <v>37</v>
      </c>
      <c r="C12" s="18" t="s">
        <v>34</v>
      </c>
      <c r="D12" s="18" t="s">
        <v>18</v>
      </c>
      <c r="E12" s="30">
        <v>1</v>
      </c>
      <c r="F12" s="20">
        <v>173800</v>
      </c>
      <c r="G12" s="21">
        <v>183800</v>
      </c>
      <c r="H12" s="21">
        <v>191180</v>
      </c>
      <c r="I12" s="22">
        <f>AVERAGE(F12:H12)</f>
        <v>182926.66666666666</v>
      </c>
      <c r="J12" s="23">
        <f>SQRT(((SUM((POWER(F12-I12,2)))/(COLUMNS(F12:H12)-1))))</f>
        <v>6453.5278896292166</v>
      </c>
      <c r="K12" s="23">
        <f t="shared" si="5"/>
        <v>3.5279317156032746</v>
      </c>
      <c r="L12" s="24">
        <f>((E12/3)*(SUM(F12:H12)))</f>
        <v>182926.66666666666</v>
      </c>
      <c r="M12" s="25">
        <f>L12/E12</f>
        <v>182926.66666666666</v>
      </c>
      <c r="N12" s="25">
        <f t="shared" si="3"/>
        <v>182926.66</v>
      </c>
      <c r="O12" s="25">
        <f>N12*E12</f>
        <v>182926.66</v>
      </c>
      <c r="P12" s="2"/>
      <c r="Q12" s="2"/>
      <c r="R12" s="2"/>
      <c r="S12" s="2"/>
      <c r="T12" s="2"/>
      <c r="U12" s="2"/>
      <c r="X12" s="2"/>
    </row>
    <row r="13" spans="1:24" ht="16.5" thickBot="1">
      <c r="A13" s="31"/>
      <c r="B13" s="31"/>
      <c r="C13" s="31"/>
      <c r="D13" s="32"/>
      <c r="E13" s="33"/>
      <c r="F13" s="34"/>
      <c r="G13" s="34"/>
      <c r="H13" s="34"/>
      <c r="I13" s="35"/>
      <c r="J13" s="36"/>
      <c r="K13" s="36"/>
      <c r="L13" s="37"/>
      <c r="M13" s="38">
        <f>SUM(M9:M12)</f>
        <v>375613.58333333331</v>
      </c>
      <c r="N13" s="39">
        <f>SUM(N9:N12)</f>
        <v>375613.56000000006</v>
      </c>
      <c r="O13" s="39">
        <f>SUM(O9:O12)</f>
        <v>375613.56000000006</v>
      </c>
      <c r="P13" s="2"/>
      <c r="Q13" s="2"/>
      <c r="R13" s="2"/>
      <c r="S13" s="2"/>
      <c r="T13" s="2"/>
      <c r="U13" s="2"/>
      <c r="X13" s="2"/>
    </row>
    <row r="14" spans="1:24" ht="2.25" customHeight="1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2"/>
      <c r="Q14" s="2"/>
      <c r="R14" s="2"/>
      <c r="S14" s="2"/>
      <c r="T14" s="2"/>
      <c r="U14" s="2"/>
      <c r="X14" s="2"/>
    </row>
    <row r="15" spans="1:24" ht="54.75" customHeight="1">
      <c r="A15" s="40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40"/>
      <c r="O15" s="40"/>
      <c r="P15" s="41"/>
      <c r="Q15" s="41"/>
      <c r="R15" s="41"/>
      <c r="S15" s="41"/>
      <c r="T15" s="41"/>
      <c r="U15" s="41"/>
      <c r="X15" s="2"/>
    </row>
    <row r="16" spans="1:24" ht="20.25" customHeight="1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2"/>
      <c r="Q16" s="42"/>
      <c r="R16" s="42"/>
      <c r="S16" s="42"/>
      <c r="T16" s="42"/>
      <c r="U16" s="42"/>
      <c r="X16" s="2"/>
    </row>
    <row r="17" spans="1:24" ht="24.75" customHeight="1">
      <c r="A17" s="60"/>
      <c r="B17" s="60"/>
      <c r="C17" s="60"/>
      <c r="D17" s="43"/>
      <c r="E17" s="43"/>
      <c r="F17" s="61"/>
      <c r="G17" s="61"/>
      <c r="H17" s="61"/>
      <c r="I17" s="61"/>
      <c r="J17" s="61"/>
      <c r="K17" s="61"/>
      <c r="L17" s="5"/>
      <c r="M17" s="6"/>
      <c r="N17" s="6"/>
      <c r="O17" s="5"/>
      <c r="P17" s="2"/>
      <c r="Q17" s="2"/>
      <c r="R17" s="2"/>
      <c r="S17" s="2"/>
      <c r="T17" s="2"/>
      <c r="U17" s="2"/>
      <c r="X17" s="2"/>
    </row>
    <row r="18" spans="1:24" ht="22.5" customHeight="1">
      <c r="A18" s="62" t="s">
        <v>41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2"/>
      <c r="Q18" s="2"/>
      <c r="R18" s="2"/>
      <c r="S18" s="2"/>
      <c r="T18" s="2"/>
      <c r="U18" s="2"/>
      <c r="X18" s="2"/>
    </row>
    <row r="19" spans="1:24" ht="15.75">
      <c r="A19" s="77" t="s">
        <v>38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2"/>
      <c r="Q19" s="2"/>
      <c r="R19" s="2"/>
      <c r="S19" s="2"/>
      <c r="T19" s="2"/>
      <c r="U19" s="2"/>
      <c r="X19" s="2"/>
    </row>
    <row r="20" spans="1:24" ht="15.75">
      <c r="A20" s="44"/>
      <c r="B20" s="62" t="s">
        <v>39</v>
      </c>
      <c r="C20" s="63"/>
      <c r="D20" s="45"/>
      <c r="E20" s="56" t="s">
        <v>21</v>
      </c>
      <c r="F20" s="56"/>
      <c r="G20" s="46"/>
      <c r="H20" s="54" t="s">
        <v>40</v>
      </c>
      <c r="I20" s="54"/>
      <c r="J20" s="54"/>
      <c r="K20" s="47"/>
      <c r="L20" s="48"/>
      <c r="M20" s="49"/>
      <c r="N20" s="49"/>
      <c r="O20" s="48"/>
      <c r="P20" s="2"/>
      <c r="Q20" s="2"/>
      <c r="R20" s="2"/>
      <c r="S20" s="2"/>
      <c r="T20" s="2"/>
      <c r="U20" s="2"/>
      <c r="X20" s="2"/>
    </row>
    <row r="21" spans="1:24" ht="15.75">
      <c r="A21" s="44"/>
      <c r="B21" s="63"/>
      <c r="C21" s="63"/>
      <c r="D21" s="45"/>
      <c r="E21" s="56" t="s">
        <v>19</v>
      </c>
      <c r="F21" s="56"/>
      <c r="G21" s="46"/>
      <c r="H21" s="54" t="s">
        <v>20</v>
      </c>
      <c r="I21" s="54"/>
      <c r="J21" s="54"/>
      <c r="K21" s="47"/>
      <c r="L21" s="48"/>
      <c r="M21" s="49"/>
      <c r="N21" s="49"/>
      <c r="O21" s="48"/>
      <c r="P21" s="2"/>
      <c r="Q21" s="2"/>
      <c r="R21" s="2"/>
      <c r="S21" s="2"/>
      <c r="T21" s="2"/>
      <c r="U21" s="2"/>
      <c r="X21" s="2"/>
    </row>
    <row r="22" spans="1:24" ht="15.75">
      <c r="A22" s="57"/>
      <c r="B22" s="57"/>
      <c r="C22" s="57"/>
      <c r="D22" s="57"/>
      <c r="E22" s="50"/>
      <c r="F22" s="51"/>
      <c r="G22" s="3"/>
      <c r="H22" s="52"/>
      <c r="I22" s="4"/>
      <c r="J22" s="4"/>
      <c r="K22" s="4"/>
      <c r="L22" s="4"/>
      <c r="M22" s="53"/>
      <c r="N22" s="53"/>
      <c r="O22" s="4"/>
      <c r="P22" s="2"/>
      <c r="Q22" s="2"/>
      <c r="R22" s="2"/>
      <c r="S22" s="2"/>
      <c r="T22" s="2"/>
      <c r="U22" s="2"/>
      <c r="X22" s="2"/>
    </row>
  </sheetData>
  <mergeCells count="27">
    <mergeCell ref="L1:O1"/>
    <mergeCell ref="A19:O19"/>
    <mergeCell ref="B20:C21"/>
    <mergeCell ref="E20:F20"/>
    <mergeCell ref="B2:C2"/>
    <mergeCell ref="E2:O2"/>
    <mergeCell ref="B3:C3"/>
    <mergeCell ref="E3:O3"/>
    <mergeCell ref="B4:C4"/>
    <mergeCell ref="E4:O4"/>
    <mergeCell ref="A5:O5"/>
    <mergeCell ref="B6:C6"/>
    <mergeCell ref="A7:A8"/>
    <mergeCell ref="B7:B8"/>
    <mergeCell ref="C7:C8"/>
    <mergeCell ref="D7:D8"/>
    <mergeCell ref="E7:E8"/>
    <mergeCell ref="F7:H7"/>
    <mergeCell ref="I7:K7"/>
    <mergeCell ref="L7:O7"/>
    <mergeCell ref="E21:F21"/>
    <mergeCell ref="A22:D22"/>
    <mergeCell ref="A14:O14"/>
    <mergeCell ref="B15:M15"/>
    <mergeCell ref="A17:C17"/>
    <mergeCell ref="F17:K17"/>
    <mergeCell ref="A18:O18"/>
  </mergeCells>
  <phoneticPr fontId="0" type="noConversion"/>
  <pageMargins left="0.11811023622047245" right="0.11811023622047245" top="0.19685039370078741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vzinkovich</cp:lastModifiedBy>
  <cp:lastPrinted>2022-08-05T06:55:06Z</cp:lastPrinted>
  <dcterms:created xsi:type="dcterms:W3CDTF">2022-07-11T14:25:16Z</dcterms:created>
  <dcterms:modified xsi:type="dcterms:W3CDTF">2026-08-26T04:53:51Z</dcterms:modified>
</cp:coreProperties>
</file>