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5280" yWindow="-75" windowWidth="20745" windowHeight="12630"/>
  </bookViews>
  <sheets>
    <sheet name="НМЦД СУБД" sheetId="23" r:id="rId1"/>
  </sheets>
  <definedNames>
    <definedName name="_xlnm.Print_Area" localSheetId="0">'НМЦД СУБД'!$A$1:$N$16</definedName>
  </definedNames>
  <calcPr calcId="125725"/>
</workbook>
</file>

<file path=xl/calcChain.xml><?xml version="1.0" encoding="utf-8"?>
<calcChain xmlns="http://schemas.openxmlformats.org/spreadsheetml/2006/main">
  <c r="V10" i="23"/>
  <c r="K9" l="1"/>
  <c r="L9" s="1"/>
  <c r="I9"/>
  <c r="J9" s="1"/>
  <c r="M9" l="1"/>
  <c r="L10"/>
  <c r="M10" s="1"/>
  <c r="N9" l="1"/>
  <c r="O9" l="1"/>
  <c r="O10" s="1"/>
  <c r="N10"/>
</calcChain>
</file>

<file path=xl/sharedStrings.xml><?xml version="1.0" encoding="utf-8"?>
<sst xmlns="http://schemas.openxmlformats.org/spreadsheetml/2006/main" count="38" uniqueCount="38">
  <si>
    <t>№</t>
  </si>
  <si>
    <t>Наименование предмета контракта</t>
  </si>
  <si>
    <t>Ед. изм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</si>
  <si>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</si>
  <si>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</si>
  <si>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</si>
  <si>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</si>
  <si>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</si>
  <si>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</si>
  <si>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</si>
  <si>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</si>
  <si>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</si>
  <si>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</si>
  <si>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шт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</si>
  <si>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</si>
  <si>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</si>
  <si>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</si>
  <si>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</si>
  <si>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</si>
  <si>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</si>
  <si>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</si>
  <si>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</si>
  <si>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</si>
  <si>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</si>
  <si>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</si>
  <si>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</si>
  <si>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</si>
  <si>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Н(М)Ц, за единицу (руб.)  с НДС</t>
  </si>
  <si>
    <t xml:space="preserve">ОКПД 2 </t>
  </si>
  <si>
    <t xml:space="preserve">Н(М)Ц, за единицу (руб.)   </t>
  </si>
  <si>
    <t>до 01 октября 2027 г.</t>
  </si>
  <si>
    <t>Предоставление неисключительного права на использование экземпляра Программы для ЭВМ «ОЛИМПОКС» до 20 рабочих мест на 12 месяцев</t>
  </si>
  <si>
    <t>О передаче неисключительного права использования Программы для ЭВМ: Олимпокс</t>
  </si>
  <si>
    <t>58.29.50.000</t>
  </si>
  <si>
    <t xml:space="preserve">             Начальник ОИТ</t>
  </si>
  <si>
    <t>Тлеуов И.К. /_____________/</t>
  </si>
  <si>
    <t xml:space="preserve">Дата подготовки обоснования НМЦ 17.08.2026г. </t>
  </si>
  <si>
    <t xml:space="preserve">Итого НМЦД устанавливается в размере: 253 293,32 рублей                
</t>
  </si>
</sst>
</file>

<file path=xl/styles.xml><?xml version="1.0" encoding="utf-8"?>
<styleSheet xmlns="http://schemas.openxmlformats.org/spreadsheetml/2006/main">
  <numFmts count="1">
    <numFmt numFmtId="164" formatCode="0.00000"/>
  </numFmts>
  <fonts count="1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5" fillId="0" borderId="0" xfId="0" applyFont="1"/>
    <xf numFmtId="0" fontId="4" fillId="0" borderId="0" xfId="0" applyFont="1" applyFill="1" applyAlignment="1" applyProtection="1">
      <alignment vertical="center"/>
      <protection locked="0"/>
    </xf>
    <xf numFmtId="4" fontId="5" fillId="0" borderId="0" xfId="0" applyNumberFormat="1" applyFont="1"/>
    <xf numFmtId="0" fontId="1" fillId="0" borderId="3" xfId="0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top" wrapText="1"/>
    </xf>
    <xf numFmtId="4" fontId="8" fillId="0" borderId="0" xfId="0" applyNumberFormat="1" applyFont="1" applyBorder="1" applyAlignment="1">
      <alignment horizontal="center" vertical="center"/>
    </xf>
    <xf numFmtId="4" fontId="0" fillId="3" borderId="0" xfId="0" applyNumberFormat="1" applyFill="1" applyAlignment="1">
      <alignment horizontal="center"/>
    </xf>
    <xf numFmtId="0" fontId="6" fillId="2" borderId="8" xfId="0" applyFont="1" applyFill="1" applyBorder="1" applyAlignment="1">
      <alignment horizontal="center" vertical="top" wrapText="1"/>
    </xf>
    <xf numFmtId="4" fontId="8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Border="1"/>
    <xf numFmtId="0" fontId="5" fillId="0" borderId="0" xfId="0" applyFont="1" applyBorder="1"/>
    <xf numFmtId="4" fontId="0" fillId="3" borderId="0" xfId="0" applyNumberForma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4" fontId="9" fillId="0" borderId="10" xfId="0" applyNumberFormat="1" applyFont="1" applyBorder="1" applyAlignment="1">
      <alignment horizontal="center" vertical="center"/>
    </xf>
    <xf numFmtId="4" fontId="6" fillId="0" borderId="0" xfId="0" applyNumberFormat="1" applyFont="1"/>
    <xf numFmtId="4" fontId="4" fillId="0" borderId="0" xfId="0" applyNumberFormat="1" applyFont="1" applyFill="1" applyAlignment="1" applyProtection="1">
      <alignment vertical="center"/>
      <protection locked="0"/>
    </xf>
    <xf numFmtId="2" fontId="7" fillId="2" borderId="1" xfId="0" applyNumberFormat="1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2" fontId="10" fillId="2" borderId="5" xfId="0" applyNumberFormat="1" applyFont="1" applyFill="1" applyBorder="1" applyAlignment="1">
      <alignment horizontal="center" vertical="center" wrapText="1"/>
    </xf>
    <xf numFmtId="4" fontId="10" fillId="2" borderId="5" xfId="0" applyNumberFormat="1" applyFont="1" applyFill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4" fontId="8" fillId="2" borderId="0" xfId="0" applyNumberFormat="1" applyFont="1" applyFill="1" applyBorder="1" applyAlignment="1">
      <alignment vertical="center"/>
    </xf>
    <xf numFmtId="2" fontId="8" fillId="2" borderId="0" xfId="0" applyNumberFormat="1" applyFont="1" applyFill="1" applyBorder="1" applyAlignment="1">
      <alignment vertical="center"/>
    </xf>
    <xf numFmtId="2" fontId="8" fillId="2" borderId="0" xfId="0" applyNumberFormat="1" applyFont="1" applyFill="1" applyAlignment="1">
      <alignment vertical="center"/>
    </xf>
    <xf numFmtId="4" fontId="7" fillId="0" borderId="0" xfId="0" applyNumberFormat="1" applyFont="1"/>
    <xf numFmtId="0" fontId="8" fillId="0" borderId="0" xfId="0" applyFont="1" applyAlignment="1">
      <alignment horizontal="left"/>
    </xf>
    <xf numFmtId="0" fontId="7" fillId="0" borderId="0" xfId="0" applyFont="1"/>
    <xf numFmtId="4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0" xfId="0" applyFont="1"/>
    <xf numFmtId="4" fontId="4" fillId="0" borderId="0" xfId="0" applyNumberFormat="1" applyFont="1" applyAlignment="1" applyProtection="1">
      <alignment wrapText="1"/>
      <protection locked="0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right" vertical="center"/>
    </xf>
    <xf numFmtId="0" fontId="4" fillId="0" borderId="0" xfId="0" applyFont="1" applyAlignment="1" applyProtection="1">
      <alignment horizontal="left" vertical="top" wrapText="1"/>
      <protection locked="0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1600200</xdr:rowOff>
    </xdr:from>
    <xdr:to>
      <xdr:col>10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266700</xdr:colOff>
      <xdr:row>7</xdr:row>
      <xdr:rowOff>1400175</xdr:rowOff>
    </xdr:from>
    <xdr:to>
      <xdr:col>10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6"/>
  <sheetViews>
    <sheetView tabSelected="1" view="pageBreakPreview" zoomScaleNormal="112" zoomScaleSheetLayoutView="100" workbookViewId="0">
      <selection activeCell="N10" sqref="N10"/>
    </sheetView>
  </sheetViews>
  <sheetFormatPr defaultRowHeight="12.75"/>
  <cols>
    <col min="1" max="1" width="6.140625" style="1" customWidth="1"/>
    <col min="2" max="2" width="54" style="1" customWidth="1"/>
    <col min="3" max="3" width="15.5703125" style="22" customWidth="1"/>
    <col min="4" max="4" width="9.42578125" style="1" customWidth="1"/>
    <col min="5" max="5" width="6.85546875" style="1" customWidth="1"/>
    <col min="6" max="6" width="16.7109375" style="3" customWidth="1"/>
    <col min="7" max="7" width="15.7109375" style="3" customWidth="1"/>
    <col min="8" max="8" width="16.85546875" style="1" customWidth="1"/>
    <col min="9" max="9" width="15.5703125" style="1" customWidth="1"/>
    <col min="10" max="10" width="15.42578125" style="1" customWidth="1"/>
    <col min="11" max="11" width="22.7109375" style="1" customWidth="1"/>
    <col min="12" max="12" width="20.85546875" style="3" customWidth="1"/>
    <col min="13" max="13" width="15.140625" style="1" customWidth="1"/>
    <col min="14" max="14" width="15.85546875" style="1" customWidth="1"/>
    <col min="15" max="15" width="15.7109375" style="3" hidden="1" customWidth="1"/>
    <col min="16" max="20" width="15.7109375" style="12" customWidth="1"/>
    <col min="21" max="21" width="13" style="12" hidden="1" customWidth="1"/>
    <col min="22" max="22" width="12.42578125" style="13" hidden="1" customWidth="1"/>
    <col min="23" max="23" width="9.140625" style="13" hidden="1" customWidth="1"/>
    <col min="24" max="24" width="14.7109375" style="12" hidden="1" customWidth="1"/>
    <col min="25" max="25" width="9.140625" style="13" customWidth="1"/>
    <col min="26" max="33" width="9.140625" style="13"/>
    <col min="34" max="16384" width="9.140625" style="1"/>
  </cols>
  <sheetData>
    <row r="1" spans="1:23" ht="16.5" customHeight="1">
      <c r="F1" s="17" t="s">
        <v>23</v>
      </c>
      <c r="K1" s="66" t="s">
        <v>9</v>
      </c>
      <c r="L1" s="67"/>
      <c r="M1" s="67"/>
      <c r="N1" s="67"/>
    </row>
    <row r="2" spans="1:23" ht="20.25" customHeight="1">
      <c r="A2" s="4"/>
      <c r="B2" s="15" t="s">
        <v>14</v>
      </c>
      <c r="C2" s="4"/>
      <c r="D2" s="4"/>
      <c r="E2" s="73" t="s">
        <v>32</v>
      </c>
      <c r="F2" s="73"/>
      <c r="G2" s="73"/>
      <c r="H2" s="73"/>
      <c r="I2" s="73"/>
      <c r="J2" s="73"/>
      <c r="K2" s="73"/>
      <c r="L2" s="73"/>
      <c r="M2" s="73"/>
      <c r="N2" s="73"/>
    </row>
    <row r="3" spans="1:23" ht="21" customHeight="1">
      <c r="A3" s="4"/>
      <c r="B3" s="15" t="s">
        <v>15</v>
      </c>
      <c r="C3" s="4"/>
      <c r="D3" s="4"/>
      <c r="E3" s="73" t="s">
        <v>16</v>
      </c>
      <c r="F3" s="73"/>
      <c r="G3" s="73"/>
      <c r="H3" s="73"/>
      <c r="I3" s="73"/>
      <c r="J3" s="73"/>
      <c r="K3" s="73"/>
      <c r="L3" s="73"/>
      <c r="M3" s="73"/>
      <c r="N3" s="73"/>
    </row>
    <row r="4" spans="1:23" ht="33.75" customHeight="1">
      <c r="A4" s="4"/>
      <c r="B4" s="15" t="s">
        <v>17</v>
      </c>
      <c r="C4" s="4"/>
      <c r="D4" s="4"/>
      <c r="E4" s="74" t="s">
        <v>30</v>
      </c>
      <c r="F4" s="74"/>
      <c r="G4" s="74"/>
      <c r="H4" s="74"/>
      <c r="I4" s="74"/>
      <c r="J4" s="74"/>
      <c r="K4" s="74"/>
      <c r="L4" s="74"/>
      <c r="M4" s="74"/>
      <c r="N4" s="74"/>
    </row>
    <row r="5" spans="1:23" ht="22.5" customHeight="1">
      <c r="A5" s="73" t="s">
        <v>18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23" ht="39" customHeight="1">
      <c r="A6" s="4"/>
      <c r="B6" s="15" t="s">
        <v>19</v>
      </c>
      <c r="C6" s="4"/>
      <c r="D6" s="4"/>
      <c r="E6" s="4"/>
      <c r="F6" s="5"/>
      <c r="G6" s="5"/>
      <c r="H6" s="4"/>
      <c r="I6" s="4"/>
      <c r="J6" s="4"/>
      <c r="K6" s="4"/>
      <c r="L6" s="5"/>
      <c r="M6" s="4"/>
      <c r="N6" s="4"/>
    </row>
    <row r="7" spans="1:23" ht="39" customHeight="1">
      <c r="A7" s="68" t="s">
        <v>0</v>
      </c>
      <c r="B7" s="70" t="s">
        <v>1</v>
      </c>
      <c r="C7" s="23"/>
      <c r="D7" s="70" t="s">
        <v>2</v>
      </c>
      <c r="E7" s="70" t="s">
        <v>3</v>
      </c>
      <c r="F7" s="70" t="s">
        <v>4</v>
      </c>
      <c r="G7" s="70"/>
      <c r="H7" s="70"/>
      <c r="I7" s="71" t="s">
        <v>24</v>
      </c>
      <c r="J7" s="71"/>
      <c r="K7" s="72" t="s">
        <v>25</v>
      </c>
      <c r="L7" s="72"/>
      <c r="M7" s="72"/>
      <c r="N7" s="72"/>
    </row>
    <row r="8" spans="1:23" ht="159" customHeight="1" thickBot="1">
      <c r="A8" s="69"/>
      <c r="B8" s="70"/>
      <c r="C8" s="23" t="s">
        <v>28</v>
      </c>
      <c r="D8" s="70"/>
      <c r="E8" s="70"/>
      <c r="F8" s="25" t="s">
        <v>10</v>
      </c>
      <c r="G8" s="25" t="s">
        <v>11</v>
      </c>
      <c r="H8" s="23" t="s">
        <v>12</v>
      </c>
      <c r="I8" s="24" t="s">
        <v>5</v>
      </c>
      <c r="J8" s="24" t="s">
        <v>6</v>
      </c>
      <c r="K8" s="26" t="s">
        <v>26</v>
      </c>
      <c r="L8" s="27" t="s">
        <v>7</v>
      </c>
      <c r="M8" s="28" t="s">
        <v>8</v>
      </c>
      <c r="N8" s="28" t="s">
        <v>29</v>
      </c>
      <c r="O8" s="10" t="s">
        <v>27</v>
      </c>
      <c r="P8" s="7"/>
      <c r="Q8" s="7"/>
      <c r="R8" s="7"/>
      <c r="S8" s="7"/>
      <c r="T8" s="7"/>
      <c r="U8" s="7"/>
    </row>
    <row r="9" spans="1:23" ht="67.5" customHeight="1">
      <c r="A9" s="31">
        <v>1</v>
      </c>
      <c r="B9" s="57" t="s">
        <v>31</v>
      </c>
      <c r="C9" s="56" t="s">
        <v>33</v>
      </c>
      <c r="D9" s="56" t="s">
        <v>13</v>
      </c>
      <c r="E9" s="56">
        <v>2</v>
      </c>
      <c r="F9" s="56">
        <v>128260</v>
      </c>
      <c r="G9" s="56">
        <v>121000</v>
      </c>
      <c r="H9" s="56">
        <v>130680</v>
      </c>
      <c r="I9" s="29">
        <f>AVERAGE(F9:H9)</f>
        <v>126646.66666666667</v>
      </c>
      <c r="J9" s="19">
        <f t="shared" ref="J9" si="0">SQRT(((SUM((POWER(H9-I9,2)),(POWER(G9-I9,2)),(POWER(F9-I9,2)))/(COLUMNS(F9:H9)-1))))</f>
        <v>5037.6317187080413</v>
      </c>
      <c r="K9" s="20">
        <f t="shared" ref="K9" si="1">((E9/3)*(SUM(F9:H9)))</f>
        <v>253293.33333333331</v>
      </c>
      <c r="L9" s="21">
        <f t="shared" ref="L9" si="2">K9/E9</f>
        <v>126646.66666666666</v>
      </c>
      <c r="M9" s="20">
        <f t="shared" ref="M9" si="3">ROUNDDOWN(L9,2)</f>
        <v>126646.66</v>
      </c>
      <c r="N9" s="21">
        <f t="shared" ref="N9" si="4">M9*E9</f>
        <v>253293.32</v>
      </c>
      <c r="O9" s="11">
        <f>N9*W9</f>
        <v>303951.984</v>
      </c>
      <c r="P9" s="8"/>
      <c r="Q9" s="8"/>
      <c r="R9" s="8"/>
      <c r="S9" s="8"/>
      <c r="T9" s="8"/>
      <c r="U9" s="8"/>
      <c r="V9" s="16">
        <v>120.97</v>
      </c>
      <c r="W9" s="6">
        <v>1.2</v>
      </c>
    </row>
    <row r="10" spans="1:23" ht="15.75" thickBot="1">
      <c r="A10" s="32"/>
      <c r="B10" s="33"/>
      <c r="C10" s="33"/>
      <c r="D10" s="34"/>
      <c r="E10" s="35"/>
      <c r="F10" s="36"/>
      <c r="G10" s="36"/>
      <c r="H10" s="37"/>
      <c r="I10" s="38"/>
      <c r="J10" s="39"/>
      <c r="K10" s="40"/>
      <c r="L10" s="41">
        <f>SUM(L9:L9)</f>
        <v>126646.66666666666</v>
      </c>
      <c r="M10" s="40">
        <f t="shared" ref="M10" si="5">ROUNDDOWN(L10,2)</f>
        <v>126646.66</v>
      </c>
      <c r="N10" s="41">
        <f>SUM(N9:N9)</f>
        <v>253293.32</v>
      </c>
      <c r="O10" s="42">
        <f>SUM(O9:O9)</f>
        <v>303951.984</v>
      </c>
      <c r="V10" s="9">
        <f>SUM(V9:V9)</f>
        <v>120.97</v>
      </c>
      <c r="W10" s="6">
        <v>1.2</v>
      </c>
    </row>
    <row r="11" spans="1:23" ht="20.25" customHeight="1" thickBot="1">
      <c r="A11" s="60"/>
      <c r="B11" s="60"/>
      <c r="C11" s="60"/>
      <c r="D11" s="60"/>
      <c r="E11" s="60"/>
      <c r="F11" s="60"/>
      <c r="G11" s="60"/>
      <c r="H11" s="60"/>
      <c r="I11" s="30"/>
      <c r="J11" s="43"/>
      <c r="K11" s="43"/>
      <c r="L11" s="44"/>
      <c r="M11" s="45"/>
      <c r="N11" s="46"/>
      <c r="O11" s="47"/>
      <c r="V11" s="14"/>
      <c r="W11" s="6">
        <v>1.2</v>
      </c>
    </row>
    <row r="12" spans="1:23" ht="37.5" customHeight="1">
      <c r="A12" s="58" t="s">
        <v>37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V12" s="14"/>
    </row>
    <row r="13" spans="1:23" ht="14.25">
      <c r="A13" s="62" t="s">
        <v>36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</row>
    <row r="14" spans="1:23" ht="18" customHeight="1">
      <c r="A14" s="48"/>
      <c r="B14" s="63" t="s">
        <v>20</v>
      </c>
      <c r="C14" s="65" t="s">
        <v>34</v>
      </c>
      <c r="D14" s="65"/>
      <c r="E14" s="65"/>
      <c r="F14" s="65"/>
      <c r="G14" s="65"/>
      <c r="H14" s="65" t="s">
        <v>35</v>
      </c>
      <c r="I14" s="65"/>
      <c r="J14" s="65"/>
      <c r="K14" s="49"/>
      <c r="L14" s="47"/>
      <c r="M14" s="49"/>
      <c r="N14" s="49"/>
      <c r="O14" s="47"/>
    </row>
    <row r="15" spans="1:23" ht="19.5" customHeight="1">
      <c r="A15" s="48"/>
      <c r="B15" s="64"/>
      <c r="C15" s="51"/>
      <c r="D15" s="49"/>
      <c r="E15" s="65" t="s">
        <v>21</v>
      </c>
      <c r="F15" s="65"/>
      <c r="G15" s="50"/>
      <c r="H15" s="65" t="s">
        <v>22</v>
      </c>
      <c r="I15" s="65"/>
      <c r="J15" s="65"/>
      <c r="K15" s="49"/>
      <c r="L15" s="47"/>
      <c r="M15" s="49"/>
      <c r="N15" s="49"/>
      <c r="O15" s="47"/>
    </row>
    <row r="16" spans="1:23" ht="15">
      <c r="A16" s="61"/>
      <c r="B16" s="61"/>
      <c r="C16" s="61"/>
      <c r="D16" s="61"/>
      <c r="E16" s="52"/>
      <c r="F16" s="53"/>
      <c r="G16" s="54"/>
      <c r="H16" s="55"/>
      <c r="I16" s="2"/>
      <c r="J16" s="2"/>
      <c r="K16" s="2"/>
      <c r="L16" s="18"/>
      <c r="M16" s="2"/>
      <c r="N16" s="2"/>
      <c r="O16" s="47"/>
    </row>
  </sheetData>
  <mergeCells count="21">
    <mergeCell ref="K1:N1"/>
    <mergeCell ref="A7:A8"/>
    <mergeCell ref="B7:B8"/>
    <mergeCell ref="D7:D8"/>
    <mergeCell ref="E7:E8"/>
    <mergeCell ref="F7:H7"/>
    <mergeCell ref="I7:J7"/>
    <mergeCell ref="K7:N7"/>
    <mergeCell ref="E2:N2"/>
    <mergeCell ref="E3:N3"/>
    <mergeCell ref="E4:N4"/>
    <mergeCell ref="A5:N5"/>
    <mergeCell ref="A12:O12"/>
    <mergeCell ref="A11:H11"/>
    <mergeCell ref="A16:D16"/>
    <mergeCell ref="A13:O13"/>
    <mergeCell ref="B14:B15"/>
    <mergeCell ref="H14:J14"/>
    <mergeCell ref="E15:F15"/>
    <mergeCell ref="H15:J15"/>
    <mergeCell ref="C14:G14"/>
  </mergeCells>
  <pageMargins left="0.16" right="0.16" top="0.32" bottom="0.24" header="0.22" footer="0.19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НМЦД СУБД</vt:lpstr>
      <vt:lpstr>'НМЦД СУБД'!Область_печати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ngurtovenko</cp:lastModifiedBy>
  <cp:lastPrinted>2024-09-20T05:42:39Z</cp:lastPrinted>
  <dcterms:created xsi:type="dcterms:W3CDTF">2014-01-28T13:50:42Z</dcterms:created>
  <dcterms:modified xsi:type="dcterms:W3CDTF">2026-08-26T11:04:47Z</dcterms:modified>
</cp:coreProperties>
</file>