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ikhail.Novolokin\Desktop\Падел центр\С_У и душевые\"/>
    </mc:Choice>
  </mc:AlternateContent>
  <xr:revisionPtr revIDLastSave="0" documentId="13_ncr:1_{33C5A633-DCE7-48BB-8FB2-DA9B762EC00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E37" i="1"/>
  <c r="E36" i="1"/>
  <c r="E67" i="1"/>
  <c r="E53" i="1"/>
  <c r="E50" i="1"/>
  <c r="E19" i="1"/>
  <c r="E43" i="1" s="1"/>
  <c r="E44" i="1" s="1"/>
  <c r="E33" i="1"/>
  <c r="E28" i="1"/>
  <c r="E23" i="1"/>
  <c r="E24" i="1" s="1"/>
  <c r="E56" i="1" l="1"/>
  <c r="E57" i="1" s="1"/>
  <c r="E48" i="1"/>
  <c r="E49" i="1" s="1"/>
  <c r="E46" i="1"/>
  <c r="E47" i="1" s="1"/>
  <c r="E45" i="1"/>
  <c r="E58" i="1"/>
  <c r="E59" i="1" s="1"/>
  <c r="E61" i="1"/>
  <c r="E29" i="1"/>
  <c r="E30" i="1" l="1"/>
  <c r="E31" i="1"/>
</calcChain>
</file>

<file path=xl/sharedStrings.xml><?xml version="1.0" encoding="utf-8"?>
<sst xmlns="http://schemas.openxmlformats.org/spreadsheetml/2006/main" count="314" uniqueCount="176">
  <si>
    <t>№ п/п</t>
  </si>
  <si>
    <t xml:space="preserve">Наименование работ </t>
  </si>
  <si>
    <t>Ед. изм.</t>
  </si>
  <si>
    <t>Кол-во</t>
  </si>
  <si>
    <t xml:space="preserve">Примечание/ценообразование </t>
  </si>
  <si>
    <t xml:space="preserve">Демонтажные работы </t>
  </si>
  <si>
    <t>Демонтаж дверных полотен</t>
  </si>
  <si>
    <t>шт.</t>
  </si>
  <si>
    <t xml:space="preserve">Демонтаж дверных коробов </t>
  </si>
  <si>
    <t>Демонтаж раковины</t>
  </si>
  <si>
    <t xml:space="preserve">Демонтаж унитаза </t>
  </si>
  <si>
    <t xml:space="preserve">Демонтаж настенного бойлера </t>
  </si>
  <si>
    <t xml:space="preserve">Демонтаж держателя для полотенец </t>
  </si>
  <si>
    <t xml:space="preserve">Демонтаж душевого крана </t>
  </si>
  <si>
    <t xml:space="preserve">Демонтаж душевой лейки </t>
  </si>
  <si>
    <t xml:space="preserve">Демонтаж санфаянса </t>
  </si>
  <si>
    <t>Демонтаж настенного зеркала (600х600)</t>
  </si>
  <si>
    <t xml:space="preserve">Демонтаж настенного керамогранита </t>
  </si>
  <si>
    <t>м2</t>
  </si>
  <si>
    <t xml:space="preserve">Демонтаж напольного керамогранита </t>
  </si>
  <si>
    <t xml:space="preserve">Демонтаж потолка армстронг </t>
  </si>
  <si>
    <t xml:space="preserve">Демонтаж душевого порога </t>
  </si>
  <si>
    <t>м3</t>
  </si>
  <si>
    <t xml:space="preserve">Демонтаж душевого бетонного поддона </t>
  </si>
  <si>
    <t xml:space="preserve">Монтажные работы </t>
  </si>
  <si>
    <t>Оштукатуривание стен</t>
  </si>
  <si>
    <t>Штукатурка гипсовая ЛИТОКС AQUAPLAST</t>
  </si>
  <si>
    <t>кг</t>
  </si>
  <si>
    <t>17,83 рубля за 1 кг</t>
  </si>
  <si>
    <t xml:space="preserve">Грунтование стен грунтовкой высоко проникновения </t>
  </si>
  <si>
    <t>Грунтовка универсальная</t>
  </si>
  <si>
    <t>литр</t>
  </si>
  <si>
    <t>55,5 рублей за 1 литр</t>
  </si>
  <si>
    <t>https://stroymarketkrym.ru/gruntovka-universalnaya-10l-10248/</t>
  </si>
  <si>
    <t>.</t>
  </si>
  <si>
    <t>https://stroymarketkrym.ru/shtukaturka-gipsovaya-litoks-aquaplast-30kg-9848/</t>
  </si>
  <si>
    <t xml:space="preserve">Демонтаж напольного трапа </t>
  </si>
  <si>
    <t xml:space="preserve">Нанесение гидроизоляции </t>
  </si>
  <si>
    <t>Гидроизоляция Флехендихт Кнауф</t>
  </si>
  <si>
    <t xml:space="preserve">620,4 рубля за 1 кг </t>
  </si>
  <si>
    <t>https://krym-baumarket.ru/vse-tovary/stroitelnye-smesi/gidroizolyaciya/gidroizolyaciya-flehendiht-bez-bituma-5-kg/?ysclid=mqt9mitfv0335058397</t>
  </si>
  <si>
    <t xml:space="preserve">Монтаж настенного керамогранита </t>
  </si>
  <si>
    <t>Клей для плитки и керамогранита Церезит CM 17 цементный эластичный серый</t>
  </si>
  <si>
    <t>94,84 рубля за 1 кг</t>
  </si>
  <si>
    <t>https://www.albia.ru/sukhiye-stroitelnyye-smesi/kley-dlya-plitki-i-kamnya/kley-tsementniy-ceresit-cm-17-super-flex-dlya-plitki-i-kamnya-seriy-25-kg/?ysclid=mqta417mvy449184320</t>
  </si>
  <si>
    <t xml:space="preserve">Керамогранит (материал Заказчика) </t>
  </si>
  <si>
    <t xml:space="preserve">Стены </t>
  </si>
  <si>
    <t xml:space="preserve">Устрйоство затирки швов </t>
  </si>
  <si>
    <t>м.пог.</t>
  </si>
  <si>
    <t>Церезит CE 40 Aquastatic затирка для швов</t>
  </si>
  <si>
    <t>325 рублей за 1 кг</t>
  </si>
  <si>
    <t>https://ceresit-russia.ru/ceresit-se-40-aquastatic-tsvet-belyj-01-fasovka-2-kg/</t>
  </si>
  <si>
    <t>Пол</t>
  </si>
  <si>
    <t xml:space="preserve">Демонтаж напольного клеевого основания </t>
  </si>
  <si>
    <t xml:space="preserve">Обеспыливание поверхности пола </t>
  </si>
  <si>
    <t xml:space="preserve">Устрйоство наливного пола </t>
  </si>
  <si>
    <t>Наливной пол быстротвердеющий Церезит CN 173</t>
  </si>
  <si>
    <t>38,35 рублей за 1 кг</t>
  </si>
  <si>
    <t>https://yutstroi.ru/product/nalivnoi-pol-bystrotverdeiushchii-tserezit-cn-173-20kg-2021029-174356</t>
  </si>
  <si>
    <t xml:space="preserve">Грунтование поверхности пола грунтовкой высокого проникновения перед устройством наливного пола </t>
  </si>
  <si>
    <t xml:space="preserve">Грунтование поверхности пола грунтовкой высокого проникновения перед укладкой керамогранита </t>
  </si>
  <si>
    <t xml:space="preserve">Монтаж душевого порога из газоблока </t>
  </si>
  <si>
    <t>Кирпич 230 х 114 х 65 мм</t>
  </si>
  <si>
    <t>175 рублей за 1 шт</t>
  </si>
  <si>
    <t>https://yutstroi.ru/product/kirpich-ogneupornyi-shb-5-230kh114kh65-339029</t>
  </si>
  <si>
    <t xml:space="preserve">Устройство душевого бетонного поддона </t>
  </si>
  <si>
    <t>Цементно песчаная смесь м200 мастер</t>
  </si>
  <si>
    <t>10 рублей за 1 кг</t>
  </si>
  <si>
    <t>https://stroekonom.ru/suhie-smesi/tsement/tsementno-peschanaya-smes-m200-master?ysclid=mqtcsfi1c747194413</t>
  </si>
  <si>
    <t>Профиль угловой перфорированный Alligator ПВХ 25x25x3000</t>
  </si>
  <si>
    <t>77 рублей за 1 шт</t>
  </si>
  <si>
    <t>https://yutstroi.ru/product/profil-uglovoi-perforirovannyi-alligator-pvkh-25x25x3000mm-1sht-255458</t>
  </si>
  <si>
    <t xml:space="preserve">Грунтование поверхности пола грунтовкой высокого проникновения перед устройством покрытия из керамогранита </t>
  </si>
  <si>
    <t xml:space="preserve">Монтаж напольного керамогранита </t>
  </si>
  <si>
    <t>Потолок</t>
  </si>
  <si>
    <t xml:space="preserve">Устройство потолка "Армстронг" </t>
  </si>
  <si>
    <t>м</t>
  </si>
  <si>
    <t>Каркас 3,6 м</t>
  </si>
  <si>
    <t>Каркас 1,2 м</t>
  </si>
  <si>
    <t>Каркас 0,6 м</t>
  </si>
  <si>
    <t xml:space="preserve">Угол пристенный 3 метра </t>
  </si>
  <si>
    <t xml:space="preserve">Панель металлическая типа армстронг </t>
  </si>
  <si>
    <t xml:space="preserve">Прижимной крепеж для панелей </t>
  </si>
  <si>
    <t>345 рублей за 1 шт</t>
  </si>
  <si>
    <t>https://www.stroyfiks.ru/katalog/internet-magazin/kassetnye-potolki/armstrong/metallicheskij-s-kassetoj-33938</t>
  </si>
  <si>
    <t>34 рубля за 1 шт</t>
  </si>
  <si>
    <t>https://www.stroyfiks.ru/katalog/internet-magazin/kassetnye-potolki/armstrong/prizhimnoj-krepezh-a-dlja-panelej</t>
  </si>
  <si>
    <t>174 рубля за 1 шт</t>
  </si>
  <si>
    <t>https://www.stroyfiks.ru/katalog/internet-magazin/kassetnye-potolki/armstrong/karkas-36m-belyj-t-24-46376</t>
  </si>
  <si>
    <t>58 рублей за 1 шт</t>
  </si>
  <si>
    <t>https://www.stroyfiks.ru/katalog/internet-magazin/kassetnye-potolki/armstrong/karkas-12m-belyj-t-24-46370</t>
  </si>
  <si>
    <t>29 рублей за 1 шт</t>
  </si>
  <si>
    <t>https://www.stroyfiks.ru/katalog/internet-magazin/kassetnye-potolki/armstrong/karkas-06m-belyj-t-24-46363</t>
  </si>
  <si>
    <t>104 рубля за 1 шт</t>
  </si>
  <si>
    <t>https://www.stroyfiks.ru/katalog/internet-magazin/kassetnye-potolki/armstrong/ugol-pristennyj-19h19-mm-belyj-40710</t>
  </si>
  <si>
    <t>Европодвес 1500 мм</t>
  </si>
  <si>
    <t>24 рубля за 1 шт</t>
  </si>
  <si>
    <t>https://www.stroyfiks.ru/katalog/internet-magazin/kassetnye-potolki/armstrong/podves-15m-dlja-podvesnogo-potolka-11941</t>
  </si>
  <si>
    <t>Устройство короба из аквапанели по системе КНАУФ С385.1</t>
  </si>
  <si>
    <t>Цементная плита АКВАПАНЕЛЬ® Внутренняя 12,5 мм</t>
  </si>
  <si>
    <t>1 000 рублей за 1 м2</t>
  </si>
  <si>
    <t>КНАУФ-профиль ПН 50×40 (75×40, 100×40)</t>
  </si>
  <si>
    <t>121,3 рубля за 1 м. пог.</t>
  </si>
  <si>
    <t>КНАУФ-профиль ПС 50×50 (75×50, 100×50)</t>
  </si>
  <si>
    <t>159 рублей за 1 м.пог.</t>
  </si>
  <si>
    <t>https://www.remont3000.ru/catalog/profili_dlya_gipsokartona_knauf/knauf_profil_dlya_gipsokartona_ps_75kh50mm_3m/?ysclid=mqtes99plk327349067</t>
  </si>
  <si>
    <t>АКВАПАНЕЛЬ® Армирующая лента</t>
  </si>
  <si>
    <t>1 124,46 рублей за 1 шт</t>
  </si>
  <si>
    <t>https://altusa.ru/katalog/armiruyushchiy-material-i-dobavki/lenty/armiruyushchaya-lenta-knauf-akvapanel-dlya-stykov-tsementnykh-plit-100-mm-kh-50-m/?ysclid=mqtf27pumf897758162</t>
  </si>
  <si>
    <t>Шпаклёвка КНАУФ-Мультифиниш (КНАУФ-Севенер)</t>
  </si>
  <si>
    <t>21,6 рублей за 1 кг</t>
  </si>
  <si>
    <t>https://semin-shop.ru/shpaklievka/shpatlevka-knauf-multifinish-knauf-fasadnaya-tsementnaya-25-kg/</t>
  </si>
  <si>
    <t>https://www.remont3000.ru/catalog/profili_dlya_gipsokartona_knauf/knauf_profil_dlya_gipsokartona_pn_50kh40mm_3m/?ysclid=mqteqf4t11208283664</t>
  </si>
  <si>
    <t>https://snab-plit.ru/product/akvapanel-vnutrennyaya-knauf-1200x900x12-5-mm/?ysclid=mqteodrxoe429303182</t>
  </si>
  <si>
    <t xml:space="preserve">Устройство люка скрытого монтажа </t>
  </si>
  <si>
    <t>Люк под плитку нажимной Гарант 600*1500</t>
  </si>
  <si>
    <t>15 546 рублей за 1 шт</t>
  </si>
  <si>
    <t>https://luk-opttorg.ru/katalog/product/lyuk-pod-plitku-nazhimnoy-garant-600-1500?ysclid=mqtf6pfdq1654447165</t>
  </si>
  <si>
    <t xml:space="preserve">ссылка на материал </t>
  </si>
  <si>
    <t>ЭОМ</t>
  </si>
  <si>
    <t>ВК</t>
  </si>
  <si>
    <t>Протяжка кабеля в гофру</t>
  </si>
  <si>
    <t>Труба DKC ПВХ гофрированная c протяжкой d20мм</t>
  </si>
  <si>
    <t>14,18 рублей за 1 м.пог.</t>
  </si>
  <si>
    <t>https://www.vseinstrumenti.ru/product/truba-pvh-s-protyazhkoj-20mm-100m-seraya-dkc-91920-703558/</t>
  </si>
  <si>
    <t>Провод Кабель-Арсенал ПВС 3x1,5</t>
  </si>
  <si>
    <t>87,05 рублей за 1 м.пог.</t>
  </si>
  <si>
    <t>https://www.vseinstrumenti.ru/product/provod-kabel-arsenal-pvs-3x1-5-gost-diy-20m-54645-1508065/</t>
  </si>
  <si>
    <t xml:space="preserve">Прокладка кабеля 3х1,5 под зеркало </t>
  </si>
  <si>
    <t xml:space="preserve">Прокладка кабеля 3х2,5 под розетку  </t>
  </si>
  <si>
    <t>Кабель ВВГ-ПНГ А - LS Камкабель 3x2.5 мм</t>
  </si>
  <si>
    <t>112,38 рублей за 1 м.пог.</t>
  </si>
  <si>
    <t>https://www.vseinstrumenti.ru/product/kabel-vvg-png-a-ls-kamkabel-3x2-5-mm-100m-1157k30hg00070a0100m-3023348/</t>
  </si>
  <si>
    <t xml:space="preserve">Монтаж и подключение настенного зеркала </t>
  </si>
  <si>
    <t>Зеркало для ванной "Зеркало для ванной" 60х80 см прямоугольное</t>
  </si>
  <si>
    <t>4 053 рублей за 1 шт.</t>
  </si>
  <si>
    <t>https://www.ozon.ru/product/zerkalo-dlya-vannoy-zerkalo-dlya-vannoy-60h80-sm-pryamougolnoe-3690944935/?at=Rlty1j1KjIq04v29c5YQ0ZACOE7v46I10l4ROTYwBxAW</t>
  </si>
  <si>
    <t xml:space="preserve">Монтаж и подключение влагозащитной розетки </t>
  </si>
  <si>
    <t>https://www.vseinstrumenti.ru/product/rozetka-legrand-1-m-op-plexo-s-zaschitnoj-kryshkoj-ip55-seraya-leg-069733-125014-906906/</t>
  </si>
  <si>
    <t>713 рублей за 1 шт.</t>
  </si>
  <si>
    <t>Розетка Legrand 2К+3 немецкий стандарт с винтовыми зажимами Программа Plexo серый 16 A 250</t>
  </si>
  <si>
    <t xml:space="preserve">Монтаж и подключение потолочных светильников </t>
  </si>
  <si>
    <t>Встраиваемый светильник DENKIRS DEEP DK3103-WH</t>
  </si>
  <si>
    <t>1 497 рублей за 1 шт.</t>
  </si>
  <si>
    <t>https://www.vseinstrumenti.ru/product/vstraivaemyj-svetilnik-denkirs-deep-dk3103-wh-11851193/</t>
  </si>
  <si>
    <t xml:space="preserve">Монтаж инсталяции для унитаза </t>
  </si>
  <si>
    <t xml:space="preserve">Инсталяция (материал Заказчика) </t>
  </si>
  <si>
    <t xml:space="preserve">Монтаж раковины </t>
  </si>
  <si>
    <t xml:space="preserve">Ранее демонтированная </t>
  </si>
  <si>
    <t xml:space="preserve">Монтаж смесителя раковины </t>
  </si>
  <si>
    <t>Смеситель для умывальника Frap 35к</t>
  </si>
  <si>
    <t>https://www.vseinstrumenti.ru/product/smesitel-dlya-umyvalnika-frap-35k-f10801-547413-7583696/#searchQuery=смеситель+для+раковины&amp;searchType=srp</t>
  </si>
  <si>
    <t>2 759 рублей за 1 шт</t>
  </si>
  <si>
    <t xml:space="preserve">Прокладка канализационной трубы </t>
  </si>
  <si>
    <t>Труба однораструбная канализационная HTEM 50х1000 Ostendorf</t>
  </si>
  <si>
    <t>217 рублей за 1 м.пог.</t>
  </si>
  <si>
    <t>https://www.vseinstrumenti.ru/product/truba-odnorastrubnaya-kanalizatsionnaya-htem-50h1000-ostendorf-112040-759693/</t>
  </si>
  <si>
    <t xml:space="preserve">Устрйство напольного трапа для душевой </t>
  </si>
  <si>
    <t>Трап душевой VIEIR 800мм DL80</t>
  </si>
  <si>
    <t>5 963 рублей за 1 шт.</t>
  </si>
  <si>
    <t>https://www.vseinstrumenti.ru/product/trap-dushevoj-vieir-800mm-dl80-19438719/#searchQuery=трап+душевой&amp;searchType=srp</t>
  </si>
  <si>
    <t xml:space="preserve">Монтаж настенной кнопки смыва для инсталяции </t>
  </si>
  <si>
    <t>Кнопка смыва Bauedge BAU Soul для инсталляции, хром</t>
  </si>
  <si>
    <t>2 080 рублей за 1 шт.</t>
  </si>
  <si>
    <t>https://www.vseinstrumenti.ru/product/knopka-smyva-bauedge-bau-soul-dlya-installyatsii-hrom-q00016-17214887/</t>
  </si>
  <si>
    <t xml:space="preserve">Завершающие работы </t>
  </si>
  <si>
    <t xml:space="preserve">Устройство душевого смесителя с лейкой </t>
  </si>
  <si>
    <t>Смеситель для ванны Lemark Nero</t>
  </si>
  <si>
    <t>8 592 рубля за 1 шт.</t>
  </si>
  <si>
    <t>https://www.vseinstrumenti.ru/product/smesitel-dlya-vanny-lemark-nero-lm0214c-1024092/</t>
  </si>
  <si>
    <t xml:space="preserve">Монтаж дверных полотен, ранее демонтированных </t>
  </si>
  <si>
    <t xml:space="preserve">Монтаж дверных коробов, ранее демонтированных </t>
  </si>
  <si>
    <t xml:space="preserve">Монтаж и подключение настенного бойлера, ранее демонтированного </t>
  </si>
  <si>
    <t xml:space="preserve">Монтаж держателя для полотенец, ранее демонтированного </t>
  </si>
  <si>
    <t xml:space="preserve">Монтаж санфаянса, ранее демонтированного </t>
  </si>
  <si>
    <t xml:space="preserve">Ведомость объемов работ на косметический ремонт С/У и душевой на вертолетном ангаре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</si>
</sst>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0" fontId="5" fillId="6" borderId="1" xfId="1" applyFont="1" applyFill="1" applyBorder="1" applyAlignment="1">
      <alignment horizontal="center" vertical="center"/>
    </xf>
    <xf numFmtId="0" fontId="7" fillId="0" borderId="1" xfId="0" applyFont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4" fillId="0" borderId="1" xfId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troymarketkrym.ru/gruntovka-universalnaya-10l-10248/" TargetMode="External"/><Relationship Id="rId18" Type="http://schemas.openxmlformats.org/officeDocument/2006/relationships/hyperlink" Target="https://www.stroyfiks.ru/katalog/internet-magazin/kassetnye-potolki/armstrong/karkas-12m-belyj-t-24-46370" TargetMode="External"/><Relationship Id="rId26" Type="http://schemas.openxmlformats.org/officeDocument/2006/relationships/hyperlink" Target="https://snab-plit.ru/product/akvapanel-vnutrennyaya-knauf-1200x900x12-5-mm/?ysclid=mqteodrxoe429303182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www.stroyfiks.ru/katalog/internet-magazin/kassetnye-potolki/armstrong/podves-15m-dlja-podvesnogo-potolka-11941" TargetMode="External"/><Relationship Id="rId34" Type="http://schemas.openxmlformats.org/officeDocument/2006/relationships/hyperlink" Target="https://www.vseinstrumenti.ru/product/smesitel-dlya-umyvalnika-frap-35k-f10801-547413-7583696/" TargetMode="External"/><Relationship Id="rId7" Type="http://schemas.openxmlformats.org/officeDocument/2006/relationships/hyperlink" Target="https://yutstroi.ru/product/nalivnoi-pol-bystrotverdeiushchii-tserezit-cn-173-20kg-2021029-174356" TargetMode="External"/><Relationship Id="rId12" Type="http://schemas.openxmlformats.org/officeDocument/2006/relationships/hyperlink" Target="https://yutstroi.ru/product/profil-uglovoi-perforirovannyi-alligator-pvkh-25x25x3000mm-1sht-255458" TargetMode="External"/><Relationship Id="rId17" Type="http://schemas.openxmlformats.org/officeDocument/2006/relationships/hyperlink" Target="https://www.stroyfiks.ru/katalog/internet-magazin/kassetnye-potolki/armstrong/karkas-36m-belyj-t-24-46376" TargetMode="External"/><Relationship Id="rId25" Type="http://schemas.openxmlformats.org/officeDocument/2006/relationships/hyperlink" Target="https://www.remont3000.ru/catalog/profili_dlya_gipsokartona_knauf/knauf_profil_dlya_gipsokartona_pn_50kh40mm_3m/?ysclid=mqteqf4t11208283664" TargetMode="External"/><Relationship Id="rId33" Type="http://schemas.openxmlformats.org/officeDocument/2006/relationships/hyperlink" Target="https://www.vseinstrumenti.ru/product/vstraivaemyj-svetilnik-denkirs-deep-dk3103-wh-11851193/" TargetMode="External"/><Relationship Id="rId38" Type="http://schemas.openxmlformats.org/officeDocument/2006/relationships/hyperlink" Target="https://www.vseinstrumenti.ru/product/smesitel-dlya-vanny-lemark-nero-lm0214c-1024092/" TargetMode="External"/><Relationship Id="rId2" Type="http://schemas.openxmlformats.org/officeDocument/2006/relationships/hyperlink" Target="https://stroymarketkrym.ru/shtukaturka-gipsovaya-litoks-aquaplast-30kg-9848/" TargetMode="External"/><Relationship Id="rId16" Type="http://schemas.openxmlformats.org/officeDocument/2006/relationships/hyperlink" Target="https://www.stroyfiks.ru/katalog/internet-magazin/kassetnye-potolki/armstrong/prizhimnoj-krepezh-a-dlja-panelej" TargetMode="External"/><Relationship Id="rId20" Type="http://schemas.openxmlformats.org/officeDocument/2006/relationships/hyperlink" Target="https://www.stroyfiks.ru/katalog/internet-magazin/kassetnye-potolki/armstrong/ugol-pristennyj-19h19-mm-belyj-40710" TargetMode="External"/><Relationship Id="rId29" Type="http://schemas.openxmlformats.org/officeDocument/2006/relationships/hyperlink" Target="https://www.vseinstrumenti.ru/product/provod-kabel-arsenal-pvs-3x1-5-gost-diy-20m-54645-1508065/" TargetMode="External"/><Relationship Id="rId1" Type="http://schemas.openxmlformats.org/officeDocument/2006/relationships/hyperlink" Target="https://stroymarketkrym.ru/gruntovka-universalnaya-10l-10248/" TargetMode="External"/><Relationship Id="rId6" Type="http://schemas.openxmlformats.org/officeDocument/2006/relationships/hyperlink" Target="https://stroymarketkrym.ru/gruntovka-universalnaya-10l-10248/" TargetMode="External"/><Relationship Id="rId11" Type="http://schemas.openxmlformats.org/officeDocument/2006/relationships/hyperlink" Target="https://stroekonom.ru/suhie-smesi/tsement/tsementno-peschanaya-smes-m200-master?ysclid=mqtcsfi1c747194413" TargetMode="External"/><Relationship Id="rId24" Type="http://schemas.openxmlformats.org/officeDocument/2006/relationships/hyperlink" Target="https://semin-shop.ru/shpaklievka/shpatlevka-knauf-multifinish-knauf-fasadnaya-tsementnaya-25-kg/" TargetMode="External"/><Relationship Id="rId32" Type="http://schemas.openxmlformats.org/officeDocument/2006/relationships/hyperlink" Target="https://www.vseinstrumenti.ru/product/rozetka-legrand-1-m-op-plexo-s-zaschitnoj-kryshkoj-ip55-seraya-leg-069733-125014-906906/" TargetMode="External"/><Relationship Id="rId37" Type="http://schemas.openxmlformats.org/officeDocument/2006/relationships/hyperlink" Target="https://www.vseinstrumenti.ru/product/knopka-smyva-bauedge-bau-soul-dlya-installyatsii-hrom-q00016-17214887/" TargetMode="External"/><Relationship Id="rId5" Type="http://schemas.openxmlformats.org/officeDocument/2006/relationships/hyperlink" Target="https://ceresit-russia.ru/ceresit-se-40-aquastatic-tsvet-belyj-01-fasovka-2-kg/" TargetMode="External"/><Relationship Id="rId15" Type="http://schemas.openxmlformats.org/officeDocument/2006/relationships/hyperlink" Target="https://www.stroyfiks.ru/katalog/internet-magazin/kassetnye-potolki/armstrong/metallicheskij-s-kassetoj-33938" TargetMode="External"/><Relationship Id="rId23" Type="http://schemas.openxmlformats.org/officeDocument/2006/relationships/hyperlink" Target="https://altusa.ru/katalog/armiruyushchiy-material-i-dobavki/lenty/armiruyushchaya-lenta-knauf-akvapanel-dlya-stykov-tsementnykh-plit-100-mm-kh-50-m/?ysclid=mqtf27pumf897758162" TargetMode="External"/><Relationship Id="rId28" Type="http://schemas.openxmlformats.org/officeDocument/2006/relationships/hyperlink" Target="https://www.vseinstrumenti.ru/product/truba-pvh-s-protyazhkoj-20mm-100m-seraya-dkc-91920-703558/" TargetMode="External"/><Relationship Id="rId36" Type="http://schemas.openxmlformats.org/officeDocument/2006/relationships/hyperlink" Target="https://www.vseinstrumenti.ru/product/trap-dushevoj-vieir-800mm-dl80-19438719/" TargetMode="External"/><Relationship Id="rId10" Type="http://schemas.openxmlformats.org/officeDocument/2006/relationships/hyperlink" Target="https://www.albia.ru/sukhiye-stroitelnyye-smesi/kley-dlya-plitki-i-kamnya/kley-tsementniy-ceresit-cm-17-super-flex-dlya-plitki-i-kamnya-seriy-25-kg/?ysclid=mqta417mvy449184320" TargetMode="External"/><Relationship Id="rId19" Type="http://schemas.openxmlformats.org/officeDocument/2006/relationships/hyperlink" Target="https://www.stroyfiks.ru/katalog/internet-magazin/kassetnye-potolki/armstrong/karkas-06m-belyj-t-24-46363" TargetMode="External"/><Relationship Id="rId31" Type="http://schemas.openxmlformats.org/officeDocument/2006/relationships/hyperlink" Target="https://www.ozon.ru/product/zerkalo-dlya-vannoy-zerkalo-dlya-vannoy-60h80-sm-pryamougolnoe-3690944935/?at=Rlty1j1KjIq04v29c5YQ0ZACOE7v46I10l4ROTYwBxAW" TargetMode="External"/><Relationship Id="rId4" Type="http://schemas.openxmlformats.org/officeDocument/2006/relationships/hyperlink" Target="https://www.albia.ru/sukhiye-stroitelnyye-smesi/kley-dlya-plitki-i-kamnya/kley-tsementniy-ceresit-cm-17-super-flex-dlya-plitki-i-kamnya-seriy-25-kg/?ysclid=mqta417mvy449184320" TargetMode="External"/><Relationship Id="rId9" Type="http://schemas.openxmlformats.org/officeDocument/2006/relationships/hyperlink" Target="https://yutstroi.ru/product/kirpich-ogneupornyi-shb-5-230kh114kh65-339029" TargetMode="External"/><Relationship Id="rId14" Type="http://schemas.openxmlformats.org/officeDocument/2006/relationships/hyperlink" Target="https://www.albia.ru/sukhiye-stroitelnyye-smesi/kley-dlya-plitki-i-kamnya/kley-tsementniy-ceresit-cm-17-super-flex-dlya-plitki-i-kamnya-seriy-25-kg/?ysclid=mqta417mvy449184320" TargetMode="External"/><Relationship Id="rId22" Type="http://schemas.openxmlformats.org/officeDocument/2006/relationships/hyperlink" Target="https://www.remont3000.ru/catalog/profili_dlya_gipsokartona_knauf/knauf_profil_dlya_gipsokartona_ps_75kh50mm_3m/?ysclid=mqtes99plk327349067" TargetMode="External"/><Relationship Id="rId27" Type="http://schemas.openxmlformats.org/officeDocument/2006/relationships/hyperlink" Target="https://luk-opttorg.ru/katalog/product/lyuk-pod-plitku-nazhimnoy-garant-600-1500?ysclid=mqtf6pfdq1654447165" TargetMode="External"/><Relationship Id="rId30" Type="http://schemas.openxmlformats.org/officeDocument/2006/relationships/hyperlink" Target="https://www.vseinstrumenti.ru/product/kabel-vvg-png-a-ls-kamkabel-3x2-5-mm-100m-1157k30hg00070a0100m-3023348/" TargetMode="External"/><Relationship Id="rId35" Type="http://schemas.openxmlformats.org/officeDocument/2006/relationships/hyperlink" Target="https://www.vseinstrumenti.ru/product/truba-odnorastrubnaya-kanalizatsionnaya-htem-50h1000-ostendorf-112040-759693/" TargetMode="External"/><Relationship Id="rId8" Type="http://schemas.openxmlformats.org/officeDocument/2006/relationships/hyperlink" Target="https://stroymarketkrym.ru/gruntovka-universalnaya-10l-10248/" TargetMode="External"/><Relationship Id="rId3" Type="http://schemas.openxmlformats.org/officeDocument/2006/relationships/hyperlink" Target="https://krym-baumarket.ru/vse-tovary/stroitelnye-smesi/gidroizolyaciya/gidroizolyaciya-flehendiht-bez-bituma-5-kg/?ysclid=mqt9mitfv0335058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2"/>
  <sheetViews>
    <sheetView tabSelected="1" workbookViewId="0">
      <selection activeCell="I13" sqref="I13"/>
    </sheetView>
  </sheetViews>
  <sheetFormatPr defaultRowHeight="15" x14ac:dyDescent="0.25"/>
  <cols>
    <col min="2" max="2" width="5.7109375" style="1" customWidth="1"/>
    <col min="3" max="3" width="60.7109375" customWidth="1"/>
    <col min="4" max="5" width="10.7109375" customWidth="1"/>
    <col min="6" max="6" width="30.7109375" customWidth="1"/>
    <col min="7" max="7" width="15.7109375" style="1" customWidth="1"/>
  </cols>
  <sheetData>
    <row r="1" spans="2:7" ht="15.75" x14ac:dyDescent="0.25">
      <c r="B1" s="39" t="s">
        <v>175</v>
      </c>
      <c r="C1" s="39"/>
      <c r="D1" s="39"/>
      <c r="E1" s="39"/>
      <c r="F1" s="39"/>
      <c r="G1" s="39"/>
    </row>
    <row r="2" spans="2:7" ht="30" x14ac:dyDescent="0.25"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118</v>
      </c>
    </row>
    <row r="3" spans="2:7" x14ac:dyDescent="0.25">
      <c r="B3" s="29" t="s">
        <v>5</v>
      </c>
      <c r="C3" s="30"/>
      <c r="D3" s="30"/>
      <c r="E3" s="30"/>
      <c r="F3" s="30"/>
      <c r="G3" s="31"/>
    </row>
    <row r="4" spans="2:7" x14ac:dyDescent="0.25">
      <c r="B4" s="9">
        <v>1</v>
      </c>
      <c r="C4" s="8" t="s">
        <v>6</v>
      </c>
      <c r="D4" s="9" t="s">
        <v>7</v>
      </c>
      <c r="E4" s="9">
        <v>3</v>
      </c>
      <c r="F4" s="8"/>
      <c r="G4" s="9"/>
    </row>
    <row r="5" spans="2:7" x14ac:dyDescent="0.25">
      <c r="B5" s="9">
        <v>2</v>
      </c>
      <c r="C5" s="8" t="s">
        <v>8</v>
      </c>
      <c r="D5" s="9" t="s">
        <v>7</v>
      </c>
      <c r="E5" s="9">
        <v>3</v>
      </c>
      <c r="F5" s="8"/>
      <c r="G5" s="9"/>
    </row>
    <row r="6" spans="2:7" x14ac:dyDescent="0.25">
      <c r="B6" s="9">
        <v>3</v>
      </c>
      <c r="C6" s="8" t="s">
        <v>9</v>
      </c>
      <c r="D6" s="9" t="s">
        <v>7</v>
      </c>
      <c r="E6" s="9">
        <v>1</v>
      </c>
      <c r="F6" s="8"/>
      <c r="G6" s="9"/>
    </row>
    <row r="7" spans="2:7" x14ac:dyDescent="0.25">
      <c r="B7" s="9">
        <v>4</v>
      </c>
      <c r="C7" s="8" t="s">
        <v>10</v>
      </c>
      <c r="D7" s="9" t="s">
        <v>7</v>
      </c>
      <c r="E7" s="9">
        <v>1</v>
      </c>
      <c r="F7" s="8"/>
      <c r="G7" s="9"/>
    </row>
    <row r="8" spans="2:7" x14ac:dyDescent="0.25">
      <c r="B8" s="9">
        <v>5</v>
      </c>
      <c r="C8" s="8" t="s">
        <v>11</v>
      </c>
      <c r="D8" s="9" t="s">
        <v>7</v>
      </c>
      <c r="E8" s="9">
        <v>1</v>
      </c>
      <c r="F8" s="8"/>
      <c r="G8" s="9"/>
    </row>
    <row r="9" spans="2:7" x14ac:dyDescent="0.25">
      <c r="B9" s="9">
        <v>6</v>
      </c>
      <c r="C9" s="8" t="s">
        <v>12</v>
      </c>
      <c r="D9" s="9" t="s">
        <v>7</v>
      </c>
      <c r="E9" s="9">
        <v>2</v>
      </c>
      <c r="F9" s="8"/>
      <c r="G9" s="9"/>
    </row>
    <row r="10" spans="2:7" x14ac:dyDescent="0.25">
      <c r="B10" s="9">
        <v>7</v>
      </c>
      <c r="C10" s="8" t="s">
        <v>13</v>
      </c>
      <c r="D10" s="9" t="s">
        <v>7</v>
      </c>
      <c r="E10" s="9">
        <v>1</v>
      </c>
      <c r="F10" s="8"/>
      <c r="G10" s="9"/>
    </row>
    <row r="11" spans="2:7" x14ac:dyDescent="0.25">
      <c r="B11" s="9">
        <v>8</v>
      </c>
      <c r="C11" s="8" t="s">
        <v>14</v>
      </c>
      <c r="D11" s="9" t="s">
        <v>7</v>
      </c>
      <c r="E11" s="9">
        <v>1</v>
      </c>
      <c r="F11" s="8"/>
      <c r="G11" s="9"/>
    </row>
    <row r="12" spans="2:7" x14ac:dyDescent="0.25">
      <c r="B12" s="9">
        <v>9</v>
      </c>
      <c r="C12" s="8" t="s">
        <v>15</v>
      </c>
      <c r="D12" s="9" t="s">
        <v>7</v>
      </c>
      <c r="E12" s="9">
        <v>1</v>
      </c>
      <c r="F12" s="8"/>
      <c r="G12" s="9"/>
    </row>
    <row r="13" spans="2:7" x14ac:dyDescent="0.25">
      <c r="B13" s="9">
        <v>10</v>
      </c>
      <c r="C13" s="8" t="s">
        <v>16</v>
      </c>
      <c r="D13" s="9" t="s">
        <v>7</v>
      </c>
      <c r="E13" s="9">
        <v>1</v>
      </c>
      <c r="F13" s="8"/>
      <c r="G13" s="9"/>
    </row>
    <row r="14" spans="2:7" x14ac:dyDescent="0.25">
      <c r="B14" s="9">
        <v>11</v>
      </c>
      <c r="C14" s="8" t="s">
        <v>17</v>
      </c>
      <c r="D14" s="9" t="s">
        <v>18</v>
      </c>
      <c r="E14" s="9">
        <v>34.86</v>
      </c>
      <c r="F14" s="8"/>
      <c r="G14" s="9"/>
    </row>
    <row r="15" spans="2:7" x14ac:dyDescent="0.25">
      <c r="B15" s="9">
        <v>12</v>
      </c>
      <c r="C15" s="8" t="s">
        <v>19</v>
      </c>
      <c r="D15" s="9" t="s">
        <v>18</v>
      </c>
      <c r="E15" s="9">
        <v>6.16</v>
      </c>
      <c r="F15" s="8"/>
      <c r="G15" s="9"/>
    </row>
    <row r="16" spans="2:7" x14ac:dyDescent="0.25">
      <c r="B16" s="9">
        <v>13</v>
      </c>
      <c r="C16" s="8" t="s">
        <v>20</v>
      </c>
      <c r="D16" s="9" t="s">
        <v>18</v>
      </c>
      <c r="E16" s="9">
        <v>6.16</v>
      </c>
      <c r="F16" s="8"/>
      <c r="G16" s="9"/>
    </row>
    <row r="17" spans="2:8" x14ac:dyDescent="0.25">
      <c r="B17" s="9">
        <v>14</v>
      </c>
      <c r="C17" s="8" t="s">
        <v>21</v>
      </c>
      <c r="D17" s="9" t="s">
        <v>22</v>
      </c>
      <c r="E17" s="9">
        <v>1.52E-2</v>
      </c>
      <c r="F17" s="8"/>
      <c r="G17" s="9"/>
    </row>
    <row r="18" spans="2:8" x14ac:dyDescent="0.25">
      <c r="B18" s="9">
        <v>15</v>
      </c>
      <c r="C18" s="8" t="s">
        <v>23</v>
      </c>
      <c r="D18" s="9" t="s">
        <v>22</v>
      </c>
      <c r="E18" s="9">
        <v>9.8000000000000004E-2</v>
      </c>
      <c r="F18" s="8"/>
      <c r="G18" s="9"/>
    </row>
    <row r="19" spans="2:8" x14ac:dyDescent="0.25">
      <c r="B19" s="9">
        <v>16</v>
      </c>
      <c r="C19" s="8" t="s">
        <v>53</v>
      </c>
      <c r="D19" s="9" t="s">
        <v>18</v>
      </c>
      <c r="E19" s="9">
        <f>E16</f>
        <v>6.16</v>
      </c>
      <c r="F19" s="8"/>
      <c r="G19" s="9"/>
    </row>
    <row r="20" spans="2:8" x14ac:dyDescent="0.25">
      <c r="B20" s="9">
        <v>17</v>
      </c>
      <c r="C20" s="8" t="s">
        <v>36</v>
      </c>
      <c r="D20" s="9" t="s">
        <v>7</v>
      </c>
      <c r="E20" s="9">
        <v>1</v>
      </c>
      <c r="F20" s="8"/>
      <c r="G20" s="9"/>
    </row>
    <row r="21" spans="2:8" x14ac:dyDescent="0.25">
      <c r="B21" s="32" t="s">
        <v>24</v>
      </c>
      <c r="C21" s="33"/>
      <c r="D21" s="33"/>
      <c r="E21" s="33"/>
      <c r="F21" s="33"/>
      <c r="G21" s="34"/>
    </row>
    <row r="22" spans="2:8" x14ac:dyDescent="0.25">
      <c r="B22" s="26" t="s">
        <v>46</v>
      </c>
      <c r="C22" s="27"/>
      <c r="D22" s="27"/>
      <c r="E22" s="27"/>
      <c r="F22" s="27"/>
      <c r="G22" s="28"/>
    </row>
    <row r="23" spans="2:8" x14ac:dyDescent="0.25">
      <c r="B23" s="9">
        <v>18</v>
      </c>
      <c r="C23" s="11" t="s">
        <v>29</v>
      </c>
      <c r="D23" s="10" t="s">
        <v>18</v>
      </c>
      <c r="E23" s="10">
        <f>E14</f>
        <v>34.86</v>
      </c>
      <c r="F23" s="10"/>
      <c r="G23" s="9"/>
    </row>
    <row r="24" spans="2:8" x14ac:dyDescent="0.25">
      <c r="B24" s="21">
        <v>19</v>
      </c>
      <c r="C24" s="22" t="s">
        <v>30</v>
      </c>
      <c r="D24" s="23" t="s">
        <v>31</v>
      </c>
      <c r="E24" s="23">
        <f>0.2*E23</f>
        <v>6.9720000000000004</v>
      </c>
      <c r="F24" s="23" t="s">
        <v>32</v>
      </c>
      <c r="G24" s="24" t="s">
        <v>33</v>
      </c>
      <c r="H24" s="4" t="s">
        <v>34</v>
      </c>
    </row>
    <row r="25" spans="2:8" x14ac:dyDescent="0.25">
      <c r="B25" s="9">
        <v>20</v>
      </c>
      <c r="C25" s="8" t="s">
        <v>25</v>
      </c>
      <c r="D25" s="9" t="s">
        <v>18</v>
      </c>
      <c r="E25" s="9">
        <v>34.86</v>
      </c>
      <c r="F25" s="8"/>
      <c r="G25" s="9"/>
    </row>
    <row r="26" spans="2:8" x14ac:dyDescent="0.25">
      <c r="B26" s="21">
        <v>21</v>
      </c>
      <c r="C26" s="22" t="s">
        <v>26</v>
      </c>
      <c r="D26" s="23" t="s">
        <v>27</v>
      </c>
      <c r="E26" s="23">
        <v>26.1</v>
      </c>
      <c r="F26" s="23" t="s">
        <v>28</v>
      </c>
      <c r="G26" s="24" t="s">
        <v>35</v>
      </c>
      <c r="H26" s="4" t="s">
        <v>34</v>
      </c>
    </row>
    <row r="27" spans="2:8" x14ac:dyDescent="0.25">
      <c r="B27" s="9">
        <v>22</v>
      </c>
      <c r="C27" s="8" t="s">
        <v>37</v>
      </c>
      <c r="D27" s="10" t="s">
        <v>18</v>
      </c>
      <c r="E27" s="10">
        <v>26.1</v>
      </c>
      <c r="F27" s="8"/>
      <c r="G27" s="9"/>
    </row>
    <row r="28" spans="2:8" x14ac:dyDescent="0.25">
      <c r="B28" s="21">
        <v>23</v>
      </c>
      <c r="C28" s="22" t="s">
        <v>38</v>
      </c>
      <c r="D28" s="23" t="s">
        <v>27</v>
      </c>
      <c r="E28" s="23">
        <f>1.2*E27</f>
        <v>31.32</v>
      </c>
      <c r="F28" s="23" t="s">
        <v>39</v>
      </c>
      <c r="G28" s="24" t="s">
        <v>40</v>
      </c>
      <c r="H28" s="4" t="s">
        <v>34</v>
      </c>
    </row>
    <row r="29" spans="2:8" x14ac:dyDescent="0.25">
      <c r="B29" s="9">
        <v>24</v>
      </c>
      <c r="C29" s="8" t="s">
        <v>41</v>
      </c>
      <c r="D29" s="9" t="s">
        <v>18</v>
      </c>
      <c r="E29" s="9">
        <f>E23</f>
        <v>34.86</v>
      </c>
      <c r="F29" s="8"/>
      <c r="G29" s="9"/>
    </row>
    <row r="30" spans="2:8" x14ac:dyDescent="0.25">
      <c r="B30" s="21">
        <v>25</v>
      </c>
      <c r="C30" s="22" t="s">
        <v>42</v>
      </c>
      <c r="D30" s="23" t="s">
        <v>27</v>
      </c>
      <c r="E30" s="23">
        <f>3.5*E29</f>
        <v>122.00999999999999</v>
      </c>
      <c r="F30" s="23" t="s">
        <v>43</v>
      </c>
      <c r="G30" s="24" t="s">
        <v>44</v>
      </c>
      <c r="H30" s="4" t="s">
        <v>34</v>
      </c>
    </row>
    <row r="31" spans="2:8" x14ac:dyDescent="0.25">
      <c r="B31" s="9">
        <v>26</v>
      </c>
      <c r="C31" s="14" t="s">
        <v>45</v>
      </c>
      <c r="D31" s="12" t="s">
        <v>18</v>
      </c>
      <c r="E31" s="12">
        <f>E29</f>
        <v>34.86</v>
      </c>
      <c r="F31" s="14"/>
      <c r="G31" s="12"/>
      <c r="H31" s="7"/>
    </row>
    <row r="32" spans="2:8" x14ac:dyDescent="0.25">
      <c r="B32" s="12">
        <v>27</v>
      </c>
      <c r="C32" s="8" t="s">
        <v>47</v>
      </c>
      <c r="D32" s="12" t="s">
        <v>48</v>
      </c>
      <c r="E32" s="9">
        <v>174.3</v>
      </c>
      <c r="F32" s="8"/>
      <c r="G32" s="9"/>
    </row>
    <row r="33" spans="2:8" x14ac:dyDescent="0.25">
      <c r="B33" s="21">
        <v>28</v>
      </c>
      <c r="C33" s="22" t="s">
        <v>49</v>
      </c>
      <c r="D33" s="23" t="s">
        <v>27</v>
      </c>
      <c r="E33" s="23">
        <f>E32/5</f>
        <v>34.86</v>
      </c>
      <c r="F33" s="23" t="s">
        <v>50</v>
      </c>
      <c r="G33" s="24" t="s">
        <v>51</v>
      </c>
      <c r="H33" s="2" t="s">
        <v>34</v>
      </c>
    </row>
    <row r="34" spans="2:8" s="6" customFormat="1" x14ac:dyDescent="0.25">
      <c r="B34" s="12">
        <v>29</v>
      </c>
      <c r="C34" s="15" t="s">
        <v>98</v>
      </c>
      <c r="D34" s="16" t="s">
        <v>18</v>
      </c>
      <c r="E34" s="16">
        <v>2.38</v>
      </c>
      <c r="F34" s="16"/>
      <c r="G34" s="17"/>
      <c r="H34" s="5"/>
    </row>
    <row r="35" spans="2:8" x14ac:dyDescent="0.25">
      <c r="B35" s="21">
        <v>30</v>
      </c>
      <c r="C35" s="22" t="s">
        <v>99</v>
      </c>
      <c r="D35" s="23" t="s">
        <v>18</v>
      </c>
      <c r="E35" s="23">
        <v>2.38</v>
      </c>
      <c r="F35" s="23" t="s">
        <v>100</v>
      </c>
      <c r="G35" s="24" t="s">
        <v>113</v>
      </c>
      <c r="H35" s="2" t="s">
        <v>34</v>
      </c>
    </row>
    <row r="36" spans="2:8" x14ac:dyDescent="0.25">
      <c r="B36" s="21">
        <v>31</v>
      </c>
      <c r="C36" s="22" t="s">
        <v>101</v>
      </c>
      <c r="D36" s="23" t="s">
        <v>48</v>
      </c>
      <c r="E36" s="23">
        <f>E34*1.4</f>
        <v>3.3319999999999999</v>
      </c>
      <c r="F36" s="23" t="s">
        <v>102</v>
      </c>
      <c r="G36" s="24" t="s">
        <v>112</v>
      </c>
      <c r="H36" s="2" t="s">
        <v>34</v>
      </c>
    </row>
    <row r="37" spans="2:8" x14ac:dyDescent="0.25">
      <c r="B37" s="21">
        <v>32</v>
      </c>
      <c r="C37" s="22" t="s">
        <v>103</v>
      </c>
      <c r="D37" s="23" t="s">
        <v>48</v>
      </c>
      <c r="E37" s="23">
        <f>4*E35</f>
        <v>9.52</v>
      </c>
      <c r="F37" s="23" t="s">
        <v>104</v>
      </c>
      <c r="G37" s="24" t="s">
        <v>105</v>
      </c>
      <c r="H37" s="2" t="s">
        <v>34</v>
      </c>
    </row>
    <row r="38" spans="2:8" x14ac:dyDescent="0.25">
      <c r="B38" s="21">
        <v>33</v>
      </c>
      <c r="C38" s="22" t="s">
        <v>106</v>
      </c>
      <c r="D38" s="23" t="s">
        <v>7</v>
      </c>
      <c r="E38" s="23">
        <v>1</v>
      </c>
      <c r="F38" s="23" t="s">
        <v>107</v>
      </c>
      <c r="G38" s="24" t="s">
        <v>108</v>
      </c>
      <c r="H38" s="2" t="s">
        <v>34</v>
      </c>
    </row>
    <row r="39" spans="2:8" x14ac:dyDescent="0.25">
      <c r="B39" s="21">
        <v>34</v>
      </c>
      <c r="C39" s="22" t="s">
        <v>109</v>
      </c>
      <c r="D39" s="23" t="s">
        <v>27</v>
      </c>
      <c r="E39" s="23">
        <f>1.4*E34</f>
        <v>3.3319999999999999</v>
      </c>
      <c r="F39" s="23" t="s">
        <v>110</v>
      </c>
      <c r="G39" s="24" t="s">
        <v>111</v>
      </c>
      <c r="H39" s="2" t="s">
        <v>34</v>
      </c>
    </row>
    <row r="40" spans="2:8" x14ac:dyDescent="0.25">
      <c r="B40" s="12">
        <v>35</v>
      </c>
      <c r="C40" s="15" t="s">
        <v>114</v>
      </c>
      <c r="D40" s="16" t="s">
        <v>7</v>
      </c>
      <c r="E40" s="16">
        <v>1</v>
      </c>
      <c r="F40" s="16"/>
      <c r="G40" s="17"/>
      <c r="H40" s="5"/>
    </row>
    <row r="41" spans="2:8" s="3" customFormat="1" x14ac:dyDescent="0.25">
      <c r="B41" s="21">
        <v>36</v>
      </c>
      <c r="C41" s="22" t="s">
        <v>115</v>
      </c>
      <c r="D41" s="23" t="s">
        <v>7</v>
      </c>
      <c r="E41" s="23">
        <v>1</v>
      </c>
      <c r="F41" s="23" t="s">
        <v>116</v>
      </c>
      <c r="G41" s="24" t="s">
        <v>117</v>
      </c>
      <c r="H41" s="2" t="s">
        <v>34</v>
      </c>
    </row>
    <row r="42" spans="2:8" x14ac:dyDescent="0.25">
      <c r="B42" s="26" t="s">
        <v>52</v>
      </c>
      <c r="C42" s="27"/>
      <c r="D42" s="27"/>
      <c r="E42" s="27"/>
      <c r="F42" s="27"/>
      <c r="G42" s="28"/>
    </row>
    <row r="43" spans="2:8" x14ac:dyDescent="0.25">
      <c r="B43" s="9">
        <v>37</v>
      </c>
      <c r="C43" s="15" t="s">
        <v>54</v>
      </c>
      <c r="D43" s="16" t="s">
        <v>18</v>
      </c>
      <c r="E43" s="16">
        <f>E19</f>
        <v>6.16</v>
      </c>
      <c r="F43" s="15"/>
      <c r="G43" s="16"/>
      <c r="H43" s="6"/>
    </row>
    <row r="44" spans="2:8" ht="30" x14ac:dyDescent="0.25">
      <c r="B44" s="9">
        <v>38</v>
      </c>
      <c r="C44" s="18" t="s">
        <v>59</v>
      </c>
      <c r="D44" s="12" t="s">
        <v>18</v>
      </c>
      <c r="E44" s="9">
        <f>E43</f>
        <v>6.16</v>
      </c>
      <c r="F44" s="8"/>
      <c r="G44" s="9"/>
    </row>
    <row r="45" spans="2:8" x14ac:dyDescent="0.25">
      <c r="B45" s="21">
        <v>39</v>
      </c>
      <c r="C45" s="22" t="s">
        <v>30</v>
      </c>
      <c r="D45" s="23" t="s">
        <v>31</v>
      </c>
      <c r="E45" s="23">
        <f>0.2*E44</f>
        <v>1.2320000000000002</v>
      </c>
      <c r="F45" s="23" t="s">
        <v>32</v>
      </c>
      <c r="G45" s="24" t="s">
        <v>33</v>
      </c>
      <c r="H45" s="4" t="s">
        <v>34</v>
      </c>
    </row>
    <row r="46" spans="2:8" x14ac:dyDescent="0.25">
      <c r="B46" s="9">
        <v>40</v>
      </c>
      <c r="C46" s="8" t="s">
        <v>55</v>
      </c>
      <c r="D46" s="9" t="s">
        <v>18</v>
      </c>
      <c r="E46" s="9">
        <f>E44</f>
        <v>6.16</v>
      </c>
      <c r="F46" s="8"/>
      <c r="G46" s="9"/>
    </row>
    <row r="47" spans="2:8" x14ac:dyDescent="0.25">
      <c r="B47" s="21">
        <v>41</v>
      </c>
      <c r="C47" s="22" t="s">
        <v>56</v>
      </c>
      <c r="D47" s="23" t="s">
        <v>27</v>
      </c>
      <c r="E47" s="23">
        <f>1.8*20*E46</f>
        <v>221.76</v>
      </c>
      <c r="F47" s="23" t="s">
        <v>57</v>
      </c>
      <c r="G47" s="24" t="s">
        <v>58</v>
      </c>
      <c r="H47" s="4" t="s">
        <v>34</v>
      </c>
    </row>
    <row r="48" spans="2:8" ht="30" x14ac:dyDescent="0.25">
      <c r="B48" s="9">
        <v>42</v>
      </c>
      <c r="C48" s="18" t="s">
        <v>60</v>
      </c>
      <c r="D48" s="9" t="s">
        <v>18</v>
      </c>
      <c r="E48" s="9">
        <f>E44</f>
        <v>6.16</v>
      </c>
      <c r="F48" s="8"/>
      <c r="G48" s="9"/>
    </row>
    <row r="49" spans="2:8" x14ac:dyDescent="0.25">
      <c r="B49" s="21">
        <v>43</v>
      </c>
      <c r="C49" s="22" t="s">
        <v>30</v>
      </c>
      <c r="D49" s="23" t="s">
        <v>31</v>
      </c>
      <c r="E49" s="23">
        <f>0.2*E48</f>
        <v>1.2320000000000002</v>
      </c>
      <c r="F49" s="23" t="s">
        <v>32</v>
      </c>
      <c r="G49" s="24" t="s">
        <v>33</v>
      </c>
      <c r="H49" s="4" t="s">
        <v>34</v>
      </c>
    </row>
    <row r="50" spans="2:8" x14ac:dyDescent="0.25">
      <c r="B50" s="9">
        <v>44</v>
      </c>
      <c r="C50" s="8" t="s">
        <v>61</v>
      </c>
      <c r="D50" s="9" t="s">
        <v>22</v>
      </c>
      <c r="E50" s="9">
        <f>E17</f>
        <v>1.52E-2</v>
      </c>
      <c r="F50" s="8"/>
      <c r="G50" s="9"/>
    </row>
    <row r="51" spans="2:8" x14ac:dyDescent="0.25">
      <c r="B51" s="21">
        <v>45</v>
      </c>
      <c r="C51" s="22" t="s">
        <v>62</v>
      </c>
      <c r="D51" s="23" t="s">
        <v>7</v>
      </c>
      <c r="E51" s="23">
        <v>9</v>
      </c>
      <c r="F51" s="23" t="s">
        <v>63</v>
      </c>
      <c r="G51" s="24" t="s">
        <v>64</v>
      </c>
      <c r="H51" s="4" t="s">
        <v>34</v>
      </c>
    </row>
    <row r="52" spans="2:8" x14ac:dyDescent="0.25">
      <c r="B52" s="21">
        <v>46</v>
      </c>
      <c r="C52" s="22" t="s">
        <v>42</v>
      </c>
      <c r="D52" s="23" t="s">
        <v>27</v>
      </c>
      <c r="E52" s="23">
        <v>5</v>
      </c>
      <c r="F52" s="23" t="s">
        <v>43</v>
      </c>
      <c r="G52" s="24" t="s">
        <v>44</v>
      </c>
      <c r="H52" s="4" t="s">
        <v>34</v>
      </c>
    </row>
    <row r="53" spans="2:8" x14ac:dyDescent="0.25">
      <c r="B53" s="9">
        <v>47</v>
      </c>
      <c r="C53" s="8" t="s">
        <v>65</v>
      </c>
      <c r="D53" s="9" t="s">
        <v>22</v>
      </c>
      <c r="E53" s="9">
        <f>E18</f>
        <v>9.8000000000000004E-2</v>
      </c>
      <c r="F53" s="8"/>
      <c r="G53" s="9"/>
    </row>
    <row r="54" spans="2:8" x14ac:dyDescent="0.25">
      <c r="B54" s="21">
        <v>48</v>
      </c>
      <c r="C54" s="22" t="s">
        <v>66</v>
      </c>
      <c r="D54" s="23" t="s">
        <v>27</v>
      </c>
      <c r="E54" s="23">
        <v>207</v>
      </c>
      <c r="F54" s="23" t="s">
        <v>67</v>
      </c>
      <c r="G54" s="24" t="s">
        <v>68</v>
      </c>
      <c r="H54" s="4" t="s">
        <v>34</v>
      </c>
    </row>
    <row r="55" spans="2:8" x14ac:dyDescent="0.25">
      <c r="B55" s="21">
        <v>49</v>
      </c>
      <c r="C55" s="22" t="s">
        <v>69</v>
      </c>
      <c r="D55" s="23" t="s">
        <v>7</v>
      </c>
      <c r="E55" s="23">
        <v>2</v>
      </c>
      <c r="F55" s="23" t="s">
        <v>70</v>
      </c>
      <c r="G55" s="24" t="s">
        <v>71</v>
      </c>
      <c r="H55" s="4" t="s">
        <v>34</v>
      </c>
    </row>
    <row r="56" spans="2:8" ht="30" customHeight="1" x14ac:dyDescent="0.25">
      <c r="B56" s="9">
        <v>50</v>
      </c>
      <c r="C56" s="19" t="s">
        <v>72</v>
      </c>
      <c r="D56" s="16" t="s">
        <v>18</v>
      </c>
      <c r="E56" s="16">
        <f>E44</f>
        <v>6.16</v>
      </c>
      <c r="F56" s="12"/>
      <c r="G56" s="13"/>
      <c r="H56" s="4"/>
    </row>
    <row r="57" spans="2:8" x14ac:dyDescent="0.25">
      <c r="B57" s="21">
        <v>51</v>
      </c>
      <c r="C57" s="22" t="s">
        <v>30</v>
      </c>
      <c r="D57" s="23" t="s">
        <v>31</v>
      </c>
      <c r="E57" s="23">
        <f>0.2*E56</f>
        <v>1.2320000000000002</v>
      </c>
      <c r="F57" s="23" t="s">
        <v>32</v>
      </c>
      <c r="G57" s="24" t="s">
        <v>33</v>
      </c>
      <c r="H57" s="4" t="s">
        <v>34</v>
      </c>
    </row>
    <row r="58" spans="2:8" x14ac:dyDescent="0.25">
      <c r="B58" s="9">
        <v>52</v>
      </c>
      <c r="C58" s="8" t="s">
        <v>73</v>
      </c>
      <c r="D58" s="9" t="s">
        <v>18</v>
      </c>
      <c r="E58" s="9">
        <f>E43</f>
        <v>6.16</v>
      </c>
      <c r="F58" s="8"/>
      <c r="G58" s="9"/>
    </row>
    <row r="59" spans="2:8" x14ac:dyDescent="0.25">
      <c r="B59" s="21">
        <v>53</v>
      </c>
      <c r="C59" s="22" t="s">
        <v>42</v>
      </c>
      <c r="D59" s="23" t="s">
        <v>27</v>
      </c>
      <c r="E59" s="23">
        <f>3.5*E58</f>
        <v>21.560000000000002</v>
      </c>
      <c r="F59" s="23" t="s">
        <v>43</v>
      </c>
      <c r="G59" s="24" t="s">
        <v>44</v>
      </c>
      <c r="H59" s="4" t="s">
        <v>34</v>
      </c>
    </row>
    <row r="60" spans="2:8" x14ac:dyDescent="0.25">
      <c r="B60" s="26" t="s">
        <v>74</v>
      </c>
      <c r="C60" s="27"/>
      <c r="D60" s="27"/>
      <c r="E60" s="27"/>
      <c r="F60" s="27"/>
      <c r="G60" s="28"/>
    </row>
    <row r="61" spans="2:8" x14ac:dyDescent="0.25">
      <c r="B61" s="9">
        <v>54</v>
      </c>
      <c r="C61" s="8" t="s">
        <v>75</v>
      </c>
      <c r="D61" s="9" t="s">
        <v>76</v>
      </c>
      <c r="E61" s="9">
        <f>E43</f>
        <v>6.16</v>
      </c>
      <c r="F61" s="8"/>
      <c r="G61" s="9"/>
    </row>
    <row r="62" spans="2:8" x14ac:dyDescent="0.25">
      <c r="B62" s="21">
        <v>55</v>
      </c>
      <c r="C62" s="22" t="s">
        <v>77</v>
      </c>
      <c r="D62" s="23" t="s">
        <v>7</v>
      </c>
      <c r="E62" s="23">
        <v>2</v>
      </c>
      <c r="F62" s="23" t="s">
        <v>87</v>
      </c>
      <c r="G62" s="24" t="s">
        <v>88</v>
      </c>
      <c r="H62" s="4" t="s">
        <v>34</v>
      </c>
    </row>
    <row r="63" spans="2:8" x14ac:dyDescent="0.25">
      <c r="B63" s="21">
        <v>56</v>
      </c>
      <c r="C63" s="22" t="s">
        <v>78</v>
      </c>
      <c r="D63" s="23" t="s">
        <v>7</v>
      </c>
      <c r="E63" s="23">
        <v>9</v>
      </c>
      <c r="F63" s="23" t="s">
        <v>89</v>
      </c>
      <c r="G63" s="24" t="s">
        <v>90</v>
      </c>
      <c r="H63" s="4" t="s">
        <v>34</v>
      </c>
    </row>
    <row r="64" spans="2:8" x14ac:dyDescent="0.25">
      <c r="B64" s="21">
        <v>57</v>
      </c>
      <c r="C64" s="22" t="s">
        <v>79</v>
      </c>
      <c r="D64" s="23" t="s">
        <v>7</v>
      </c>
      <c r="E64" s="23">
        <v>9</v>
      </c>
      <c r="F64" s="23" t="s">
        <v>91</v>
      </c>
      <c r="G64" s="24" t="s">
        <v>92</v>
      </c>
      <c r="H64" s="4" t="s">
        <v>34</v>
      </c>
    </row>
    <row r="65" spans="2:8" x14ac:dyDescent="0.25">
      <c r="B65" s="21">
        <v>58</v>
      </c>
      <c r="C65" s="22" t="s">
        <v>80</v>
      </c>
      <c r="D65" s="23" t="s">
        <v>7</v>
      </c>
      <c r="E65" s="23">
        <v>4</v>
      </c>
      <c r="F65" s="23" t="s">
        <v>93</v>
      </c>
      <c r="G65" s="24" t="s">
        <v>94</v>
      </c>
      <c r="H65" s="4" t="s">
        <v>34</v>
      </c>
    </row>
    <row r="66" spans="2:8" x14ac:dyDescent="0.25">
      <c r="B66" s="21">
        <v>59</v>
      </c>
      <c r="C66" s="22" t="s">
        <v>81</v>
      </c>
      <c r="D66" s="23" t="s">
        <v>7</v>
      </c>
      <c r="E66" s="23">
        <v>18</v>
      </c>
      <c r="F66" s="23" t="s">
        <v>83</v>
      </c>
      <c r="G66" s="24" t="s">
        <v>84</v>
      </c>
      <c r="H66" s="4" t="s">
        <v>34</v>
      </c>
    </row>
    <row r="67" spans="2:8" x14ac:dyDescent="0.25">
      <c r="B67" s="21">
        <v>60</v>
      </c>
      <c r="C67" s="22" t="s">
        <v>82</v>
      </c>
      <c r="D67" s="23" t="s">
        <v>7</v>
      </c>
      <c r="E67" s="23">
        <f>E66</f>
        <v>18</v>
      </c>
      <c r="F67" s="23" t="s">
        <v>85</v>
      </c>
      <c r="G67" s="24" t="s">
        <v>86</v>
      </c>
      <c r="H67" s="4" t="s">
        <v>34</v>
      </c>
    </row>
    <row r="68" spans="2:8" x14ac:dyDescent="0.25">
      <c r="B68" s="21">
        <v>61</v>
      </c>
      <c r="C68" s="22" t="s">
        <v>95</v>
      </c>
      <c r="D68" s="23" t="s">
        <v>7</v>
      </c>
      <c r="E68" s="23">
        <v>20</v>
      </c>
      <c r="F68" s="23" t="s">
        <v>96</v>
      </c>
      <c r="G68" s="24" t="s">
        <v>97</v>
      </c>
      <c r="H68" s="4" t="s">
        <v>34</v>
      </c>
    </row>
    <row r="69" spans="2:8" x14ac:dyDescent="0.25">
      <c r="B69" s="26" t="s">
        <v>119</v>
      </c>
      <c r="C69" s="27"/>
      <c r="D69" s="27"/>
      <c r="E69" s="27"/>
      <c r="F69" s="27"/>
      <c r="G69" s="28"/>
    </row>
    <row r="70" spans="2:8" x14ac:dyDescent="0.25">
      <c r="B70" s="9">
        <v>62</v>
      </c>
      <c r="C70" s="8" t="s">
        <v>121</v>
      </c>
      <c r="D70" s="9" t="s">
        <v>48</v>
      </c>
      <c r="E70" s="9">
        <v>50</v>
      </c>
      <c r="F70" s="8"/>
      <c r="G70" s="9"/>
    </row>
    <row r="71" spans="2:8" x14ac:dyDescent="0.25">
      <c r="B71" s="21">
        <v>63</v>
      </c>
      <c r="C71" s="22" t="s">
        <v>122</v>
      </c>
      <c r="D71" s="23" t="s">
        <v>48</v>
      </c>
      <c r="E71" s="23">
        <v>50</v>
      </c>
      <c r="F71" s="23" t="s">
        <v>123</v>
      </c>
      <c r="G71" s="24" t="s">
        <v>124</v>
      </c>
      <c r="H71" s="4" t="s">
        <v>34</v>
      </c>
    </row>
    <row r="72" spans="2:8" x14ac:dyDescent="0.25">
      <c r="B72" s="9">
        <v>64</v>
      </c>
      <c r="C72" s="8" t="s">
        <v>128</v>
      </c>
      <c r="D72" s="9" t="s">
        <v>48</v>
      </c>
      <c r="E72" s="9">
        <v>25</v>
      </c>
      <c r="F72" s="8"/>
      <c r="G72" s="9"/>
      <c r="H72" s="4"/>
    </row>
    <row r="73" spans="2:8" x14ac:dyDescent="0.25">
      <c r="B73" s="21">
        <v>65</v>
      </c>
      <c r="C73" s="22" t="s">
        <v>125</v>
      </c>
      <c r="D73" s="23" t="s">
        <v>48</v>
      </c>
      <c r="E73" s="23">
        <v>25</v>
      </c>
      <c r="F73" s="23" t="s">
        <v>126</v>
      </c>
      <c r="G73" s="24" t="s">
        <v>127</v>
      </c>
      <c r="H73" s="4" t="s">
        <v>34</v>
      </c>
    </row>
    <row r="74" spans="2:8" x14ac:dyDescent="0.25">
      <c r="B74" s="9">
        <v>66</v>
      </c>
      <c r="C74" s="8" t="s">
        <v>129</v>
      </c>
      <c r="D74" s="9" t="s">
        <v>48</v>
      </c>
      <c r="E74" s="9">
        <v>25</v>
      </c>
      <c r="F74" s="25"/>
      <c r="G74" s="35"/>
      <c r="H74" s="4"/>
    </row>
    <row r="75" spans="2:8" x14ac:dyDescent="0.25">
      <c r="B75" s="21">
        <v>67</v>
      </c>
      <c r="C75" s="22" t="s">
        <v>130</v>
      </c>
      <c r="D75" s="23" t="s">
        <v>48</v>
      </c>
      <c r="E75" s="23">
        <v>25</v>
      </c>
      <c r="F75" s="23" t="s">
        <v>131</v>
      </c>
      <c r="G75" s="24" t="s">
        <v>132</v>
      </c>
      <c r="H75" s="4" t="s">
        <v>34</v>
      </c>
    </row>
    <row r="76" spans="2:8" x14ac:dyDescent="0.25">
      <c r="B76" s="9">
        <v>68</v>
      </c>
      <c r="C76" s="8" t="s">
        <v>133</v>
      </c>
      <c r="D76" s="9" t="s">
        <v>7</v>
      </c>
      <c r="E76" s="9">
        <v>1</v>
      </c>
      <c r="F76" s="25"/>
      <c r="G76" s="35"/>
      <c r="H76" s="4"/>
    </row>
    <row r="77" spans="2:8" x14ac:dyDescent="0.25">
      <c r="B77" s="21">
        <v>69</v>
      </c>
      <c r="C77" s="22" t="s">
        <v>134</v>
      </c>
      <c r="D77" s="23" t="s">
        <v>7</v>
      </c>
      <c r="E77" s="23">
        <v>1</v>
      </c>
      <c r="F77" s="23" t="s">
        <v>135</v>
      </c>
      <c r="G77" s="24" t="s">
        <v>136</v>
      </c>
      <c r="H77" s="4" t="s">
        <v>34</v>
      </c>
    </row>
    <row r="78" spans="2:8" x14ac:dyDescent="0.25">
      <c r="B78" s="9">
        <v>70</v>
      </c>
      <c r="C78" s="8" t="s">
        <v>137</v>
      </c>
      <c r="D78" s="9" t="s">
        <v>7</v>
      </c>
      <c r="E78" s="9">
        <v>1</v>
      </c>
      <c r="F78" s="25"/>
      <c r="G78" s="35"/>
      <c r="H78" s="4"/>
    </row>
    <row r="79" spans="2:8" x14ac:dyDescent="0.25">
      <c r="B79" s="21">
        <v>71</v>
      </c>
      <c r="C79" s="22" t="s">
        <v>140</v>
      </c>
      <c r="D79" s="23" t="s">
        <v>7</v>
      </c>
      <c r="E79" s="23">
        <v>1</v>
      </c>
      <c r="F79" s="23" t="s">
        <v>139</v>
      </c>
      <c r="G79" s="24" t="s">
        <v>138</v>
      </c>
      <c r="H79" s="4" t="s">
        <v>34</v>
      </c>
    </row>
    <row r="80" spans="2:8" x14ac:dyDescent="0.25">
      <c r="B80" s="9">
        <v>72</v>
      </c>
      <c r="C80" s="8" t="s">
        <v>141</v>
      </c>
      <c r="D80" s="9" t="s">
        <v>7</v>
      </c>
      <c r="E80" s="9">
        <v>6</v>
      </c>
      <c r="F80" s="25"/>
      <c r="G80" s="35"/>
      <c r="H80" s="4"/>
    </row>
    <row r="81" spans="2:8" x14ac:dyDescent="0.25">
      <c r="B81" s="21">
        <v>73</v>
      </c>
      <c r="C81" s="22" t="s">
        <v>142</v>
      </c>
      <c r="D81" s="23" t="s">
        <v>7</v>
      </c>
      <c r="E81" s="23">
        <v>6</v>
      </c>
      <c r="F81" s="23" t="s">
        <v>143</v>
      </c>
      <c r="G81" s="24" t="s">
        <v>144</v>
      </c>
      <c r="H81" s="4" t="s">
        <v>34</v>
      </c>
    </row>
    <row r="82" spans="2:8" x14ac:dyDescent="0.25">
      <c r="B82" s="26" t="s">
        <v>120</v>
      </c>
      <c r="C82" s="27"/>
      <c r="D82" s="27"/>
      <c r="E82" s="27"/>
      <c r="F82" s="27"/>
      <c r="G82" s="28"/>
    </row>
    <row r="83" spans="2:8" x14ac:dyDescent="0.25">
      <c r="B83" s="9">
        <v>74</v>
      </c>
      <c r="C83" s="8" t="s">
        <v>145</v>
      </c>
      <c r="D83" s="9" t="s">
        <v>7</v>
      </c>
      <c r="E83" s="9">
        <v>1</v>
      </c>
      <c r="F83" s="25"/>
      <c r="G83" s="35"/>
    </row>
    <row r="84" spans="2:8" x14ac:dyDescent="0.25">
      <c r="B84" s="21">
        <v>75</v>
      </c>
      <c r="C84" s="22" t="s">
        <v>146</v>
      </c>
      <c r="D84" s="23" t="s">
        <v>7</v>
      </c>
      <c r="E84" s="23">
        <v>1</v>
      </c>
      <c r="F84" s="23"/>
      <c r="G84" s="24"/>
      <c r="H84" s="4" t="s">
        <v>34</v>
      </c>
    </row>
    <row r="85" spans="2:8" x14ac:dyDescent="0.25">
      <c r="B85" s="9">
        <v>76</v>
      </c>
      <c r="C85" s="8" t="s">
        <v>147</v>
      </c>
      <c r="D85" s="9" t="s">
        <v>7</v>
      </c>
      <c r="E85" s="9">
        <v>1</v>
      </c>
      <c r="F85" s="25"/>
      <c r="G85" s="35"/>
    </row>
    <row r="86" spans="2:8" x14ac:dyDescent="0.25">
      <c r="B86" s="21">
        <v>77</v>
      </c>
      <c r="C86" s="22" t="s">
        <v>148</v>
      </c>
      <c r="D86" s="23" t="s">
        <v>7</v>
      </c>
      <c r="E86" s="23">
        <v>1</v>
      </c>
      <c r="F86" s="23"/>
      <c r="G86" s="24"/>
    </row>
    <row r="87" spans="2:8" x14ac:dyDescent="0.25">
      <c r="B87" s="9">
        <v>78</v>
      </c>
      <c r="C87" s="8" t="s">
        <v>149</v>
      </c>
      <c r="D87" s="9" t="s">
        <v>7</v>
      </c>
      <c r="E87" s="9">
        <v>1</v>
      </c>
      <c r="F87" s="25"/>
      <c r="G87" s="35"/>
    </row>
    <row r="88" spans="2:8" x14ac:dyDescent="0.25">
      <c r="B88" s="21">
        <v>79</v>
      </c>
      <c r="C88" s="22" t="s">
        <v>150</v>
      </c>
      <c r="D88" s="23" t="s">
        <v>7</v>
      </c>
      <c r="E88" s="23">
        <v>1</v>
      </c>
      <c r="F88" s="23" t="s">
        <v>152</v>
      </c>
      <c r="G88" s="24" t="s">
        <v>151</v>
      </c>
      <c r="H88" s="4" t="s">
        <v>34</v>
      </c>
    </row>
    <row r="89" spans="2:8" x14ac:dyDescent="0.25">
      <c r="B89" s="9">
        <v>80</v>
      </c>
      <c r="C89" s="8" t="s">
        <v>153</v>
      </c>
      <c r="D89" s="9" t="s">
        <v>48</v>
      </c>
      <c r="E89" s="9">
        <v>2</v>
      </c>
      <c r="F89" s="25"/>
      <c r="G89" s="35"/>
    </row>
    <row r="90" spans="2:8" x14ac:dyDescent="0.25">
      <c r="B90" s="21">
        <v>81</v>
      </c>
      <c r="C90" s="22" t="s">
        <v>154</v>
      </c>
      <c r="D90" s="23" t="s">
        <v>48</v>
      </c>
      <c r="E90" s="23">
        <v>2</v>
      </c>
      <c r="F90" s="23" t="s">
        <v>155</v>
      </c>
      <c r="G90" s="24" t="s">
        <v>156</v>
      </c>
      <c r="H90" s="4" t="s">
        <v>34</v>
      </c>
    </row>
    <row r="91" spans="2:8" x14ac:dyDescent="0.25">
      <c r="B91" s="9">
        <v>82</v>
      </c>
      <c r="C91" s="8" t="s">
        <v>157</v>
      </c>
      <c r="D91" s="9" t="s">
        <v>7</v>
      </c>
      <c r="E91" s="9">
        <v>1</v>
      </c>
      <c r="F91" s="25"/>
      <c r="G91" s="35"/>
    </row>
    <row r="92" spans="2:8" x14ac:dyDescent="0.25">
      <c r="B92" s="21">
        <v>83</v>
      </c>
      <c r="C92" s="22" t="s">
        <v>158</v>
      </c>
      <c r="D92" s="23" t="s">
        <v>7</v>
      </c>
      <c r="E92" s="23">
        <v>1</v>
      </c>
      <c r="F92" s="23" t="s">
        <v>159</v>
      </c>
      <c r="G92" s="24" t="s">
        <v>160</v>
      </c>
      <c r="H92" s="4" t="s">
        <v>34</v>
      </c>
    </row>
    <row r="93" spans="2:8" x14ac:dyDescent="0.25">
      <c r="B93" s="9">
        <v>84</v>
      </c>
      <c r="C93" s="8" t="s">
        <v>161</v>
      </c>
      <c r="D93" s="9" t="s">
        <v>7</v>
      </c>
      <c r="E93" s="9">
        <v>1</v>
      </c>
      <c r="F93" s="25"/>
      <c r="G93" s="35"/>
    </row>
    <row r="94" spans="2:8" x14ac:dyDescent="0.25">
      <c r="B94" s="21">
        <v>85</v>
      </c>
      <c r="C94" s="22" t="s">
        <v>162</v>
      </c>
      <c r="D94" s="23" t="s">
        <v>7</v>
      </c>
      <c r="E94" s="23">
        <v>1</v>
      </c>
      <c r="F94" s="23" t="s">
        <v>163</v>
      </c>
      <c r="G94" s="24" t="s">
        <v>164</v>
      </c>
      <c r="H94" s="4" t="s">
        <v>34</v>
      </c>
    </row>
    <row r="95" spans="2:8" x14ac:dyDescent="0.25">
      <c r="B95" s="9">
        <v>86</v>
      </c>
      <c r="C95" s="36" t="s">
        <v>166</v>
      </c>
      <c r="D95" s="9" t="s">
        <v>7</v>
      </c>
      <c r="E95" s="9">
        <v>1</v>
      </c>
      <c r="F95" s="37"/>
      <c r="G95" s="38"/>
      <c r="H95" s="4"/>
    </row>
    <row r="96" spans="2:8" x14ac:dyDescent="0.25">
      <c r="B96" s="21">
        <v>87</v>
      </c>
      <c r="C96" s="22" t="s">
        <v>167</v>
      </c>
      <c r="D96" s="23" t="s">
        <v>7</v>
      </c>
      <c r="E96" s="23">
        <v>1</v>
      </c>
      <c r="F96" s="23" t="s">
        <v>168</v>
      </c>
      <c r="G96" s="24" t="s">
        <v>169</v>
      </c>
      <c r="H96" s="4" t="s">
        <v>34</v>
      </c>
    </row>
    <row r="97" spans="2:7" x14ac:dyDescent="0.25">
      <c r="B97" s="26" t="s">
        <v>165</v>
      </c>
      <c r="C97" s="27"/>
      <c r="D97" s="27"/>
      <c r="E97" s="27"/>
      <c r="F97" s="27"/>
      <c r="G97" s="28"/>
    </row>
    <row r="98" spans="2:7" x14ac:dyDescent="0.25">
      <c r="B98" s="9">
        <v>88</v>
      </c>
      <c r="C98" s="8" t="s">
        <v>170</v>
      </c>
      <c r="D98" s="9" t="s">
        <v>7</v>
      </c>
      <c r="E98" s="9">
        <v>3</v>
      </c>
      <c r="F98" s="8"/>
      <c r="G98" s="9"/>
    </row>
    <row r="99" spans="2:7" x14ac:dyDescent="0.25">
      <c r="B99" s="9">
        <v>89</v>
      </c>
      <c r="C99" s="8" t="s">
        <v>171</v>
      </c>
      <c r="D99" s="9" t="s">
        <v>7</v>
      </c>
      <c r="E99" s="9">
        <v>3</v>
      </c>
      <c r="F99" s="8"/>
      <c r="G99" s="9"/>
    </row>
    <row r="100" spans="2:7" x14ac:dyDescent="0.25">
      <c r="B100" s="9">
        <v>90</v>
      </c>
      <c r="C100" s="8" t="s">
        <v>172</v>
      </c>
      <c r="D100" s="9" t="s">
        <v>7</v>
      </c>
      <c r="E100" s="9">
        <v>1</v>
      </c>
      <c r="F100" s="8"/>
      <c r="G100" s="9"/>
    </row>
    <row r="101" spans="2:7" x14ac:dyDescent="0.25">
      <c r="B101" s="9">
        <v>91</v>
      </c>
      <c r="C101" s="8" t="s">
        <v>173</v>
      </c>
      <c r="D101" s="9" t="s">
        <v>7</v>
      </c>
      <c r="E101" s="9">
        <v>2</v>
      </c>
      <c r="F101" s="8"/>
      <c r="G101" s="9"/>
    </row>
    <row r="102" spans="2:7" x14ac:dyDescent="0.25">
      <c r="B102" s="9">
        <v>92</v>
      </c>
      <c r="C102" s="8" t="s">
        <v>174</v>
      </c>
      <c r="D102" s="9" t="s">
        <v>7</v>
      </c>
      <c r="E102" s="9">
        <v>1</v>
      </c>
      <c r="F102" s="8"/>
      <c r="G102" s="9"/>
    </row>
  </sheetData>
  <mergeCells count="9">
    <mergeCell ref="B1:G1"/>
    <mergeCell ref="B97:G97"/>
    <mergeCell ref="B69:G69"/>
    <mergeCell ref="B82:G82"/>
    <mergeCell ref="B3:G3"/>
    <mergeCell ref="B21:G21"/>
    <mergeCell ref="B22:G22"/>
    <mergeCell ref="B42:G42"/>
    <mergeCell ref="B60:G60"/>
  </mergeCells>
  <hyperlinks>
    <hyperlink ref="G24" r:id="rId1" xr:uid="{DEFBF822-7596-4532-812F-0A473E2CAD84}"/>
    <hyperlink ref="G26" r:id="rId2" xr:uid="{28E86993-6609-496B-916F-FC0DE43B2B51}"/>
    <hyperlink ref="G28" r:id="rId3" xr:uid="{EBC2C4E9-B957-4A43-B99C-267C77A338BD}"/>
    <hyperlink ref="G30" r:id="rId4" xr:uid="{BE3A6420-EDD8-4013-918A-A792AEBDB7C9}"/>
    <hyperlink ref="G33" r:id="rId5" xr:uid="{8D942DA6-16D4-496E-8871-C01706B74363}"/>
    <hyperlink ref="G45" r:id="rId6" xr:uid="{764033BE-F0EA-4F99-9D2A-E0CB4C8C633C}"/>
    <hyperlink ref="G47" r:id="rId7" xr:uid="{C26ACB51-A321-4836-BBB7-319D73C3B1AB}"/>
    <hyperlink ref="G49" r:id="rId8" xr:uid="{46771DD0-5A73-4C15-9639-3271EFC04919}"/>
    <hyperlink ref="G51" r:id="rId9" xr:uid="{F014EF4C-DBC3-4EB2-9EDA-7BD93F3247F0}"/>
    <hyperlink ref="G52" r:id="rId10" xr:uid="{4E90561D-6897-48FB-A38D-56BBAB3791D4}"/>
    <hyperlink ref="G54" r:id="rId11" xr:uid="{6B594AE4-3149-41E7-8456-45A6518CBB4E}"/>
    <hyperlink ref="G55" r:id="rId12" xr:uid="{E4FB08F4-A121-4C5F-A81C-4413AB04742A}"/>
    <hyperlink ref="G57" r:id="rId13" xr:uid="{BFC24D8D-AA94-4FC1-A75C-7D7C6B89969B}"/>
    <hyperlink ref="G59" r:id="rId14" xr:uid="{FA85A38D-7B98-4642-904F-A9D7F64D53BF}"/>
    <hyperlink ref="G66" r:id="rId15" xr:uid="{BCE1033E-0C1B-401D-8D21-30A46B7DECCB}"/>
    <hyperlink ref="G67" r:id="rId16" xr:uid="{A8450EDF-0EB7-46BE-828D-125668775C6F}"/>
    <hyperlink ref="G62" r:id="rId17" xr:uid="{C67B4AB5-1FD5-4918-AB20-396595D1AC37}"/>
    <hyperlink ref="G63" r:id="rId18" xr:uid="{FC960D9A-8644-4F4E-A79B-B275D999FF65}"/>
    <hyperlink ref="G64" r:id="rId19" xr:uid="{9A1E65AE-97EF-4675-A61B-EE59970899AC}"/>
    <hyperlink ref="G65" r:id="rId20" xr:uid="{44850891-C771-4DDB-B8B0-997E2098A33E}"/>
    <hyperlink ref="G68" r:id="rId21" xr:uid="{2AEA91EC-4B07-4A0E-8573-9A8B2A047174}"/>
    <hyperlink ref="G37" r:id="rId22" xr:uid="{3A6CC9BA-64C2-4199-BF99-D6793EE5F48A}"/>
    <hyperlink ref="G38" r:id="rId23" xr:uid="{D2471A23-26DD-4C0F-86C8-8FB8D06B6E90}"/>
    <hyperlink ref="G39" r:id="rId24" xr:uid="{24C0F828-C6B7-41BB-A289-A406BA790DD4}"/>
    <hyperlink ref="G36" r:id="rId25" xr:uid="{D1566E72-638A-4E0E-A807-CA3135EEC474}"/>
    <hyperlink ref="G35" r:id="rId26" xr:uid="{971C4898-0911-414E-BA2A-3B26CC41CEE6}"/>
    <hyperlink ref="G41" r:id="rId27" xr:uid="{79C45646-065A-47EB-AE17-79F34B12A59F}"/>
    <hyperlink ref="G71" r:id="rId28" xr:uid="{A51EC60A-D8F0-42E0-B768-130DD585CBE8}"/>
    <hyperlink ref="G73" r:id="rId29" xr:uid="{5C464F33-5E78-4C61-BCB2-23EDDC7C0D0F}"/>
    <hyperlink ref="G75" r:id="rId30" xr:uid="{E6BEE2AD-ED5B-476F-9D23-423589EBEA2D}"/>
    <hyperlink ref="G77" r:id="rId31" xr:uid="{C18E8FF5-F1EA-419A-BB36-3F1FB2D18457}"/>
    <hyperlink ref="G79" r:id="rId32" xr:uid="{C4E96B1D-4BDF-480F-B895-98BA859D9161}"/>
    <hyperlink ref="G81" r:id="rId33" xr:uid="{3A3455DE-98B5-45D0-BFC4-063A8F90542A}"/>
    <hyperlink ref="G88" r:id="rId34" location="searchQuery=смеситель+для+раковины&amp;searchType=srp" xr:uid="{C98A93E5-0F50-413D-B378-48CD12DE478C}"/>
    <hyperlink ref="G90" r:id="rId35" xr:uid="{4929509E-A048-434A-B9F9-0675EB7B85F5}"/>
    <hyperlink ref="G92" r:id="rId36" location="searchQuery=трап+душевой&amp;searchType=srp" xr:uid="{48CFA090-76CD-4506-8590-0B99422A1541}"/>
    <hyperlink ref="G94" r:id="rId37" xr:uid="{B78F237E-3EC1-4030-A5FB-1712997F0027}"/>
    <hyperlink ref="G96" r:id="rId38" xr:uid="{52CB473A-06A1-4A25-8AF3-520CA43C8478}"/>
  </hyperlinks>
  <pageMargins left="0.7" right="0.7" top="0.75" bottom="0.75" header="0.3" footer="0.3"/>
  <pageSetup orientation="portrait" horizontalDpi="1200" verticalDpi="1200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Новолокин Михаил</dc:creator>
  <cp:lastModifiedBy>Новолокин Михаил</cp:lastModifiedBy>
  <dcterms:created xsi:type="dcterms:W3CDTF">2015-06-05T18:19:34Z</dcterms:created>
  <dcterms:modified xsi:type="dcterms:W3CDTF">2026-06-30T07:18:23Z</dcterms:modified>
</cp:coreProperties>
</file>