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5\Desktop\111 школа\2026\Сфера\парты\"/>
    </mc:Choice>
  </mc:AlternateContent>
  <xr:revisionPtr revIDLastSave="0" documentId="13_ncr:1_{804E26CF-F321-43B4-88AD-19FAB0C0EBEA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L12" i="1" l="1"/>
  <c r="M12" i="1" s="1"/>
  <c r="N12" i="1" s="1"/>
  <c r="K12" i="1"/>
  <c r="I12" i="1"/>
  <c r="J12" i="1" s="1"/>
  <c r="H12" i="1"/>
  <c r="K11" i="1"/>
  <c r="L11" i="1" s="1"/>
  <c r="M11" i="1" s="1"/>
  <c r="N11" i="1" s="1"/>
  <c r="I11" i="1"/>
  <c r="J11" i="1" s="1"/>
  <c r="H11" i="1"/>
  <c r="N13" i="1" l="1"/>
  <c r="N14" i="1" s="1"/>
</calcChain>
</file>

<file path=xl/sharedStrings.xml><?xml version="1.0" encoding="utf-8"?>
<sst xmlns="http://schemas.openxmlformats.org/spreadsheetml/2006/main" count="28" uniqueCount="27">
  <si>
    <t>Приложение № 2 к Извещению</t>
  </si>
  <si>
    <t>Обоснование начальной (максимальной) цены договора</t>
  </si>
  <si>
    <t>Поставка ученической мебели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</si>
  <si>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исполнителем).</t>
  </si>
  <si>
    <t>Обоснование НМЦД проводилось на основании трех коммерческих предложений, полученных по результатам анализа рынка, с расчетом средней арифметической цены по каждой позиции.</t>
  </si>
  <si>
    <t>№</t>
  </si>
  <si>
    <t>Наименование товара, работы, услуги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</si>
  <si>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</si>
  <si>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</si>
  <si>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</si>
  <si>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</si>
  <si>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</si>
  <si>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>Коммерческое предложение № 1</t>
  </si>
  <si>
    <t>Коммерческое предложение № 2</t>
  </si>
  <si>
    <t>Коммерческое предложение № 3</t>
  </si>
  <si>
    <t>Средняя арифметическая цена за единицу &lt;ц&gt;</t>
  </si>
  <si>
    <t>Среднее квадратичное отклонение</t>
  </si>
  <si>
    <t>коэффициент вариации цен V (%) (не должен превышать 33%)</t>
  </si>
  <si>
    <t>Расчет Н(М)ЦД по формуле: v - количество (объем) закупаемого товара; n - количество значений, используемых в расчете; i - номер источника ценовой информации; цᵢ - цена единицы</t>
  </si>
  <si>
    <t>Цена за единицу изм. (руб.)</t>
  </si>
  <si>
    <t>Цена за единицу изм. с округлением до сотых долей после запятой (руб.)</t>
  </si>
  <si>
    <t>Н(М)ЦД с учетом округления цены за единицу (руб.)</t>
  </si>
  <si>
    <t>шт</t>
  </si>
  <si>
    <t>Стул ученический регулируемый по высоте</t>
  </si>
  <si>
    <t>Итого:</t>
  </si>
  <si>
    <t>На основании проведенного анализа рынка и расчетов, НМЦД составляет: 750 667,20 рублей (с учетом всех расходов, налогов, сборов и иных обязательных платежей, подлежащих уплате поставщиком в соответствии с применяемой системой налогообложения).</t>
  </si>
  <si>
    <t>Стол ученический регулируемый по высоте, двухместный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</si>
</sst>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rlito"/>
    </font>
    <font>
      <sz val="10"/>
      <name val="Arial"/>
    </font>
    <font>
      <b/>
      <sz val="12"/>
      <name val="Arial"/>
    </font>
    <font>
      <b/>
      <sz val="11"/>
      <name val="Arial"/>
    </font>
    <font>
      <sz val="9"/>
      <name val="Arial"/>
    </font>
    <font>
      <b/>
      <sz val="8"/>
      <name val="Arial"/>
    </font>
    <font>
      <b/>
      <sz val="9"/>
      <name val="Arial"/>
    </font>
    <font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0" xfId="1" applyNumberFormat="1" applyFont="1" applyFill="1" applyBorder="1" applyAlignment="1">
      <alignment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vertical="center" wrapText="1"/>
    </xf>
    <xf numFmtId="4" fontId="6" fillId="0" borderId="0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right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right" vertical="center" wrapText="1"/>
    </xf>
    <xf numFmtId="4" fontId="6" fillId="0" borderId="1" xfId="1" applyNumberFormat="1" applyFont="1" applyFill="1" applyBorder="1" applyAlignment="1">
      <alignment horizontal="right" vertical="center" wrapText="1"/>
    </xf>
    <xf numFmtId="0" fontId="6" fillId="0" borderId="0" xfId="1" applyNumberFormat="1" applyFont="1" applyFill="1" applyBorder="1" applyAlignment="1">
      <alignment horizontal="left" vertical="center" wrapText="1"/>
    </xf>
    <xf numFmtId="4" fontId="6" fillId="0" borderId="0" xfId="1" applyNumberFormat="1" applyFont="1" applyFill="1" applyBorder="1" applyAlignment="1">
      <alignment horizontal="left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7" workbookViewId="0">
      <selection activeCell="G16" sqref="G16"/>
    </sheetView>
  </sheetViews>
  <sheetFormatPr defaultRowHeight="14.4" x14ac:dyDescent="0.3"/>
  <cols>
    <col min="1" max="1" width="5.5546875" customWidth="1"/>
    <col min="2" max="2" width="39.6640625" customWidth="1"/>
    <col min="3" max="3" width="8.5546875" customWidth="1"/>
    <col min="4" max="4" width="11.109375" customWidth="1"/>
    <col min="5" max="5" width="14.109375" customWidth="1"/>
    <col min="6" max="7" width="14" customWidth="1"/>
    <col min="8" max="8" width="11.33203125" customWidth="1"/>
    <col min="9" max="9" width="11.88671875" customWidth="1"/>
    <col min="10" max="10" width="15.88671875" customWidth="1"/>
    <col min="11" max="11" width="22.6640625" customWidth="1"/>
    <col min="12" max="12" width="14.6640625" customWidth="1"/>
    <col min="13" max="13" width="11.88671875" customWidth="1"/>
    <col min="14" max="14" width="16" customWidth="1"/>
  </cols>
  <sheetData>
    <row r="1" spans="1:14" ht="22.2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8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0" t="s">
        <v>0</v>
      </c>
      <c r="L2" s="10"/>
      <c r="M2" s="10"/>
      <c r="N2" s="10"/>
    </row>
    <row r="3" spans="1:14" ht="14.4" customHeight="1" x14ac:dyDescent="0.3">
      <c r="A3" s="1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6.4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4.4" customHeight="1" x14ac:dyDescent="0.3">
      <c r="A5" s="1"/>
      <c r="B5" s="12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38.4" customHeight="1" x14ac:dyDescent="0.3">
      <c r="A6" s="13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8.8" customHeight="1" x14ac:dyDescent="0.3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6.45" customHeight="1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ht="33.6" customHeight="1" x14ac:dyDescent="0.3">
      <c r="A9" s="15" t="s">
        <v>5</v>
      </c>
      <c r="B9" s="15" t="s">
        <v>6</v>
      </c>
      <c r="C9" s="15" t="s">
        <v>7</v>
      </c>
      <c r="D9" s="15" t="s">
        <v>8</v>
      </c>
      <c r="E9" s="15" t="s">
        <v>9</v>
      </c>
      <c r="F9" s="15"/>
      <c r="G9" s="15"/>
      <c r="H9" s="15" t="s">
        <v>10</v>
      </c>
      <c r="I9" s="15"/>
      <c r="J9" s="15"/>
      <c r="K9" s="15" t="s">
        <v>11</v>
      </c>
      <c r="L9" s="15"/>
      <c r="M9" s="15"/>
      <c r="N9" s="15"/>
    </row>
    <row r="10" spans="1:14" ht="120" customHeight="1" x14ac:dyDescent="0.3">
      <c r="A10" s="15"/>
      <c r="B10" s="15"/>
      <c r="C10" s="15"/>
      <c r="D10" s="15"/>
      <c r="E10" s="2" t="s">
        <v>12</v>
      </c>
      <c r="F10" s="2" t="s">
        <v>13</v>
      </c>
      <c r="G10" s="2" t="s">
        <v>14</v>
      </c>
      <c r="H10" s="2" t="s">
        <v>15</v>
      </c>
      <c r="I10" s="2" t="s">
        <v>16</v>
      </c>
      <c r="J10" s="2" t="s">
        <v>17</v>
      </c>
      <c r="K10" s="2" t="s">
        <v>18</v>
      </c>
      <c r="L10" s="2" t="s">
        <v>19</v>
      </c>
      <c r="M10" s="2" t="s">
        <v>20</v>
      </c>
      <c r="N10" s="2" t="s">
        <v>21</v>
      </c>
    </row>
    <row r="11" spans="1:14" ht="38.4" customHeight="1" x14ac:dyDescent="0.3">
      <c r="A11" s="3">
        <v>1</v>
      </c>
      <c r="B11" s="4" t="s">
        <v>26</v>
      </c>
      <c r="C11" s="3" t="s">
        <v>22</v>
      </c>
      <c r="D11" s="5">
        <v>80</v>
      </c>
      <c r="E11" s="6">
        <v>4100</v>
      </c>
      <c r="F11" s="6">
        <v>4350</v>
      </c>
      <c r="G11" s="6">
        <v>3900</v>
      </c>
      <c r="H11" s="6">
        <f>AVERAGE(E11:G11)</f>
        <v>4116.666666666667</v>
      </c>
      <c r="I11" s="6">
        <f>SQRT(VAR(E11:G11))</f>
        <v>225.46248764114469</v>
      </c>
      <c r="J11" s="7">
        <f>I11/H11*100</f>
        <v>5.4768215621330691</v>
      </c>
      <c r="K11" s="6">
        <f>D11*SUM(E11:G11)/COLUMNS(E11:G11)</f>
        <v>329333.33333333331</v>
      </c>
      <c r="L11" s="6">
        <f>K11/D11</f>
        <v>4116.6666666666661</v>
      </c>
      <c r="M11" s="6">
        <f>ROUND(L11,2)</f>
        <v>4116.67</v>
      </c>
      <c r="N11" s="6">
        <f>M11*D11</f>
        <v>329333.59999999998</v>
      </c>
    </row>
    <row r="12" spans="1:14" ht="38.4" customHeight="1" x14ac:dyDescent="0.3">
      <c r="A12" s="3">
        <v>2</v>
      </c>
      <c r="B12" s="4" t="s">
        <v>23</v>
      </c>
      <c r="C12" s="3" t="s">
        <v>22</v>
      </c>
      <c r="D12" s="5">
        <v>160</v>
      </c>
      <c r="E12" s="6">
        <v>2900</v>
      </c>
      <c r="F12" s="6">
        <v>3050</v>
      </c>
      <c r="G12" s="6">
        <v>2300</v>
      </c>
      <c r="H12" s="6">
        <f>AVERAGE(E12:G12)</f>
        <v>2750</v>
      </c>
      <c r="I12" s="6">
        <f>SQRT(VAR(E12:G12))</f>
        <v>396.86269665968859</v>
      </c>
      <c r="J12" s="7">
        <f>I12/H12*100</f>
        <v>14.431370787625038</v>
      </c>
      <c r="K12" s="6">
        <f>D12*SUM(E12:G12)/COLUMNS(E12:G12)</f>
        <v>440000</v>
      </c>
      <c r="L12" s="6">
        <f>K12/D12</f>
        <v>2750</v>
      </c>
      <c r="M12" s="6">
        <f>ROUND(L12,2)</f>
        <v>2750</v>
      </c>
      <c r="N12" s="6">
        <f>M12*D12</f>
        <v>440000</v>
      </c>
    </row>
    <row r="13" spans="1:14" ht="17.55" customHeight="1" x14ac:dyDescent="0.3">
      <c r="A13" s="16" t="s">
        <v>24</v>
      </c>
      <c r="B13" s="16"/>
      <c r="C13" s="16"/>
      <c r="D13" s="16"/>
      <c r="E13" s="16"/>
      <c r="F13" s="16"/>
      <c r="G13" s="16"/>
      <c r="H13" s="16"/>
      <c r="I13" s="16"/>
      <c r="J13" s="16"/>
      <c r="K13" s="17"/>
      <c r="L13" s="17"/>
      <c r="M13" s="17"/>
      <c r="N13" s="9">
        <f>SUM(N11:N12)</f>
        <v>769333.6</v>
      </c>
    </row>
    <row r="14" spans="1:14" ht="38.4" customHeight="1" x14ac:dyDescent="0.3">
      <c r="A14" s="18" t="s">
        <v>25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  <c r="L14" s="19"/>
      <c r="M14" s="19"/>
      <c r="N14" s="8">
        <f>N13</f>
        <v>769333.6</v>
      </c>
    </row>
  </sheetData>
  <mergeCells count="15">
    <mergeCell ref="A13:M13"/>
    <mergeCell ref="A14:M14"/>
    <mergeCell ref="A8:N8"/>
    <mergeCell ref="A9:A10"/>
    <mergeCell ref="B9:B10"/>
    <mergeCell ref="C9:C10"/>
    <mergeCell ref="D9:D10"/>
    <mergeCell ref="E9:G9"/>
    <mergeCell ref="H9:J9"/>
    <mergeCell ref="K9:N9"/>
    <mergeCell ref="K2:N2"/>
    <mergeCell ref="B3:N3"/>
    <mergeCell ref="B5:N5"/>
    <mergeCell ref="A6:N6"/>
    <mergeCell ref="A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</cp:lastModifiedBy>
  <dcterms:modified xsi:type="dcterms:W3CDTF">2026-09-03T11:47:00Z</dcterms:modified>
</cp:coreProperties>
</file>